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2.xml" ContentType="application/vnd.openxmlformats-officedocument.drawing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+xml"/>
  <Override PartName="/xl/charts/chart33.xml" ContentType="application/vnd.openxmlformats-officedocument.drawingml.chart+xml"/>
  <Override PartName="/xl/drawings/drawing24.xml" ContentType="application/vnd.openxmlformats-officedocument.drawing+xml"/>
  <Override PartName="/xl/charts/chart3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Publicaciones\Mercado Laboral\Mercado Laboral 2022\Web\"/>
    </mc:Choice>
  </mc:AlternateContent>
  <bookViews>
    <workbookView xWindow="0" yWindow="0" windowWidth="24000" windowHeight="9135"/>
  </bookViews>
  <sheets>
    <sheet name="1.1" sheetId="1" r:id="rId1"/>
    <sheet name="1.2" sheetId="2" r:id="rId2"/>
    <sheet name="1.3" sheetId="3" r:id="rId3"/>
    <sheet name="1.4" sheetId="4" r:id="rId4"/>
    <sheet name="1.5" sheetId="5" r:id="rId5"/>
    <sheet name="1.6" sheetId="6" r:id="rId6"/>
    <sheet name="1.7" sheetId="7" r:id="rId7"/>
    <sheet name="1.8" sheetId="8" r:id="rId8"/>
    <sheet name="1.9" sheetId="9" r:id="rId9"/>
    <sheet name="1.10" sheetId="10" r:id="rId10"/>
    <sheet name="1.11" sheetId="11" r:id="rId11"/>
    <sheet name="1.12" sheetId="12" r:id="rId12"/>
    <sheet name="1.13" sheetId="13" r:id="rId13"/>
    <sheet name="1.14" sheetId="14" r:id="rId14"/>
    <sheet name="1.15" sheetId="15" r:id="rId15"/>
    <sheet name="1.16" sheetId="16" r:id="rId16"/>
    <sheet name="1.17" sheetId="17" r:id="rId17"/>
    <sheet name="1.18" sheetId="18" r:id="rId18"/>
    <sheet name="1.19" sheetId="19" r:id="rId19"/>
    <sheet name="2.1" sheetId="20" r:id="rId20"/>
    <sheet name="2.2" sheetId="21" r:id="rId21"/>
    <sheet name="2.3" sheetId="22" r:id="rId22"/>
    <sheet name="2.4" sheetId="23" r:id="rId23"/>
    <sheet name="2.5" sheetId="24" r:id="rId24"/>
    <sheet name="2.6" sheetId="25" r:id="rId25"/>
    <sheet name="2.7" sheetId="26" r:id="rId26"/>
    <sheet name="2.8" sheetId="27" r:id="rId27"/>
    <sheet name="2.9" sheetId="28" r:id="rId28"/>
    <sheet name="2.10" sheetId="29" r:id="rId29"/>
    <sheet name="2.11" sheetId="30" r:id="rId30"/>
    <sheet name="2.12" sheetId="31" r:id="rId31"/>
    <sheet name="2.13" sheetId="32" r:id="rId32"/>
    <sheet name="2.14" sheetId="33" r:id="rId33"/>
    <sheet name="2.15" sheetId="34" r:id="rId34"/>
    <sheet name="2.16" sheetId="35" r:id="rId35"/>
    <sheet name="2.17" sheetId="36" r:id="rId36"/>
    <sheet name="2.18" sheetId="37" r:id="rId37"/>
    <sheet name="2.19" sheetId="38" r:id="rId38"/>
    <sheet name="2.20" sheetId="39" r:id="rId39"/>
    <sheet name="2.21" sheetId="40" r:id="rId40"/>
    <sheet name="2.22" sheetId="41" r:id="rId41"/>
    <sheet name="2.23" sheetId="42" r:id="rId42"/>
    <sheet name="2.24" sheetId="43" r:id="rId43"/>
    <sheet name="2.25" sheetId="44" r:id="rId44"/>
    <sheet name="2.26" sheetId="45" r:id="rId45"/>
    <sheet name="2.27" sheetId="46" r:id="rId46"/>
    <sheet name="2.28" sheetId="47" r:id="rId47"/>
    <sheet name="2.29" sheetId="48" r:id="rId48"/>
    <sheet name="2.30" sheetId="49" r:id="rId49"/>
    <sheet name="2.31" sheetId="50" r:id="rId50"/>
    <sheet name="2.32" sheetId="51" r:id="rId51"/>
    <sheet name="2.33" sheetId="52" r:id="rId52"/>
    <sheet name="2.34" sheetId="53" r:id="rId53"/>
    <sheet name="2.35" sheetId="54" r:id="rId54"/>
    <sheet name="2.36" sheetId="55" r:id="rId55"/>
    <sheet name="2.37" sheetId="56" r:id="rId56"/>
    <sheet name="2.38" sheetId="57" r:id="rId57"/>
    <sheet name="3.1" sheetId="58" r:id="rId58"/>
    <sheet name="3.2" sheetId="59" r:id="rId59"/>
    <sheet name="3.3" sheetId="60" r:id="rId60"/>
    <sheet name="3.4" sheetId="61" r:id="rId61"/>
    <sheet name="3.5" sheetId="62" r:id="rId62"/>
    <sheet name="3.6" sheetId="63" r:id="rId63"/>
    <sheet name="3.7" sheetId="64" r:id="rId64"/>
    <sheet name="3.8" sheetId="65" r:id="rId65"/>
    <sheet name="3.9" sheetId="66" r:id="rId66"/>
    <sheet name="3.10" sheetId="67" r:id="rId67"/>
    <sheet name="3.11" sheetId="68" r:id="rId68"/>
    <sheet name="3.12" sheetId="69" r:id="rId69"/>
    <sheet name="3.13" sheetId="70" r:id="rId70"/>
    <sheet name="3.14" sheetId="71" r:id="rId71"/>
    <sheet name="4.1" sheetId="72" r:id="rId72"/>
    <sheet name="4.2" sheetId="73" r:id="rId73"/>
    <sheet name="4.3" sheetId="74" r:id="rId74"/>
    <sheet name="4.4" sheetId="75" r:id="rId75"/>
    <sheet name="4.5" sheetId="76" r:id="rId76"/>
    <sheet name="4.6" sheetId="77" r:id="rId77"/>
    <sheet name="4.7" sheetId="78" r:id="rId78"/>
    <sheet name="4.8" sheetId="79" r:id="rId79"/>
    <sheet name="4.9" sheetId="80" r:id="rId80"/>
    <sheet name="4.10" sheetId="81" r:id="rId81"/>
    <sheet name="4.11" sheetId="82" r:id="rId82"/>
    <sheet name="4.12" sheetId="83" r:id="rId83"/>
    <sheet name="4.13" sheetId="84" r:id="rId84"/>
  </sheets>
  <externalReferences>
    <externalReference r:id="rId85"/>
    <externalReference r:id="rId86"/>
    <externalReference r:id="rId87"/>
    <externalReference r:id="rId88"/>
  </externalReferences>
  <definedNames>
    <definedName name="_xlnm._FilterDatabase" localSheetId="57" hidden="1">'3.1'!#REF!</definedName>
    <definedName name="_xlnm._FilterDatabase" localSheetId="58" hidden="1">'3.2'!$A$4:$G$28</definedName>
    <definedName name="_xlnm.Print_Area" localSheetId="0">'1.1'!$A$1:$M$59</definedName>
    <definedName name="_xlnm.Print_Area" localSheetId="17">'1.18'!$A$1:$F$42</definedName>
    <definedName name="_xlnm.Print_Area" localSheetId="18">'1.19'!$A$1:$F$48</definedName>
    <definedName name="_xlnm.Print_Area" localSheetId="1">'1.2'!$A$1:$P$59</definedName>
    <definedName name="_xlnm.Print_Area" localSheetId="2">'1.3'!$A$1:$P$33</definedName>
    <definedName name="_xlnm.Print_Area" localSheetId="19">'2.1'!$A$1:$M$12</definedName>
    <definedName name="_xlnm.Print_Area" localSheetId="28">'2.10'!$A$1:$L$23</definedName>
    <definedName name="_xlnm.Print_Area" localSheetId="29">'2.11'!$A$1:$G$26</definedName>
    <definedName name="_xlnm.Print_Area" localSheetId="30">'2.12'!$A$1:$M$53</definedName>
    <definedName name="_xlnm.Print_Area" localSheetId="31">'2.13'!$A$1:$M$49</definedName>
    <definedName name="_xlnm.Print_Area" localSheetId="32">'2.14'!$A$1:$M$95</definedName>
    <definedName name="_xlnm.Print_Area" localSheetId="33">'2.15'!$A$1:$M$23</definedName>
    <definedName name="_xlnm.Print_Area" localSheetId="34">'2.16'!$A$1:$M$52</definedName>
    <definedName name="_xlnm.Print_Area" localSheetId="35">'2.17'!$A$1:$M$29</definedName>
    <definedName name="_xlnm.Print_Area" localSheetId="36">'2.18'!$A$1:$M$17</definedName>
    <definedName name="_xlnm.Print_Area" localSheetId="37">'2.19'!$A$1:$M$101</definedName>
    <definedName name="_xlnm.Print_Area" localSheetId="20">'2.2'!$A$1:$M$33</definedName>
    <definedName name="_xlnm.Print_Area" localSheetId="38">'2.20'!$A$1:$N$59</definedName>
    <definedName name="_xlnm.Print_Area" localSheetId="39">'2.21'!$A$1:$L$68</definedName>
    <definedName name="_xlnm.Print_Area" localSheetId="40">'2.22'!$A$1:$G$95</definedName>
    <definedName name="_xlnm.Print_Area" localSheetId="42">'2.24'!$A$1:$L$68</definedName>
    <definedName name="_xlnm.Print_Area" localSheetId="43">'2.25'!$A$1:$G$67</definedName>
    <definedName name="_xlnm.Print_Area" localSheetId="44">'2.26'!$A$1:$H$67</definedName>
    <definedName name="_xlnm.Print_Area" localSheetId="21">'2.3'!$A$1:$H$34</definedName>
    <definedName name="_xlnm.Print_Area" localSheetId="22">'2.4'!$A$1:$L$80</definedName>
    <definedName name="_xlnm.Print_Area" localSheetId="23">'2.5'!$A$1:$L$20</definedName>
    <definedName name="_xlnm.Print_Area" localSheetId="24">'2.6'!$A$1:$L$35</definedName>
    <definedName name="_xlnm.Print_Area" localSheetId="25">'2.7'!$A$1:$L$23</definedName>
    <definedName name="_xlnm.Print_Area" localSheetId="26">'2.8'!$A$1:$L$39</definedName>
    <definedName name="_xlnm.Print_Area" localSheetId="27">'2.9'!$A$1:$D$68</definedName>
    <definedName name="_xlnm.Print_Area" localSheetId="57">'3.1'!$A$1:$G$47</definedName>
    <definedName name="_xlnm.Print_Area" localSheetId="66">'3.10'!$A$1:$M$35</definedName>
    <definedName name="_xlnm.Print_Area" localSheetId="67">'3.11'!$A$1:$M$11</definedName>
    <definedName name="_xlnm.Print_Area" localSheetId="68">'3.12'!$A$1:$M$46</definedName>
    <definedName name="_xlnm.Print_Area" localSheetId="69">'3.13'!$A$1:$M$44</definedName>
    <definedName name="_xlnm.Print_Area" localSheetId="70">'3.14'!$A$1:$M$25</definedName>
    <definedName name="_xlnm.Print_Area" localSheetId="58">'3.2'!$A$1:$G$77</definedName>
    <definedName name="_xlnm.Print_Area" localSheetId="59">'3.3'!$A$1:$G$38</definedName>
    <definedName name="_xlnm.Print_Area" localSheetId="60">'3.4'!$A$1:$G$44</definedName>
    <definedName name="_xlnm.Print_Area" localSheetId="61">'3.5'!$A$1:$G$32</definedName>
    <definedName name="_xlnm.Print_Area" localSheetId="62">'3.6'!$A$1:$G$13</definedName>
    <definedName name="_xlnm.Print_Area" localSheetId="63">'3.7'!$A$1:$G$15</definedName>
    <definedName name="_xlnm.Print_Area" localSheetId="64">'3.8'!$A$1:$M$55</definedName>
    <definedName name="_xlnm.Print_Area" localSheetId="65">'3.9'!$A$1:$M$77</definedName>
    <definedName name="_xlnm.Print_Area" localSheetId="71">'4.1'!$A$1:$G$29</definedName>
    <definedName name="_xlnm.Print_Area" localSheetId="72">'4.2'!$A$1:$G$33</definedName>
    <definedName name="_xlnm.Print_Area" localSheetId="73">'4.3'!$A$1:$M$19</definedName>
    <definedName name="_xlnm.Print_Area" localSheetId="74">'4.4'!$A$1:$M$13</definedName>
    <definedName name="_xlnm.Print_Area" localSheetId="75">'4.5'!$A$1:$M$11</definedName>
    <definedName name="_xlnm.Print_Area" localSheetId="77">'4.7'!$A$1:$E$17</definedName>
    <definedName name="_xlnm.Print_Titles" localSheetId="41">'2.23'!$1:$4</definedName>
    <definedName name="_xlnm.Print_Titles" localSheetId="45">'2.27'!$1:$4</definedName>
    <definedName name="_xlnm.Print_Titles" localSheetId="46">'2.28'!$1:$4</definedName>
    <definedName name="_xlnm.Print_Titles" localSheetId="47">'2.29'!$1:$4</definedName>
    <definedName name="_xlnm.Print_Titles" localSheetId="48">'2.30'!$1:$4</definedName>
    <definedName name="_xlnm.Print_Titles" localSheetId="49">'2.31'!$1:$4</definedName>
    <definedName name="_xlnm.Print_Titles" localSheetId="50">'2.32'!$1:$4</definedName>
    <definedName name="_xlnm.Print_Titles" localSheetId="51">'2.33'!$1:$5</definedName>
    <definedName name="_xlnm.Print_Titles" localSheetId="52">'2.34'!$1:$4</definedName>
    <definedName name="_xlnm.Print_Titles" localSheetId="53">'2.35'!$1:$4</definedName>
    <definedName name="_xlnm.Print_Titles" localSheetId="54">'2.36'!$1:$4</definedName>
    <definedName name="_xlnm.Print_Titles" localSheetId="55">'2.37'!$1:$4</definedName>
    <definedName name="_xlnm.Print_Titles" localSheetId="56">'2.38'!$1:$4</definedName>
    <definedName name="_xlnm.Print_Titles" localSheetId="80">'4.10'!$1:$5</definedName>
    <definedName name="_xlnm.Print_Titles" localSheetId="81">'4.11'!$1:$5</definedName>
    <definedName name="_xlnm.Print_Titles" localSheetId="83">'4.13'!$1:$4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73" l="1"/>
  <c r="I9" i="73"/>
  <c r="I8" i="73"/>
  <c r="I7" i="73"/>
  <c r="I6" i="73"/>
  <c r="J10" i="73" l="1"/>
  <c r="J7" i="73"/>
  <c r="I5" i="73"/>
  <c r="J5" i="73" l="1"/>
  <c r="J9" i="73"/>
  <c r="J6" i="73"/>
  <c r="J8" i="73"/>
  <c r="N10" i="71" l="1"/>
  <c r="N9" i="71"/>
  <c r="N7" i="71"/>
  <c r="N6" i="71"/>
  <c r="M31" i="70"/>
  <c r="L31" i="70"/>
  <c r="K31" i="70"/>
  <c r="J31" i="70"/>
  <c r="I31" i="70"/>
  <c r="H31" i="70"/>
  <c r="G31" i="70"/>
  <c r="F31" i="70"/>
  <c r="E31" i="70"/>
  <c r="D31" i="70"/>
  <c r="C31" i="70"/>
  <c r="B31" i="70"/>
  <c r="M18" i="70"/>
  <c r="L18" i="70"/>
  <c r="K18" i="70"/>
  <c r="J18" i="70"/>
  <c r="I18" i="70"/>
  <c r="H18" i="70"/>
  <c r="G18" i="70"/>
  <c r="F18" i="70"/>
  <c r="E18" i="70"/>
  <c r="D18" i="70"/>
  <c r="C18" i="70"/>
  <c r="B18" i="70"/>
  <c r="M5" i="70"/>
  <c r="L5" i="70"/>
  <c r="K5" i="70"/>
  <c r="J5" i="70"/>
  <c r="I5" i="70"/>
  <c r="H5" i="70"/>
  <c r="G5" i="70"/>
  <c r="F5" i="70"/>
  <c r="E5" i="70"/>
  <c r="D5" i="70"/>
  <c r="C5" i="70"/>
  <c r="B5" i="70"/>
  <c r="M31" i="69"/>
  <c r="L31" i="69"/>
  <c r="K31" i="69"/>
  <c r="J31" i="69"/>
  <c r="I31" i="69"/>
  <c r="H31" i="69"/>
  <c r="G31" i="69"/>
  <c r="F31" i="69"/>
  <c r="E31" i="69"/>
  <c r="D31" i="69"/>
  <c r="C31" i="69"/>
  <c r="B31" i="69"/>
  <c r="M30" i="69"/>
  <c r="L30" i="69"/>
  <c r="K30" i="69"/>
  <c r="J30" i="69"/>
  <c r="I30" i="69"/>
  <c r="H30" i="69"/>
  <c r="G30" i="69"/>
  <c r="F30" i="69"/>
  <c r="E30" i="69"/>
  <c r="D30" i="69"/>
  <c r="C30" i="69"/>
  <c r="B30" i="69"/>
  <c r="O37" i="65"/>
  <c r="N37" i="65"/>
  <c r="N36" i="65"/>
  <c r="O36" i="65" s="1"/>
  <c r="N35" i="65"/>
  <c r="O35" i="65" s="1"/>
  <c r="O34" i="65"/>
  <c r="N34" i="65"/>
  <c r="N33" i="65"/>
  <c r="O33" i="65" s="1"/>
  <c r="O32" i="65"/>
  <c r="N32" i="65"/>
  <c r="O31" i="65"/>
  <c r="N31" i="65"/>
  <c r="N30" i="65"/>
  <c r="O30" i="65" s="1"/>
  <c r="O29" i="65"/>
  <c r="N29" i="65"/>
  <c r="O28" i="65"/>
  <c r="N28" i="65"/>
  <c r="N26" i="65"/>
  <c r="O26" i="65" s="1"/>
  <c r="N25" i="65"/>
  <c r="O25" i="65" s="1"/>
  <c r="O24" i="65"/>
  <c r="N24" i="65"/>
  <c r="N23" i="65"/>
  <c r="O23" i="65" s="1"/>
  <c r="N22" i="65"/>
  <c r="O22" i="65" s="1"/>
  <c r="O21" i="65"/>
  <c r="N21" i="65"/>
  <c r="N20" i="65"/>
  <c r="O20" i="65" s="1"/>
  <c r="N19" i="65"/>
  <c r="O19" i="65" s="1"/>
  <c r="O18" i="65"/>
  <c r="N18" i="65"/>
  <c r="N17" i="65"/>
  <c r="O17" i="65" s="1"/>
  <c r="B13" i="64"/>
  <c r="B12" i="64"/>
  <c r="G11" i="64"/>
  <c r="F11" i="64"/>
  <c r="E11" i="64"/>
  <c r="D11" i="64"/>
  <c r="C11" i="64"/>
  <c r="B11" i="64"/>
  <c r="B10" i="64"/>
  <c r="B7" i="64" s="1"/>
  <c r="B9" i="64"/>
  <c r="B6" i="64" s="1"/>
  <c r="G8" i="64"/>
  <c r="G5" i="64" s="1"/>
  <c r="F8" i="64"/>
  <c r="F5" i="64" s="1"/>
  <c r="E8" i="64"/>
  <c r="D8" i="64"/>
  <c r="C8" i="64"/>
  <c r="C5" i="64" s="1"/>
  <c r="E5" i="64"/>
  <c r="D5" i="64"/>
  <c r="B13" i="63"/>
  <c r="B12" i="63"/>
  <c r="G11" i="63"/>
  <c r="F11" i="63"/>
  <c r="E11" i="63"/>
  <c r="D11" i="63"/>
  <c r="B11" i="63" s="1"/>
  <c r="C11" i="63"/>
  <c r="B10" i="63"/>
  <c r="B9" i="63"/>
  <c r="G8" i="63"/>
  <c r="G5" i="63" s="1"/>
  <c r="F8" i="63"/>
  <c r="F5" i="63" s="1"/>
  <c r="E8" i="63"/>
  <c r="D8" i="63"/>
  <c r="C8" i="63"/>
  <c r="C5" i="63" s="1"/>
  <c r="B7" i="63"/>
  <c r="B6" i="63"/>
  <c r="E5" i="63"/>
  <c r="D5" i="63"/>
  <c r="B43" i="61"/>
  <c r="B42" i="61"/>
  <c r="B41" i="61"/>
  <c r="B40" i="61"/>
  <c r="B39" i="61"/>
  <c r="B38" i="61"/>
  <c r="B37" i="61"/>
  <c r="B36" i="61"/>
  <c r="B35" i="61"/>
  <c r="B34" i="61"/>
  <c r="B33" i="61"/>
  <c r="B32" i="61"/>
  <c r="G31" i="61"/>
  <c r="F31" i="61"/>
  <c r="E31" i="61"/>
  <c r="D31" i="61"/>
  <c r="B31" i="61" s="1"/>
  <c r="C31" i="61"/>
  <c r="B30" i="61"/>
  <c r="B29" i="61"/>
  <c r="B28" i="61"/>
  <c r="B15" i="61" s="1"/>
  <c r="B27" i="61"/>
  <c r="B26" i="61"/>
  <c r="B25" i="61"/>
  <c r="B24" i="61"/>
  <c r="B23" i="61"/>
  <c r="B22" i="61"/>
  <c r="B9" i="61" s="1"/>
  <c r="B21" i="61"/>
  <c r="B20" i="61"/>
  <c r="B19" i="61"/>
  <c r="G18" i="61"/>
  <c r="F18" i="61"/>
  <c r="E18" i="61"/>
  <c r="D18" i="61"/>
  <c r="B18" i="61" s="1"/>
  <c r="B5" i="61" s="1"/>
  <c r="C18" i="61"/>
  <c r="B17" i="61"/>
  <c r="B16" i="61"/>
  <c r="B14" i="61"/>
  <c r="B13" i="61"/>
  <c r="B12" i="61"/>
  <c r="B11" i="61"/>
  <c r="B10" i="61"/>
  <c r="B8" i="61"/>
  <c r="B7" i="61"/>
  <c r="B6" i="61"/>
  <c r="G5" i="61"/>
  <c r="F5" i="61"/>
  <c r="E5" i="61"/>
  <c r="D5" i="61"/>
  <c r="C5" i="61"/>
  <c r="B37" i="60"/>
  <c r="B36" i="60"/>
  <c r="B35" i="60"/>
  <c r="B34" i="60"/>
  <c r="B33" i="60"/>
  <c r="B32" i="60"/>
  <c r="B31" i="60"/>
  <c r="B30" i="60"/>
  <c r="B29" i="60"/>
  <c r="B28" i="60"/>
  <c r="G27" i="60"/>
  <c r="F27" i="60"/>
  <c r="E27" i="60"/>
  <c r="D27" i="60"/>
  <c r="C27" i="60"/>
  <c r="B27" i="60" s="1"/>
  <c r="B26" i="60"/>
  <c r="B25" i="60"/>
  <c r="B24" i="60"/>
  <c r="B23" i="60"/>
  <c r="B22" i="60"/>
  <c r="B21" i="60"/>
  <c r="B20" i="60"/>
  <c r="B19" i="60"/>
  <c r="B18" i="60"/>
  <c r="B17" i="60"/>
  <c r="G16" i="60"/>
  <c r="F16" i="60"/>
  <c r="E16" i="60"/>
  <c r="D16" i="60"/>
  <c r="B16" i="60" s="1"/>
  <c r="C16" i="60"/>
  <c r="B15" i="60"/>
  <c r="B14" i="60"/>
  <c r="B13" i="60"/>
  <c r="B12" i="60"/>
  <c r="B11" i="60"/>
  <c r="B10" i="60"/>
  <c r="B9" i="60"/>
  <c r="B8" i="60"/>
  <c r="B7" i="60"/>
  <c r="B6" i="60"/>
  <c r="G5" i="60"/>
  <c r="F5" i="60"/>
  <c r="E5" i="60"/>
  <c r="D5" i="60"/>
  <c r="B5" i="60" s="1"/>
  <c r="C5" i="60"/>
  <c r="M11" i="51"/>
  <c r="L11" i="51"/>
  <c r="K11" i="51"/>
  <c r="J11" i="51"/>
  <c r="I11" i="51"/>
  <c r="H11" i="51"/>
  <c r="G11" i="51"/>
  <c r="F11" i="51"/>
  <c r="E11" i="51"/>
  <c r="D11" i="51"/>
  <c r="C11" i="51"/>
  <c r="B11" i="51"/>
  <c r="M10" i="51"/>
  <c r="L10" i="51"/>
  <c r="K10" i="51"/>
  <c r="J10" i="51"/>
  <c r="I10" i="51"/>
  <c r="H10" i="51"/>
  <c r="G10" i="51"/>
  <c r="F10" i="51"/>
  <c r="E10" i="51"/>
  <c r="D10" i="51"/>
  <c r="C10" i="51"/>
  <c r="B10" i="51"/>
  <c r="M9" i="51"/>
  <c r="L9" i="51"/>
  <c r="K9" i="51"/>
  <c r="J9" i="51"/>
  <c r="I9" i="51"/>
  <c r="H9" i="51"/>
  <c r="G9" i="51"/>
  <c r="F9" i="51"/>
  <c r="E9" i="51"/>
  <c r="D9" i="51"/>
  <c r="C9" i="51"/>
  <c r="B9" i="51"/>
  <c r="M8" i="51"/>
  <c r="L8" i="51"/>
  <c r="K8" i="51"/>
  <c r="J8" i="51"/>
  <c r="I8" i="51"/>
  <c r="H8" i="51"/>
  <c r="G8" i="51"/>
  <c r="F8" i="51"/>
  <c r="E8" i="51"/>
  <c r="D8" i="51"/>
  <c r="C8" i="51"/>
  <c r="B8" i="51"/>
  <c r="M7" i="51"/>
  <c r="L7" i="51"/>
  <c r="K7" i="51"/>
  <c r="J7" i="51"/>
  <c r="I7" i="51"/>
  <c r="H7" i="51"/>
  <c r="G7" i="51"/>
  <c r="F7" i="51"/>
  <c r="E7" i="51"/>
  <c r="D7" i="51"/>
  <c r="C7" i="51"/>
  <c r="B7" i="51"/>
  <c r="M6" i="51"/>
  <c r="L6" i="51"/>
  <c r="K6" i="51"/>
  <c r="J6" i="51"/>
  <c r="I6" i="51"/>
  <c r="H6" i="51"/>
  <c r="G6" i="51"/>
  <c r="F6" i="51"/>
  <c r="E6" i="51"/>
  <c r="D6" i="51"/>
  <c r="C6" i="51"/>
  <c r="B6" i="51"/>
  <c r="M5" i="51"/>
  <c r="L5" i="51"/>
  <c r="K5" i="51"/>
  <c r="J5" i="51"/>
  <c r="I5" i="51"/>
  <c r="H5" i="51"/>
  <c r="G5" i="51"/>
  <c r="F5" i="51"/>
  <c r="E5" i="51"/>
  <c r="D5" i="51"/>
  <c r="C5" i="51"/>
  <c r="B5" i="51"/>
  <c r="M10" i="50"/>
  <c r="L10" i="50"/>
  <c r="K10" i="50"/>
  <c r="J10" i="50"/>
  <c r="I10" i="50"/>
  <c r="H10" i="50"/>
  <c r="G10" i="50"/>
  <c r="F10" i="50"/>
  <c r="E10" i="50"/>
  <c r="D10" i="50"/>
  <c r="C10" i="50"/>
  <c r="B10" i="50"/>
  <c r="M9" i="50"/>
  <c r="L9" i="50"/>
  <c r="K9" i="50"/>
  <c r="J9" i="50"/>
  <c r="I9" i="50"/>
  <c r="H9" i="50"/>
  <c r="G9" i="50"/>
  <c r="F9" i="50"/>
  <c r="E9" i="50"/>
  <c r="D9" i="50"/>
  <c r="C9" i="50"/>
  <c r="B9" i="50"/>
  <c r="M8" i="50"/>
  <c r="L8" i="50"/>
  <c r="K8" i="50"/>
  <c r="J8" i="50"/>
  <c r="I8" i="50"/>
  <c r="H8" i="50"/>
  <c r="G8" i="50"/>
  <c r="F8" i="50"/>
  <c r="E8" i="50"/>
  <c r="D8" i="50"/>
  <c r="C8" i="50"/>
  <c r="B8" i="50"/>
  <c r="M7" i="50"/>
  <c r="L7" i="50"/>
  <c r="K7" i="50"/>
  <c r="J7" i="50"/>
  <c r="I7" i="50"/>
  <c r="H7" i="50"/>
  <c r="G7" i="50"/>
  <c r="F7" i="50"/>
  <c r="E7" i="50"/>
  <c r="D7" i="50"/>
  <c r="C7" i="50"/>
  <c r="B7" i="50"/>
  <c r="M6" i="50"/>
  <c r="L6" i="50"/>
  <c r="K6" i="50"/>
  <c r="J6" i="50"/>
  <c r="I6" i="50"/>
  <c r="H6" i="50"/>
  <c r="G6" i="50"/>
  <c r="F6" i="50"/>
  <c r="E6" i="50"/>
  <c r="D6" i="50"/>
  <c r="C6" i="50"/>
  <c r="B6" i="50"/>
  <c r="M5" i="50"/>
  <c r="L5" i="50"/>
  <c r="K5" i="50"/>
  <c r="J5" i="50"/>
  <c r="I5" i="50"/>
  <c r="H5" i="50"/>
  <c r="G5" i="50"/>
  <c r="F5" i="50"/>
  <c r="E5" i="50"/>
  <c r="D5" i="50"/>
  <c r="C5" i="50"/>
  <c r="B5" i="50"/>
  <c r="M15" i="49"/>
  <c r="L15" i="49"/>
  <c r="K15" i="49"/>
  <c r="J15" i="49"/>
  <c r="I15" i="49"/>
  <c r="H15" i="49"/>
  <c r="G15" i="49"/>
  <c r="F15" i="49"/>
  <c r="E15" i="49"/>
  <c r="D15" i="49"/>
  <c r="C15" i="49"/>
  <c r="B15" i="49"/>
  <c r="M14" i="49"/>
  <c r="L14" i="49"/>
  <c r="K14" i="49"/>
  <c r="J14" i="49"/>
  <c r="I14" i="49"/>
  <c r="H14" i="49"/>
  <c r="G14" i="49"/>
  <c r="F14" i="49"/>
  <c r="E14" i="49"/>
  <c r="D14" i="49"/>
  <c r="C14" i="49"/>
  <c r="B14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M12" i="49"/>
  <c r="L12" i="49"/>
  <c r="K12" i="49"/>
  <c r="J12" i="49"/>
  <c r="I12" i="49"/>
  <c r="H12" i="49"/>
  <c r="G12" i="49"/>
  <c r="F12" i="49"/>
  <c r="E12" i="49"/>
  <c r="D12" i="49"/>
  <c r="C12" i="49"/>
  <c r="B12" i="49"/>
  <c r="M11" i="49"/>
  <c r="L11" i="49"/>
  <c r="K11" i="49"/>
  <c r="J11" i="49"/>
  <c r="I11" i="49"/>
  <c r="H11" i="49"/>
  <c r="G11" i="49"/>
  <c r="F11" i="49"/>
  <c r="E11" i="49"/>
  <c r="D11" i="49"/>
  <c r="C11" i="49"/>
  <c r="B11" i="49"/>
  <c r="M10" i="49"/>
  <c r="L10" i="49"/>
  <c r="K10" i="49"/>
  <c r="J10" i="49"/>
  <c r="I10" i="49"/>
  <c r="H10" i="49"/>
  <c r="G10" i="49"/>
  <c r="F10" i="49"/>
  <c r="E10" i="49"/>
  <c r="D10" i="49"/>
  <c r="C10" i="49"/>
  <c r="B10" i="49"/>
  <c r="M9" i="49"/>
  <c r="L9" i="49"/>
  <c r="K9" i="49"/>
  <c r="J9" i="49"/>
  <c r="I9" i="49"/>
  <c r="H9" i="49"/>
  <c r="G9" i="49"/>
  <c r="F9" i="49"/>
  <c r="E9" i="49"/>
  <c r="D9" i="49"/>
  <c r="C9" i="49"/>
  <c r="B9" i="49"/>
  <c r="M8" i="49"/>
  <c r="L8" i="49"/>
  <c r="K8" i="49"/>
  <c r="J8" i="49"/>
  <c r="I8" i="49"/>
  <c r="H8" i="49"/>
  <c r="G8" i="49"/>
  <c r="F8" i="49"/>
  <c r="E8" i="49"/>
  <c r="D8" i="49"/>
  <c r="C8" i="49"/>
  <c r="B8" i="49"/>
  <c r="M7" i="49"/>
  <c r="L7" i="49"/>
  <c r="K7" i="49"/>
  <c r="J7" i="49"/>
  <c r="I7" i="49"/>
  <c r="H7" i="49"/>
  <c r="G7" i="49"/>
  <c r="F7" i="49"/>
  <c r="E7" i="49"/>
  <c r="D7" i="49"/>
  <c r="C7" i="49"/>
  <c r="B7" i="49"/>
  <c r="M6" i="49"/>
  <c r="L6" i="49"/>
  <c r="K6" i="49"/>
  <c r="J6" i="49"/>
  <c r="I6" i="49"/>
  <c r="H6" i="49"/>
  <c r="G6" i="49"/>
  <c r="F6" i="49"/>
  <c r="E6" i="49"/>
  <c r="D6" i="49"/>
  <c r="C6" i="49"/>
  <c r="B6" i="49"/>
  <c r="M5" i="49"/>
  <c r="L5" i="49"/>
  <c r="K5" i="49"/>
  <c r="J5" i="49"/>
  <c r="I5" i="49"/>
  <c r="H5" i="49"/>
  <c r="G5" i="49"/>
  <c r="F5" i="49"/>
  <c r="E5" i="49"/>
  <c r="D5" i="49"/>
  <c r="C5" i="49"/>
  <c r="B5" i="49"/>
  <c r="M10" i="48"/>
  <c r="L10" i="48"/>
  <c r="K10" i="48"/>
  <c r="J10" i="48"/>
  <c r="I10" i="48"/>
  <c r="H10" i="48"/>
  <c r="G10" i="48"/>
  <c r="F10" i="48"/>
  <c r="E10" i="48"/>
  <c r="D10" i="48"/>
  <c r="C10" i="48"/>
  <c r="B10" i="48"/>
  <c r="M9" i="48"/>
  <c r="L9" i="48"/>
  <c r="K9" i="48"/>
  <c r="J9" i="48"/>
  <c r="I9" i="48"/>
  <c r="H9" i="48"/>
  <c r="G9" i="48"/>
  <c r="F9" i="48"/>
  <c r="E9" i="48"/>
  <c r="D9" i="48"/>
  <c r="C9" i="48"/>
  <c r="B9" i="48"/>
  <c r="M8" i="48"/>
  <c r="L8" i="48"/>
  <c r="K8" i="48"/>
  <c r="J8" i="48"/>
  <c r="I8" i="48"/>
  <c r="H8" i="48"/>
  <c r="G8" i="48"/>
  <c r="F8" i="48"/>
  <c r="E8" i="48"/>
  <c r="D8" i="48"/>
  <c r="C8" i="48"/>
  <c r="B8" i="48"/>
  <c r="M7" i="48"/>
  <c r="L7" i="48"/>
  <c r="K7" i="48"/>
  <c r="J7" i="48"/>
  <c r="I7" i="48"/>
  <c r="H7" i="48"/>
  <c r="G7" i="48"/>
  <c r="F7" i="48"/>
  <c r="E7" i="48"/>
  <c r="D7" i="48"/>
  <c r="C7" i="48"/>
  <c r="B7" i="48"/>
  <c r="M6" i="48"/>
  <c r="L6" i="48"/>
  <c r="K6" i="48"/>
  <c r="J6" i="48"/>
  <c r="I6" i="48"/>
  <c r="H6" i="48"/>
  <c r="G6" i="48"/>
  <c r="F6" i="48"/>
  <c r="E6" i="48"/>
  <c r="D6" i="48"/>
  <c r="C6" i="48"/>
  <c r="B6" i="48"/>
  <c r="M5" i="48"/>
  <c r="L5" i="48"/>
  <c r="K5" i="48"/>
  <c r="J5" i="48"/>
  <c r="I5" i="48"/>
  <c r="H5" i="48"/>
  <c r="G5" i="48"/>
  <c r="F5" i="48"/>
  <c r="E5" i="48"/>
  <c r="D5" i="48"/>
  <c r="C5" i="48"/>
  <c r="B5" i="48"/>
  <c r="M15" i="47"/>
  <c r="L15" i="47"/>
  <c r="K15" i="47"/>
  <c r="J15" i="47"/>
  <c r="I15" i="47"/>
  <c r="H15" i="47"/>
  <c r="G15" i="47"/>
  <c r="F15" i="47"/>
  <c r="E15" i="47"/>
  <c r="D15" i="47"/>
  <c r="C15" i="47"/>
  <c r="B15" i="47"/>
  <c r="M14" i="47"/>
  <c r="L14" i="47"/>
  <c r="K14" i="47"/>
  <c r="J14" i="47"/>
  <c r="I14" i="47"/>
  <c r="H14" i="47"/>
  <c r="G14" i="47"/>
  <c r="F14" i="47"/>
  <c r="E14" i="47"/>
  <c r="D14" i="47"/>
  <c r="C14" i="47"/>
  <c r="B14" i="47"/>
  <c r="M13" i="47"/>
  <c r="L13" i="47"/>
  <c r="K13" i="47"/>
  <c r="J13" i="47"/>
  <c r="I13" i="47"/>
  <c r="H13" i="47"/>
  <c r="G13" i="47"/>
  <c r="F13" i="47"/>
  <c r="E13" i="47"/>
  <c r="D13" i="47"/>
  <c r="C13" i="47"/>
  <c r="B13" i="47"/>
  <c r="M12" i="47"/>
  <c r="L12" i="47"/>
  <c r="K12" i="47"/>
  <c r="J12" i="47"/>
  <c r="I12" i="47"/>
  <c r="H12" i="47"/>
  <c r="G12" i="47"/>
  <c r="F12" i="47"/>
  <c r="E12" i="47"/>
  <c r="D12" i="47"/>
  <c r="C12" i="47"/>
  <c r="B12" i="47"/>
  <c r="M11" i="47"/>
  <c r="L11" i="47"/>
  <c r="K11" i="47"/>
  <c r="J11" i="47"/>
  <c r="I11" i="47"/>
  <c r="H11" i="47"/>
  <c r="G11" i="47"/>
  <c r="F11" i="47"/>
  <c r="E11" i="47"/>
  <c r="D11" i="47"/>
  <c r="C11" i="47"/>
  <c r="B11" i="47"/>
  <c r="M10" i="47"/>
  <c r="L10" i="47"/>
  <c r="K10" i="47"/>
  <c r="J10" i="47"/>
  <c r="I10" i="47"/>
  <c r="H10" i="47"/>
  <c r="G10" i="47"/>
  <c r="F10" i="47"/>
  <c r="E10" i="47"/>
  <c r="D10" i="47"/>
  <c r="C10" i="47"/>
  <c r="B10" i="47"/>
  <c r="M9" i="47"/>
  <c r="L9" i="47"/>
  <c r="K9" i="47"/>
  <c r="J9" i="47"/>
  <c r="I9" i="47"/>
  <c r="H9" i="47"/>
  <c r="G9" i="47"/>
  <c r="F9" i="47"/>
  <c r="E9" i="47"/>
  <c r="D9" i="47"/>
  <c r="C9" i="47"/>
  <c r="B9" i="47"/>
  <c r="M8" i="47"/>
  <c r="L8" i="47"/>
  <c r="K8" i="47"/>
  <c r="J8" i="47"/>
  <c r="I8" i="47"/>
  <c r="H8" i="47"/>
  <c r="G8" i="47"/>
  <c r="F8" i="47"/>
  <c r="E8" i="47"/>
  <c r="D8" i="47"/>
  <c r="C8" i="47"/>
  <c r="B8" i="47"/>
  <c r="M7" i="47"/>
  <c r="L7" i="47"/>
  <c r="K7" i="47"/>
  <c r="J7" i="47"/>
  <c r="I7" i="47"/>
  <c r="H7" i="47"/>
  <c r="G7" i="47"/>
  <c r="F7" i="47"/>
  <c r="E7" i="47"/>
  <c r="D7" i="47"/>
  <c r="C7" i="47"/>
  <c r="B7" i="47"/>
  <c r="M6" i="47"/>
  <c r="L6" i="47"/>
  <c r="K6" i="47"/>
  <c r="J6" i="47"/>
  <c r="I6" i="47"/>
  <c r="H6" i="47"/>
  <c r="G6" i="47"/>
  <c r="F6" i="47"/>
  <c r="E6" i="47"/>
  <c r="D6" i="47"/>
  <c r="C6" i="47"/>
  <c r="B6" i="47"/>
  <c r="M5" i="47"/>
  <c r="L5" i="47"/>
  <c r="K5" i="47"/>
  <c r="J5" i="47"/>
  <c r="I5" i="47"/>
  <c r="H5" i="47"/>
  <c r="G5" i="47"/>
  <c r="F5" i="47"/>
  <c r="E5" i="47"/>
  <c r="D5" i="47"/>
  <c r="C5" i="47"/>
  <c r="B5" i="47"/>
  <c r="M7" i="46"/>
  <c r="L7" i="46"/>
  <c r="K7" i="46"/>
  <c r="J7" i="46"/>
  <c r="I7" i="46"/>
  <c r="H7" i="46"/>
  <c r="G7" i="46"/>
  <c r="F7" i="46"/>
  <c r="E7" i="46"/>
  <c r="D7" i="46"/>
  <c r="C7" i="46"/>
  <c r="B7" i="46"/>
  <c r="M6" i="46"/>
  <c r="L6" i="46"/>
  <c r="K6" i="46"/>
  <c r="J6" i="46"/>
  <c r="I6" i="46"/>
  <c r="H6" i="46"/>
  <c r="G6" i="46"/>
  <c r="F6" i="46"/>
  <c r="E6" i="46"/>
  <c r="D6" i="46"/>
  <c r="C6" i="46"/>
  <c r="B6" i="46"/>
  <c r="M5" i="46"/>
  <c r="L5" i="46"/>
  <c r="K5" i="46"/>
  <c r="J5" i="46"/>
  <c r="I5" i="46"/>
  <c r="H5" i="46"/>
  <c r="G5" i="46"/>
  <c r="F5" i="46"/>
  <c r="E5" i="46"/>
  <c r="D5" i="46"/>
  <c r="C5" i="46"/>
  <c r="B5" i="46"/>
  <c r="L39" i="42"/>
  <c r="K39" i="42"/>
  <c r="J39" i="42"/>
  <c r="I39" i="42"/>
  <c r="H39" i="42"/>
  <c r="G39" i="42"/>
  <c r="F39" i="42"/>
  <c r="E39" i="42"/>
  <c r="D39" i="42"/>
  <c r="C39" i="42"/>
  <c r="L33" i="42"/>
  <c r="K33" i="42"/>
  <c r="J33" i="42"/>
  <c r="I33" i="42"/>
  <c r="H33" i="42"/>
  <c r="G33" i="42"/>
  <c r="F33" i="42"/>
  <c r="E33" i="42"/>
  <c r="D33" i="42"/>
  <c r="C33" i="42"/>
  <c r="L13" i="42"/>
  <c r="K13" i="42"/>
  <c r="J13" i="42"/>
  <c r="I13" i="42"/>
  <c r="H13" i="42"/>
  <c r="G13" i="42"/>
  <c r="F13" i="42"/>
  <c r="E13" i="42"/>
  <c r="D13" i="42"/>
  <c r="C13" i="42"/>
  <c r="B13" i="42"/>
  <c r="L7" i="42"/>
  <c r="K7" i="42"/>
  <c r="J7" i="42"/>
  <c r="I7" i="42"/>
  <c r="H7" i="42"/>
  <c r="G7" i="42"/>
  <c r="F7" i="42"/>
  <c r="E7" i="42"/>
  <c r="D7" i="42"/>
  <c r="C7" i="42"/>
  <c r="B7" i="42"/>
  <c r="N34" i="35"/>
  <c r="N33" i="35"/>
  <c r="N31" i="35"/>
  <c r="N30" i="35"/>
  <c r="N28" i="35"/>
  <c r="N27" i="35"/>
  <c r="N25" i="35"/>
  <c r="N24" i="35"/>
  <c r="N22" i="35"/>
  <c r="N21" i="35"/>
  <c r="N19" i="35"/>
  <c r="N18" i="35"/>
  <c r="N16" i="35"/>
  <c r="N15" i="35"/>
  <c r="N13" i="35"/>
  <c r="N12" i="35"/>
  <c r="N10" i="35"/>
  <c r="N9" i="35"/>
  <c r="N7" i="35"/>
  <c r="N6" i="35"/>
  <c r="M13" i="32"/>
  <c r="L13" i="32"/>
  <c r="K13" i="32"/>
  <c r="J13" i="32"/>
  <c r="I13" i="32"/>
  <c r="H13" i="32"/>
  <c r="G13" i="32"/>
  <c r="F13" i="32"/>
  <c r="E13" i="32"/>
  <c r="D13" i="32"/>
  <c r="C13" i="32"/>
  <c r="B13" i="32"/>
  <c r="M7" i="32"/>
  <c r="L7" i="32"/>
  <c r="K7" i="32"/>
  <c r="J7" i="32"/>
  <c r="I7" i="32"/>
  <c r="H7" i="32"/>
  <c r="G7" i="32"/>
  <c r="F7" i="32"/>
  <c r="E7" i="32"/>
  <c r="D7" i="32"/>
  <c r="C7" i="32"/>
  <c r="B7" i="32"/>
  <c r="Q37" i="31"/>
  <c r="R37" i="31" s="1"/>
  <c r="P37" i="31"/>
  <c r="O37" i="31"/>
  <c r="Q36" i="31"/>
  <c r="R36" i="31" s="1"/>
  <c r="O36" i="31"/>
  <c r="R35" i="31"/>
  <c r="Q35" i="31"/>
  <c r="O35" i="31"/>
  <c r="Q34" i="31"/>
  <c r="P34" i="31"/>
  <c r="O34" i="31"/>
  <c r="Q33" i="31"/>
  <c r="O33" i="31"/>
  <c r="R32" i="31"/>
  <c r="Q32" i="31"/>
  <c r="O32" i="31"/>
  <c r="Q31" i="31"/>
  <c r="R31" i="31" s="1"/>
  <c r="P31" i="31"/>
  <c r="O31" i="31"/>
  <c r="Q30" i="31"/>
  <c r="R30" i="31" s="1"/>
  <c r="O30" i="31"/>
  <c r="P30" i="31" s="1"/>
  <c r="R29" i="31"/>
  <c r="Q29" i="31"/>
  <c r="O29" i="31"/>
  <c r="P29" i="31" s="1"/>
  <c r="Q28" i="31"/>
  <c r="R28" i="31" s="1"/>
  <c r="P28" i="31"/>
  <c r="O28" i="31"/>
  <c r="Q26" i="31"/>
  <c r="R26" i="31" s="1"/>
  <c r="O26" i="31"/>
  <c r="R25" i="31"/>
  <c r="Q25" i="31"/>
  <c r="O25" i="31"/>
  <c r="P25" i="31" s="1"/>
  <c r="Q24" i="31"/>
  <c r="R24" i="31" s="1"/>
  <c r="P24" i="31"/>
  <c r="O24" i="31"/>
  <c r="Q23" i="31"/>
  <c r="R23" i="31" s="1"/>
  <c r="O23" i="31"/>
  <c r="P23" i="31" s="1"/>
  <c r="R22" i="31"/>
  <c r="Q22" i="31"/>
  <c r="O22" i="31"/>
  <c r="P22" i="31" s="1"/>
  <c r="Q21" i="31"/>
  <c r="R21" i="31" s="1"/>
  <c r="P21" i="31"/>
  <c r="O21" i="31"/>
  <c r="Q20" i="31"/>
  <c r="R20" i="31" s="1"/>
  <c r="O20" i="31"/>
  <c r="P20" i="31" s="1"/>
  <c r="R19" i="31"/>
  <c r="Q19" i="31"/>
  <c r="O19" i="31"/>
  <c r="P19" i="31" s="1"/>
  <c r="Q18" i="31"/>
  <c r="R18" i="31" s="1"/>
  <c r="P18" i="31"/>
  <c r="O18" i="31"/>
  <c r="Q17" i="31"/>
  <c r="R17" i="31" s="1"/>
  <c r="O17" i="31"/>
  <c r="P17" i="31" s="1"/>
  <c r="Q15" i="31"/>
  <c r="O15" i="31"/>
  <c r="Q14" i="31"/>
  <c r="O14" i="31"/>
  <c r="Q13" i="31"/>
  <c r="O13" i="31"/>
  <c r="Q12" i="31"/>
  <c r="O12" i="31"/>
  <c r="Q11" i="31"/>
  <c r="O11" i="31"/>
  <c r="Q10" i="31"/>
  <c r="O10" i="31"/>
  <c r="Q9" i="31"/>
  <c r="O9" i="31"/>
  <c r="Q8" i="31"/>
  <c r="O8" i="31"/>
  <c r="Q7" i="31"/>
  <c r="O7" i="31"/>
  <c r="Q6" i="31"/>
  <c r="O6" i="31"/>
  <c r="Q5" i="31"/>
  <c r="R33" i="31" s="1"/>
  <c r="O5" i="31"/>
  <c r="P35" i="31" s="1"/>
  <c r="H15" i="22"/>
  <c r="H14" i="22"/>
  <c r="H13" i="22"/>
  <c r="H12" i="22"/>
  <c r="H11" i="22"/>
  <c r="H10" i="22"/>
  <c r="H9" i="22"/>
  <c r="H8" i="22"/>
  <c r="H7" i="22"/>
  <c r="H6" i="22"/>
  <c r="B9" i="19"/>
  <c r="B8" i="19"/>
  <c r="B7" i="19"/>
  <c r="B6" i="19"/>
  <c r="F5" i="19"/>
  <c r="E5" i="19"/>
  <c r="D5" i="19"/>
  <c r="C5" i="19"/>
  <c r="B5" i="19" s="1"/>
  <c r="B11" i="18"/>
  <c r="B10" i="18"/>
  <c r="B9" i="18"/>
  <c r="B8" i="18"/>
  <c r="B7" i="18"/>
  <c r="B6" i="18"/>
  <c r="F5" i="18"/>
  <c r="E5" i="18"/>
  <c r="D5" i="18"/>
  <c r="C5" i="18"/>
  <c r="B5" i="18"/>
  <c r="B10" i="17"/>
  <c r="B9" i="17"/>
  <c r="B8" i="17"/>
  <c r="B7" i="17"/>
  <c r="B6" i="17"/>
  <c r="F5" i="17"/>
  <c r="E5" i="17"/>
  <c r="D5" i="17"/>
  <c r="C5" i="17"/>
  <c r="B5" i="17" s="1"/>
  <c r="B17" i="16"/>
  <c r="C17" i="16" s="1"/>
  <c r="B16" i="16"/>
  <c r="C16" i="16" s="1"/>
  <c r="B15" i="16"/>
  <c r="B14" i="16"/>
  <c r="C14" i="16" s="1"/>
  <c r="B13" i="16"/>
  <c r="C13" i="16" s="1"/>
  <c r="B12" i="16"/>
  <c r="B11" i="16"/>
  <c r="C11" i="16" s="1"/>
  <c r="B10" i="16"/>
  <c r="C10" i="16" s="1"/>
  <c r="B9" i="16"/>
  <c r="B8" i="16"/>
  <c r="C8" i="16" s="1"/>
  <c r="B7" i="16"/>
  <c r="C7" i="16" s="1"/>
  <c r="B6" i="16"/>
  <c r="K5" i="16"/>
  <c r="J5" i="16"/>
  <c r="I5" i="16"/>
  <c r="H5" i="16"/>
  <c r="G5" i="16"/>
  <c r="F5" i="16"/>
  <c r="E5" i="16"/>
  <c r="D5" i="16"/>
  <c r="C5" i="16"/>
  <c r="B5" i="16"/>
  <c r="C15" i="16" s="1"/>
  <c r="C10" i="15"/>
  <c r="C9" i="15"/>
  <c r="C8" i="15"/>
  <c r="C7" i="15"/>
  <c r="C6" i="15"/>
  <c r="G5" i="15"/>
  <c r="C5" i="15" s="1"/>
  <c r="F5" i="15"/>
  <c r="E5" i="15"/>
  <c r="D5" i="15"/>
  <c r="N10" i="14"/>
  <c r="K10" i="14"/>
  <c r="B10" i="14" s="1"/>
  <c r="H10" i="14"/>
  <c r="E10" i="14"/>
  <c r="D10" i="14"/>
  <c r="C10" i="14"/>
  <c r="N9" i="14"/>
  <c r="N6" i="14" s="1"/>
  <c r="K9" i="14"/>
  <c r="H9" i="14"/>
  <c r="E9" i="14"/>
  <c r="D9" i="14"/>
  <c r="F44" i="3" s="1"/>
  <c r="C9" i="14"/>
  <c r="B9" i="14"/>
  <c r="N8" i="14"/>
  <c r="K8" i="14"/>
  <c r="H8" i="14"/>
  <c r="E8" i="14"/>
  <c r="B8" i="14" s="1"/>
  <c r="D8" i="14"/>
  <c r="F43" i="3" s="1"/>
  <c r="M43" i="3" s="1"/>
  <c r="C8" i="14"/>
  <c r="N7" i="14"/>
  <c r="K7" i="14"/>
  <c r="K6" i="14" s="1"/>
  <c r="H7" i="14"/>
  <c r="H6" i="14" s="1"/>
  <c r="E7" i="14"/>
  <c r="B7" i="14" s="1"/>
  <c r="D7" i="14"/>
  <c r="F42" i="3" s="1"/>
  <c r="C7" i="14"/>
  <c r="P6" i="14"/>
  <c r="O6" i="14"/>
  <c r="M6" i="14"/>
  <c r="L6" i="14"/>
  <c r="J6" i="14"/>
  <c r="I6" i="14"/>
  <c r="G6" i="14"/>
  <c r="D6" i="14" s="1"/>
  <c r="F6" i="14"/>
  <c r="C6" i="14"/>
  <c r="B11" i="13"/>
  <c r="B10" i="13"/>
  <c r="B9" i="13"/>
  <c r="B8" i="13"/>
  <c r="B7" i="13"/>
  <c r="B6" i="13"/>
  <c r="F5" i="13"/>
  <c r="E5" i="13"/>
  <c r="D5" i="13"/>
  <c r="C5" i="13"/>
  <c r="B5" i="13"/>
  <c r="B8" i="12"/>
  <c r="B7" i="12"/>
  <c r="B6" i="12"/>
  <c r="F5" i="12"/>
  <c r="E5" i="12"/>
  <c r="D5" i="12"/>
  <c r="C5" i="12"/>
  <c r="B5" i="12"/>
  <c r="B9" i="11"/>
  <c r="B8" i="11"/>
  <c r="B7" i="11"/>
  <c r="B6" i="11"/>
  <c r="F5" i="11"/>
  <c r="E5" i="11"/>
  <c r="D5" i="11"/>
  <c r="B5" i="11" s="1"/>
  <c r="C5" i="11"/>
  <c r="B9" i="10"/>
  <c r="B8" i="10"/>
  <c r="B7" i="10"/>
  <c r="B6" i="10"/>
  <c r="F5" i="10"/>
  <c r="E5" i="10"/>
  <c r="D5" i="10"/>
  <c r="C5" i="10"/>
  <c r="B5" i="10"/>
  <c r="B17" i="9"/>
  <c r="B16" i="9"/>
  <c r="B15" i="9"/>
  <c r="B14" i="9"/>
  <c r="B13" i="9"/>
  <c r="B12" i="9"/>
  <c r="B11" i="9"/>
  <c r="B10" i="9"/>
  <c r="B9" i="9"/>
  <c r="B8" i="9"/>
  <c r="B7" i="9"/>
  <c r="B6" i="9"/>
  <c r="J5" i="9"/>
  <c r="H5" i="9"/>
  <c r="F5" i="9"/>
  <c r="D5" i="9"/>
  <c r="B9" i="8"/>
  <c r="B8" i="8"/>
  <c r="B7" i="8"/>
  <c r="B6" i="8"/>
  <c r="B5" i="8" s="1"/>
  <c r="F5" i="8"/>
  <c r="E5" i="8"/>
  <c r="D5" i="8"/>
  <c r="C5" i="8"/>
  <c r="N10" i="7"/>
  <c r="K10" i="7"/>
  <c r="H10" i="7"/>
  <c r="E10" i="7"/>
  <c r="B10" i="7" s="1"/>
  <c r="D10" i="7"/>
  <c r="C10" i="7"/>
  <c r="N9" i="7"/>
  <c r="K9" i="7"/>
  <c r="H9" i="7"/>
  <c r="E9" i="7"/>
  <c r="D9" i="7"/>
  <c r="C9" i="7"/>
  <c r="B9" i="7"/>
  <c r="N8" i="7"/>
  <c r="K8" i="7"/>
  <c r="B8" i="7" s="1"/>
  <c r="H8" i="7"/>
  <c r="H6" i="7" s="1"/>
  <c r="E8" i="7"/>
  <c r="D8" i="7"/>
  <c r="C8" i="7"/>
  <c r="N7" i="7"/>
  <c r="N6" i="7" s="1"/>
  <c r="K7" i="7"/>
  <c r="H7" i="7"/>
  <c r="E7" i="7"/>
  <c r="D7" i="7"/>
  <c r="E42" i="3" s="1"/>
  <c r="C7" i="7"/>
  <c r="C6" i="7" s="1"/>
  <c r="B7" i="7"/>
  <c r="B6" i="7" s="1"/>
  <c r="P6" i="7"/>
  <c r="O6" i="7"/>
  <c r="M6" i="7"/>
  <c r="L6" i="7"/>
  <c r="K6" i="7"/>
  <c r="J6" i="7"/>
  <c r="I6" i="7"/>
  <c r="G6" i="7"/>
  <c r="F6" i="7"/>
  <c r="E6" i="7"/>
  <c r="B10" i="6"/>
  <c r="B9" i="6"/>
  <c r="B8" i="6"/>
  <c r="B7" i="6"/>
  <c r="B6" i="6"/>
  <c r="B5" i="6"/>
  <c r="D10" i="5"/>
  <c r="C10" i="5"/>
  <c r="B10" i="5"/>
  <c r="D9" i="5"/>
  <c r="C9" i="5"/>
  <c r="B9" i="5"/>
  <c r="D8" i="5"/>
  <c r="C8" i="5"/>
  <c r="B8" i="5"/>
  <c r="D7" i="5"/>
  <c r="C7" i="5"/>
  <c r="B7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P73" i="3"/>
  <c r="O73" i="3"/>
  <c r="N73" i="3"/>
  <c r="J73" i="3"/>
  <c r="I73" i="3"/>
  <c r="H73" i="3"/>
  <c r="M72" i="3"/>
  <c r="L72" i="3"/>
  <c r="K72" i="3"/>
  <c r="G72" i="3"/>
  <c r="F72" i="3"/>
  <c r="E72" i="3"/>
  <c r="B72" i="3" s="1"/>
  <c r="P71" i="3"/>
  <c r="O71" i="3"/>
  <c r="N71" i="3"/>
  <c r="J71" i="3"/>
  <c r="I71" i="3"/>
  <c r="H71" i="3"/>
  <c r="M70" i="3"/>
  <c r="L70" i="3"/>
  <c r="K70" i="3"/>
  <c r="G70" i="3"/>
  <c r="F70" i="3"/>
  <c r="E70" i="3"/>
  <c r="P69" i="3"/>
  <c r="O69" i="3"/>
  <c r="N69" i="3"/>
  <c r="J69" i="3"/>
  <c r="I69" i="3"/>
  <c r="H69" i="3"/>
  <c r="P64" i="3"/>
  <c r="O64" i="3"/>
  <c r="N64" i="3"/>
  <c r="M64" i="3"/>
  <c r="M73" i="3" s="1"/>
  <c r="L64" i="3"/>
  <c r="L73" i="3" s="1"/>
  <c r="K64" i="3"/>
  <c r="K73" i="3" s="1"/>
  <c r="J64" i="3"/>
  <c r="I64" i="3"/>
  <c r="H64" i="3"/>
  <c r="G64" i="3"/>
  <c r="G73" i="3" s="1"/>
  <c r="D73" i="3" s="1"/>
  <c r="G45" i="3" s="1"/>
  <c r="N45" i="3" s="1"/>
  <c r="F64" i="3"/>
  <c r="F73" i="3" s="1"/>
  <c r="C73" i="3" s="1"/>
  <c r="D45" i="3" s="1"/>
  <c r="K45" i="3" s="1"/>
  <c r="E64" i="3"/>
  <c r="E73" i="3" s="1"/>
  <c r="B73" i="3" s="1"/>
  <c r="P63" i="3"/>
  <c r="P72" i="3" s="1"/>
  <c r="O63" i="3"/>
  <c r="O72" i="3" s="1"/>
  <c r="N63" i="3"/>
  <c r="N72" i="3" s="1"/>
  <c r="M63" i="3"/>
  <c r="L63" i="3"/>
  <c r="K63" i="3"/>
  <c r="J63" i="3"/>
  <c r="J72" i="3" s="1"/>
  <c r="I63" i="3"/>
  <c r="I72" i="3" s="1"/>
  <c r="H63" i="3"/>
  <c r="H72" i="3" s="1"/>
  <c r="G63" i="3"/>
  <c r="F63" i="3"/>
  <c r="E63" i="3"/>
  <c r="D63" i="3"/>
  <c r="C63" i="3"/>
  <c r="B63" i="3"/>
  <c r="P62" i="3"/>
  <c r="O62" i="3"/>
  <c r="N62" i="3"/>
  <c r="M62" i="3"/>
  <c r="M71" i="3" s="1"/>
  <c r="L62" i="3"/>
  <c r="L71" i="3" s="1"/>
  <c r="K62" i="3"/>
  <c r="K71" i="3" s="1"/>
  <c r="J62" i="3"/>
  <c r="I62" i="3"/>
  <c r="H62" i="3"/>
  <c r="G62" i="3"/>
  <c r="G71" i="3" s="1"/>
  <c r="D71" i="3" s="1"/>
  <c r="G43" i="3" s="1"/>
  <c r="F62" i="3"/>
  <c r="F71" i="3" s="1"/>
  <c r="C71" i="3" s="1"/>
  <c r="D43" i="3" s="1"/>
  <c r="E62" i="3"/>
  <c r="E71" i="3" s="1"/>
  <c r="B71" i="3" s="1"/>
  <c r="P61" i="3"/>
  <c r="P70" i="3" s="1"/>
  <c r="O61" i="3"/>
  <c r="O70" i="3" s="1"/>
  <c r="N61" i="3"/>
  <c r="N70" i="3" s="1"/>
  <c r="M61" i="3"/>
  <c r="L61" i="3"/>
  <c r="K61" i="3"/>
  <c r="J61" i="3"/>
  <c r="J70" i="3" s="1"/>
  <c r="I61" i="3"/>
  <c r="I70" i="3" s="1"/>
  <c r="H61" i="3"/>
  <c r="H70" i="3" s="1"/>
  <c r="G61" i="3"/>
  <c r="F61" i="3"/>
  <c r="E61" i="3"/>
  <c r="D61" i="3"/>
  <c r="C61" i="3"/>
  <c r="B61" i="3"/>
  <c r="P60" i="3"/>
  <c r="O60" i="3"/>
  <c r="N60" i="3"/>
  <c r="M60" i="3"/>
  <c r="M69" i="3" s="1"/>
  <c r="L60" i="3"/>
  <c r="L69" i="3" s="1"/>
  <c r="K60" i="3"/>
  <c r="K69" i="3" s="1"/>
  <c r="J60" i="3"/>
  <c r="I60" i="3"/>
  <c r="H60" i="3"/>
  <c r="G60" i="3"/>
  <c r="G69" i="3" s="1"/>
  <c r="D69" i="3" s="1"/>
  <c r="F60" i="3"/>
  <c r="F69" i="3" s="1"/>
  <c r="C69" i="3" s="1"/>
  <c r="E60" i="3"/>
  <c r="E69" i="3" s="1"/>
  <c r="B69" i="3" s="1"/>
  <c r="D55" i="3"/>
  <c r="C55" i="3"/>
  <c r="B55" i="3"/>
  <c r="D54" i="3"/>
  <c r="C54" i="3"/>
  <c r="B54" i="3"/>
  <c r="D53" i="3"/>
  <c r="C53" i="3"/>
  <c r="B53" i="3"/>
  <c r="D52" i="3"/>
  <c r="C52" i="3"/>
  <c r="B52" i="3"/>
  <c r="D51" i="3"/>
  <c r="C51" i="3"/>
  <c r="B51" i="3"/>
  <c r="F45" i="3"/>
  <c r="M45" i="3" s="1"/>
  <c r="E45" i="3"/>
  <c r="L45" i="3" s="1"/>
  <c r="C45" i="3"/>
  <c r="J45" i="3" s="1"/>
  <c r="B45" i="3"/>
  <c r="I45" i="3" s="1"/>
  <c r="E44" i="3"/>
  <c r="C44" i="3"/>
  <c r="B44" i="3"/>
  <c r="E43" i="3"/>
  <c r="C43" i="3"/>
  <c r="B43" i="3"/>
  <c r="C42" i="3"/>
  <c r="B42" i="3"/>
  <c r="N11" i="3"/>
  <c r="K11" i="3"/>
  <c r="H11" i="3"/>
  <c r="E11" i="3"/>
  <c r="D11" i="3"/>
  <c r="C11" i="3"/>
  <c r="B11" i="3" s="1"/>
  <c r="N10" i="3"/>
  <c r="K10" i="3"/>
  <c r="H10" i="3"/>
  <c r="E10" i="3"/>
  <c r="D10" i="3"/>
  <c r="C10" i="3"/>
  <c r="B10" i="3" s="1"/>
  <c r="N9" i="3"/>
  <c r="K9" i="3"/>
  <c r="H9" i="3"/>
  <c r="E9" i="3"/>
  <c r="D9" i="3"/>
  <c r="B9" i="3" s="1"/>
  <c r="C9" i="3"/>
  <c r="N8" i="3"/>
  <c r="K8" i="3"/>
  <c r="H8" i="3"/>
  <c r="E8" i="3"/>
  <c r="D8" i="3"/>
  <c r="C8" i="3"/>
  <c r="B8" i="3"/>
  <c r="N7" i="3"/>
  <c r="K7" i="3"/>
  <c r="H7" i="3"/>
  <c r="E7" i="3"/>
  <c r="D7" i="3"/>
  <c r="C7" i="3"/>
  <c r="B7" i="3" s="1"/>
  <c r="N6" i="3"/>
  <c r="K6" i="3"/>
  <c r="H6" i="3"/>
  <c r="E6" i="3"/>
  <c r="D6" i="3"/>
  <c r="C6" i="3"/>
  <c r="B6" i="3"/>
  <c r="D20" i="2"/>
  <c r="C20" i="2"/>
  <c r="B20" i="2"/>
  <c r="D19" i="2"/>
  <c r="C19" i="2"/>
  <c r="B19" i="2"/>
  <c r="D18" i="2"/>
  <c r="C18" i="2"/>
  <c r="B18" i="2"/>
  <c r="D17" i="2"/>
  <c r="C17" i="2"/>
  <c r="B17" i="2"/>
  <c r="D15" i="2"/>
  <c r="C15" i="2"/>
  <c r="B15" i="2"/>
  <c r="D14" i="2"/>
  <c r="C14" i="2"/>
  <c r="B14" i="2"/>
  <c r="D13" i="2"/>
  <c r="C13" i="2"/>
  <c r="B13" i="2"/>
  <c r="D12" i="2"/>
  <c r="C12" i="2"/>
  <c r="B12" i="2"/>
  <c r="D10" i="2"/>
  <c r="C10" i="2"/>
  <c r="B10" i="2"/>
  <c r="D9" i="2"/>
  <c r="C9" i="2"/>
  <c r="B9" i="2"/>
  <c r="D8" i="2"/>
  <c r="C8" i="2"/>
  <c r="B8" i="2"/>
  <c r="D7" i="2"/>
  <c r="C7" i="2"/>
  <c r="B7" i="2"/>
  <c r="M72" i="1"/>
  <c r="L72" i="1"/>
  <c r="K72" i="1"/>
  <c r="J72" i="1"/>
  <c r="I72" i="1"/>
  <c r="H72" i="1"/>
  <c r="G72" i="1"/>
  <c r="F72" i="1"/>
  <c r="E72" i="1"/>
  <c r="D72" i="1"/>
  <c r="C72" i="1"/>
  <c r="B72" i="1"/>
  <c r="M71" i="1"/>
  <c r="L71" i="1"/>
  <c r="K71" i="1"/>
  <c r="J71" i="1"/>
  <c r="I71" i="1"/>
  <c r="H71" i="1"/>
  <c r="G71" i="1"/>
  <c r="F71" i="1"/>
  <c r="E71" i="1"/>
  <c r="D71" i="1"/>
  <c r="C71" i="1"/>
  <c r="B71" i="1"/>
  <c r="M70" i="1"/>
  <c r="L70" i="1"/>
  <c r="K70" i="1"/>
  <c r="J70" i="1"/>
  <c r="I70" i="1"/>
  <c r="H70" i="1"/>
  <c r="G70" i="1"/>
  <c r="F70" i="1"/>
  <c r="E70" i="1"/>
  <c r="D70" i="1"/>
  <c r="C70" i="1"/>
  <c r="B70" i="1"/>
  <c r="M69" i="1"/>
  <c r="L69" i="1"/>
  <c r="K69" i="1"/>
  <c r="J69" i="1"/>
  <c r="I69" i="1"/>
  <c r="H69" i="1"/>
  <c r="G69" i="1"/>
  <c r="F69" i="1"/>
  <c r="E69" i="1"/>
  <c r="D69" i="1"/>
  <c r="C69" i="1"/>
  <c r="B69" i="1"/>
  <c r="M21" i="1"/>
  <c r="L21" i="1"/>
  <c r="K21" i="1"/>
  <c r="J21" i="1"/>
  <c r="I21" i="1"/>
  <c r="H21" i="1"/>
  <c r="G21" i="1"/>
  <c r="F21" i="1"/>
  <c r="E21" i="1"/>
  <c r="D21" i="1"/>
  <c r="C21" i="1"/>
  <c r="B21" i="1"/>
  <c r="M16" i="1"/>
  <c r="L16" i="1"/>
  <c r="K16" i="1"/>
  <c r="J16" i="1"/>
  <c r="I16" i="1"/>
  <c r="H16" i="1"/>
  <c r="G16" i="1"/>
  <c r="F16" i="1"/>
  <c r="E16" i="1"/>
  <c r="D16" i="1"/>
  <c r="C16" i="1"/>
  <c r="B16" i="1"/>
  <c r="M11" i="1"/>
  <c r="L11" i="1"/>
  <c r="K11" i="1"/>
  <c r="J11" i="1"/>
  <c r="I11" i="1"/>
  <c r="H11" i="1"/>
  <c r="G11" i="1"/>
  <c r="F11" i="1"/>
  <c r="E11" i="1"/>
  <c r="D11" i="1"/>
  <c r="C11" i="1"/>
  <c r="B11" i="1"/>
  <c r="M6" i="1"/>
  <c r="L6" i="1"/>
  <c r="K6" i="1"/>
  <c r="J6" i="1"/>
  <c r="I6" i="1"/>
  <c r="H6" i="1"/>
  <c r="G6" i="1"/>
  <c r="F6" i="1"/>
  <c r="E6" i="1"/>
  <c r="D6" i="1"/>
  <c r="C6" i="1"/>
  <c r="B6" i="1"/>
  <c r="B5" i="63" l="1"/>
  <c r="B8" i="63"/>
  <c r="B8" i="64"/>
  <c r="B5" i="64" s="1"/>
  <c r="P26" i="31"/>
  <c r="P33" i="31"/>
  <c r="R34" i="31"/>
  <c r="P36" i="31"/>
  <c r="P32" i="31"/>
  <c r="K43" i="3"/>
  <c r="I43" i="3"/>
  <c r="C10" i="9"/>
  <c r="N43" i="3"/>
  <c r="J43" i="3"/>
  <c r="B70" i="3"/>
  <c r="C12" i="9"/>
  <c r="L43" i="3"/>
  <c r="C70" i="3"/>
  <c r="D42" i="3" s="1"/>
  <c r="C72" i="3"/>
  <c r="D44" i="3" s="1"/>
  <c r="K44" i="3" s="1"/>
  <c r="D70" i="3"/>
  <c r="G42" i="3" s="1"/>
  <c r="N42" i="3" s="1"/>
  <c r="D72" i="3"/>
  <c r="G44" i="3" s="1"/>
  <c r="N44" i="3" s="1"/>
  <c r="J44" i="3"/>
  <c r="C60" i="3"/>
  <c r="C62" i="3"/>
  <c r="C64" i="3"/>
  <c r="E6" i="14"/>
  <c r="B6" i="14" s="1"/>
  <c r="D60" i="3"/>
  <c r="D62" i="3"/>
  <c r="D64" i="3"/>
  <c r="D6" i="7"/>
  <c r="C6" i="16"/>
  <c r="C9" i="16"/>
  <c r="C12" i="16"/>
  <c r="B5" i="9"/>
  <c r="B60" i="3"/>
  <c r="B62" i="3"/>
  <c r="B64" i="3"/>
  <c r="K42" i="3" l="1"/>
  <c r="I42" i="3"/>
  <c r="M44" i="3"/>
  <c r="I44" i="3"/>
  <c r="L44" i="3"/>
  <c r="C17" i="9"/>
  <c r="C14" i="9"/>
  <c r="C11" i="9"/>
  <c r="C8" i="9"/>
  <c r="C15" i="9"/>
  <c r="C13" i="9"/>
  <c r="C6" i="9"/>
  <c r="M42" i="3"/>
  <c r="J42" i="3"/>
  <c r="C9" i="9"/>
  <c r="C7" i="9"/>
  <c r="L42" i="3"/>
  <c r="C16" i="9"/>
</calcChain>
</file>

<file path=xl/sharedStrings.xml><?xml version="1.0" encoding="utf-8"?>
<sst xmlns="http://schemas.openxmlformats.org/spreadsheetml/2006/main" count="5324" uniqueCount="913">
  <si>
    <t>1.1. Població activa, ocupada, desocupada i inactiva a la ciutat de València. 2019-2022</t>
  </si>
  <si>
    <t>1.1. Población activa, ocupada, parada e inactiva en la ciudad de Valencia. 2019-2022</t>
  </si>
  <si>
    <t>Població activa</t>
  </si>
  <si>
    <t>Població ocupada</t>
  </si>
  <si>
    <t>Població desocupada</t>
  </si>
  <si>
    <t>Població inactiva</t>
  </si>
  <si>
    <t>Total</t>
  </si>
  <si>
    <t>Homes</t>
  </si>
  <si>
    <t>Dones</t>
  </si>
  <si>
    <t>Mitjana 2019</t>
  </si>
  <si>
    <t>1r trimestre</t>
  </si>
  <si>
    <t>2n trimestre</t>
  </si>
  <si>
    <t>3r trimestre</t>
  </si>
  <si>
    <t>4t trimestre</t>
  </si>
  <si>
    <t>Mitjana 2020</t>
  </si>
  <si>
    <t>Mitjana 2021</t>
  </si>
  <si>
    <t>Mitjana 2022</t>
  </si>
  <si>
    <t>Nota: Dades expressades en milers.</t>
  </si>
  <si>
    <t>Font: Enquesta de Població Activa (EPA). Institut Nacional d'Estadística</t>
  </si>
  <si>
    <t>Actius</t>
  </si>
  <si>
    <t>Ocupats</t>
  </si>
  <si>
    <t>Desocupats</t>
  </si>
  <si>
    <t>Inactius</t>
  </si>
  <si>
    <t>1.2. Taxes d'activitat, treball i desocupació. Comparació amb altres àmbits. 2022</t>
  </si>
  <si>
    <t>1.2. Tasas de actividad, empleo y paro. Comparación con otros ámbitos. 2022</t>
  </si>
  <si>
    <t>Mitjana anual</t>
  </si>
  <si>
    <t>Taxa d'activitat</t>
  </si>
  <si>
    <t>València</t>
  </si>
  <si>
    <t>Província</t>
  </si>
  <si>
    <t>Comunitat</t>
  </si>
  <si>
    <t>Espanya</t>
  </si>
  <si>
    <t>Taxa de treball</t>
  </si>
  <si>
    <t>Taxa de desocupació</t>
  </si>
  <si>
    <t>1T 2019</t>
  </si>
  <si>
    <t>2T</t>
  </si>
  <si>
    <t>3T</t>
  </si>
  <si>
    <t>4T</t>
  </si>
  <si>
    <t>1T 2020</t>
  </si>
  <si>
    <t>1T 2021</t>
  </si>
  <si>
    <t>1T 2022</t>
  </si>
  <si>
    <t>1.3. Població de 16 i més anys segons relació amb l'activitat econòmica i sexe. 2022</t>
  </si>
  <si>
    <t>1.3. Población de 16 y más años según relación con la actividad económica y sexo. 2022</t>
  </si>
  <si>
    <t>16 i més anys</t>
  </si>
  <si>
    <t>Buscant 1r treball</t>
  </si>
  <si>
    <t xml:space="preserve">Gràfic Piràmide població ocupats, desocupats i inactius, mitjana anual </t>
  </si>
  <si>
    <t>Población</t>
  </si>
  <si>
    <t>Porcentajes</t>
  </si>
  <si>
    <t>16-24 anys</t>
  </si>
  <si>
    <t>25-29 anys</t>
  </si>
  <si>
    <t>30-54 anys</t>
  </si>
  <si>
    <t>30-55 anys</t>
  </si>
  <si>
    <t>55 i més</t>
  </si>
  <si>
    <t>Pob &gt;=16+</t>
  </si>
  <si>
    <t>total</t>
  </si>
  <si>
    <t>1er Trim</t>
  </si>
  <si>
    <t>2on Trim</t>
  </si>
  <si>
    <t>3er Trim</t>
  </si>
  <si>
    <t>4rt Trim</t>
  </si>
  <si>
    <t>homes</t>
  </si>
  <si>
    <t>dones</t>
  </si>
  <si>
    <t>16 a 24 anys</t>
  </si>
  <si>
    <t>25 a 29 anys</t>
  </si>
  <si>
    <t>30 a 54 anys</t>
  </si>
  <si>
    <t>Inactivos</t>
  </si>
  <si>
    <t>1.4. Taxes d'activitat, treball i desocupació per grups d'edat i sexe. 2022</t>
  </si>
  <si>
    <t>1.4. Tasas de actividad, empleo y paro por grupos de edad y sexo. 2022</t>
  </si>
  <si>
    <t>30-54  anys</t>
  </si>
  <si>
    <t>1.5. Població activa per grups d'edat i sexe. 2022</t>
  </si>
  <si>
    <t>1.5. Población activa por grupos de edad y sexo. 2022</t>
  </si>
  <si>
    <t>1.6. Població activa segons sector econòmic. 2022</t>
  </si>
  <si>
    <t>1.6. Población activa según sector económico. 2022</t>
  </si>
  <si>
    <t>1r trim</t>
  </si>
  <si>
    <t>2n trim</t>
  </si>
  <si>
    <t>3r trim</t>
  </si>
  <si>
    <t>4t trim</t>
  </si>
  <si>
    <t>Agricultura</t>
  </si>
  <si>
    <t>Indústria</t>
  </si>
  <si>
    <t>Construcció</t>
  </si>
  <si>
    <t>Servicis</t>
  </si>
  <si>
    <t>Desocupats &gt;1 any o busquen 1a ocupació</t>
  </si>
  <si>
    <t>1.7. Població ocupada per grups d'edat i sexe. 2022</t>
  </si>
  <si>
    <t>1.7. Población ocupada por grupos de edad y sexo. 2022</t>
  </si>
  <si>
    <t>1.8. Població ocupada segons sector econòmic. 2022</t>
  </si>
  <si>
    <t>1.8. Población ocupada según sector económico. 2022</t>
  </si>
  <si>
    <t>1.9. Població ocupada als servicis segons branca d'activitat. 2022</t>
  </si>
  <si>
    <t>1.9. Población ocupada en los servicios según rama de actividad. 2022</t>
  </si>
  <si>
    <t>%</t>
  </si>
  <si>
    <t>Comerç; reparació de vehicles de motor i motocicletes (G)</t>
  </si>
  <si>
    <t>Transport i emmagatzematge (H)</t>
  </si>
  <si>
    <t>Hostaleria (I)</t>
  </si>
  <si>
    <t>Informació i comunicacions (J)</t>
  </si>
  <si>
    <t>Act. financeres i d'assegurances (K) i Act. immobiliàries (L)</t>
  </si>
  <si>
    <t>Activitats professionals, científiques i tècniques (M)</t>
  </si>
  <si>
    <t>Activitats administratives i servicis auxiliars (N)</t>
  </si>
  <si>
    <t>Adm. Pública i Defensa; Seguretat Social Obligatòria (O)</t>
  </si>
  <si>
    <t>Educació (P)</t>
  </si>
  <si>
    <t>Activitats sanitàries i de servicis socials (Q)</t>
  </si>
  <si>
    <t>Act. artístiques, recreatives i d'entreteniment (R); Altres servicis (S) i Act. d'organitzacions i org. extraterritorials (U)</t>
  </si>
  <si>
    <t>Activitats de la Llar (T)</t>
  </si>
  <si>
    <t>1.10. Població ocupada segons situació professional. 2022</t>
  </si>
  <si>
    <t>1.10. Población ocupada según situación profesional. 2022</t>
  </si>
  <si>
    <t>Empresaris</t>
  </si>
  <si>
    <t>Assalariats sector públic</t>
  </si>
  <si>
    <t>Assalariats sector privat</t>
  </si>
  <si>
    <t>Altra situació</t>
  </si>
  <si>
    <t>1.11. Població assalariada segons sector econòmic. 2022</t>
  </si>
  <si>
    <t>1.11. Población asalariada según sector económico. 2022</t>
  </si>
  <si>
    <t>1.12. Població assalariada segons relació laboral. 2022</t>
  </si>
  <si>
    <t>1.12. Población asalariada según relación laboral. 2022</t>
  </si>
  <si>
    <t>Indefinits total</t>
  </si>
  <si>
    <t>Temporals total</t>
  </si>
  <si>
    <t>No hi consta</t>
  </si>
  <si>
    <t>1.13. Població assalariada al sector públic per tipus d'administració. 2022</t>
  </si>
  <si>
    <t>1.13. Población asalariada en el sector público por tipo de administración. 2022</t>
  </si>
  <si>
    <t>Administració Central</t>
  </si>
  <si>
    <t>Seguretat Social</t>
  </si>
  <si>
    <t>Administració Autonòmica</t>
  </si>
  <si>
    <t>Administració Local</t>
  </si>
  <si>
    <t>Empresa Pública</t>
  </si>
  <si>
    <t>Altres</t>
  </si>
  <si>
    <t>1.14. Població desocupada per grups d'edat i sexe. 2022</t>
  </si>
  <si>
    <t>1.14. Población parada por grupos de edad y sexo. 2022</t>
  </si>
  <si>
    <t>3r tim</t>
  </si>
  <si>
    <t xml:space="preserve">55 i més </t>
  </si>
  <si>
    <t>1.15. Població desocupada segons sector econòmic. 2022</t>
  </si>
  <si>
    <t>1.15. Población parada según sector económico. 2022</t>
  </si>
  <si>
    <t>Taxa mitjana anual (%)</t>
  </si>
  <si>
    <t>-</t>
  </si>
  <si>
    <t>1.16. Població desocupada als servicis segons branca d'activitat. 2022</t>
  </si>
  <si>
    <t>1.16. Población parada en los servicios según rama de actividad. 2022</t>
  </si>
  <si>
    <t>Comerç; reparació de vehicles a motor</t>
  </si>
  <si>
    <t>Transport i Emmagatzematge</t>
  </si>
  <si>
    <t>Hostaleria</t>
  </si>
  <si>
    <t>Informació i Comunicacions</t>
  </si>
  <si>
    <t>Activitats Financeres i d'assegurances</t>
  </si>
  <si>
    <t>Activitats Professionals, Científiques i Tècniques</t>
  </si>
  <si>
    <t>Activitats Administratives i Servicis Auxiliars</t>
  </si>
  <si>
    <t>Adm. Pública i Defensa; Seguretat Soc. Obligatòria</t>
  </si>
  <si>
    <t>Educació</t>
  </si>
  <si>
    <t>Activitats Sanitàries i Servicis Socials</t>
  </si>
  <si>
    <t>Activitats Artístiques, Recreatives i d'Entreteniment</t>
  </si>
  <si>
    <t>Activitats de la Llar</t>
  </si>
  <si>
    <t>1.17. Població desocupada segons temps de recerca d'ocupació. 2022</t>
  </si>
  <si>
    <t>1.17. Población parada según tiempo de búsqueda de empleo. 2022</t>
  </si>
  <si>
    <t>Ja l'ha trobada</t>
  </si>
  <si>
    <t>Menys de 3 mesos</t>
  </si>
  <si>
    <t>De 3 a 11 mesos</t>
  </si>
  <si>
    <t>D'1 a 2 anys</t>
  </si>
  <si>
    <t>2 o més anys</t>
  </si>
  <si>
    <t>1.18. Població inactiva segons situació d'inactivitat. 2022</t>
  </si>
  <si>
    <t>1.18. Población inactiva según situación de inactividad. 2022</t>
  </si>
  <si>
    <t>Estudiants</t>
  </si>
  <si>
    <t>Jubilats o pensionistes</t>
  </si>
  <si>
    <t>Feines de la llar</t>
  </si>
  <si>
    <t>Incapacitat permanent</t>
  </si>
  <si>
    <t>Pensió diferent a la jubilació</t>
  </si>
  <si>
    <t>No classificables</t>
  </si>
  <si>
    <t>1.19. Llars segons activitat dels seus membres. 2022</t>
  </si>
  <si>
    <t>1.19. Hogares según actividad de sus miembros. 2022</t>
  </si>
  <si>
    <t>Hi ha algun actiu</t>
  </si>
  <si>
    <t>Tots els actius ocupats</t>
  </si>
  <si>
    <t>Tots el actius aturats</t>
  </si>
  <si>
    <t>Sense cap actiu</t>
  </si>
  <si>
    <t>2.1. Desocupació registrada i taxa de desocupació segons sexe. Mitjanes anuals. Comparació amb altres àmbits. 2021-2022</t>
  </si>
  <si>
    <t>2.1. Paro registrado y tasa de paro según sexo. Medias anuales. Comparación con otros ámbitos. 2021-2022</t>
  </si>
  <si>
    <t>Com. Valènciana</t>
  </si>
  <si>
    <t>València ciutat</t>
  </si>
  <si>
    <t>Província València</t>
  </si>
  <si>
    <t>Desocupació registrada</t>
  </si>
  <si>
    <t>Gn
2018</t>
  </si>
  <si>
    <t>Gn
2019</t>
  </si>
  <si>
    <t>Gn
2020</t>
  </si>
  <si>
    <t xml:space="preserve">Fb </t>
  </si>
  <si>
    <t xml:space="preserve">Mç </t>
  </si>
  <si>
    <t>Ab</t>
  </si>
  <si>
    <t xml:space="preserve">Mg </t>
  </si>
  <si>
    <t xml:space="preserve">Jn </t>
  </si>
  <si>
    <t>Nota: Població activa de referència EPA amb la metodologia 2005 (base poblacional 2011).</t>
  </si>
  <si>
    <t>Jl</t>
  </si>
  <si>
    <t>Font: Servei Públic d'Ocupació i Formació de la Comunitat Valenciana (LABORA). Servei Públic d'Ocupació Estatal (SEPE). Enquesta de Població Activa (EPA)</t>
  </si>
  <si>
    <t>2.2. Desocupació registrada i taxa de desocupació. Dades mensuals. Comparació amb altres àmbits. 2022</t>
  </si>
  <si>
    <t>2.2. Parados registrados y tasa de paro. Datos mensuales. Comparación con otros ámbitos. 2022</t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</si>
  <si>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</si>
  <si>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</si>
  <si>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</si>
  <si>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</si>
  <si>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</si>
  <si>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</si>
  <si>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</si>
  <si>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</si>
  <si>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</si>
  <si>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</si>
  <si>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</si>
  <si>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</si>
  <si>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 xml:space="preserve"> Desocupació registrada</t>
  </si>
  <si>
    <t xml:space="preserve"> Taxa de desocupació</t>
  </si>
  <si>
    <t>Gn
2017</t>
  </si>
  <si>
    <t xml:space="preserve">Ag </t>
  </si>
  <si>
    <t xml:space="preserve">St </t>
  </si>
  <si>
    <t>Oc</t>
  </si>
  <si>
    <t>Nv</t>
  </si>
  <si>
    <t>Ds</t>
  </si>
  <si>
    <t>Gn
2021</t>
  </si>
  <si>
    <t>Gn
2022</t>
  </si>
  <si>
    <t>2.3. Desocupació registrada a la ciutat de València segons grups d'edat i sexe. Mitjanes anuals. 2022</t>
  </si>
  <si>
    <t>2.3. Paro registrado en la ciudad de València según grupos de edad y sexo. Medias anuales. 2022</t>
  </si>
  <si>
    <t xml:space="preserve">Homes </t>
  </si>
  <si>
    <t>16 a 19 anys</t>
  </si>
  <si>
    <t>20 a 24 anys</t>
  </si>
  <si>
    <t>30 a 34 anys</t>
  </si>
  <si>
    <t>35 a 39 anys</t>
  </si>
  <si>
    <t>40 a 44 anys</t>
  </si>
  <si>
    <t>45 a 49 anys</t>
  </si>
  <si>
    <t>50 a 54 anys</t>
  </si>
  <si>
    <t>55 a 59 anys</t>
  </si>
  <si>
    <t>60 i més</t>
  </si>
  <si>
    <t>Font: Servei Públic d'Ocupació i Formació de la Comunitat Valenciana (LABORA)</t>
  </si>
  <si>
    <t>2.4. Desocupació registrada a la ciutat de València segons sector econòmic (CNAE-09), grups d'edat i sexe. Mitjanes anuals. 2022</t>
  </si>
  <si>
    <t>2.4. Paro registrado en la ciudad de València según sector económico (CNAE-09), grupos de edad y sexo. Medias anuales. 2022</t>
  </si>
  <si>
    <t xml:space="preserve"> Agricultura, ramaderia i pesca</t>
  </si>
  <si>
    <t xml:space="preserve">  Indústria</t>
  </si>
  <si>
    <t>Indústries Extractives</t>
  </si>
  <si>
    <t>0</t>
  </si>
  <si>
    <t>1</t>
  </si>
  <si>
    <t>Ind. Manufactureres</t>
  </si>
  <si>
    <t>227</t>
  </si>
  <si>
    <t>Electricitat, gas i aire condicionat</t>
  </si>
  <si>
    <t>Aigua i activitats de  sanejament</t>
  </si>
  <si>
    <t xml:space="preserve"> Construcció</t>
  </si>
  <si>
    <t xml:space="preserve"> Servicis</t>
  </si>
  <si>
    <t>Comerç i reparacions</t>
  </si>
  <si>
    <t>280</t>
  </si>
  <si>
    <t>42</t>
  </si>
  <si>
    <t>Transport i Emmagatzemament</t>
  </si>
  <si>
    <t>53</t>
  </si>
  <si>
    <t>Act. financeres i d'assegurances</t>
  </si>
  <si>
    <t>Activitats immobiliàries</t>
  </si>
  <si>
    <t>Act. Professionals i Científiques</t>
  </si>
  <si>
    <t>137</t>
  </si>
  <si>
    <t>309</t>
  </si>
  <si>
    <t>301</t>
  </si>
  <si>
    <t>Act. Administratives</t>
  </si>
  <si>
    <t>626</t>
  </si>
  <si>
    <t>Adm. Púb., Defensa i S. S.</t>
  </si>
  <si>
    <t>Act. sanitàries i serv. socials</t>
  </si>
  <si>
    <t>Act. artístiques i recreatives</t>
  </si>
  <si>
    <t>9</t>
  </si>
  <si>
    <t>134</t>
  </si>
  <si>
    <t>Altres servicis</t>
  </si>
  <si>
    <t>274</t>
  </si>
  <si>
    <t>Personal domèstic</t>
  </si>
  <si>
    <t>163</t>
  </si>
  <si>
    <t>Org. Extraterritorials</t>
  </si>
  <si>
    <t>Sense ocupació anterior</t>
  </si>
  <si>
    <t>102</t>
  </si>
  <si>
    <t>2.5. Desocupació registrada a la ciutat de València segons temps d’inscripció, grups d'edat i sexe. Mitjanes anuals. 2022</t>
  </si>
  <si>
    <t>2.5. Paro registrado en la ciudad de València según tiempo de inscripción, grupos de edad y sexo. Medias anuales. 2022</t>
  </si>
  <si>
    <t>40 a 44 
anys</t>
  </si>
  <si>
    <t>Menys de 6 mesos</t>
  </si>
  <si>
    <t>Entre 6 i 12 mesos</t>
  </si>
  <si>
    <t>Entre 1 i 2 anys</t>
  </si>
  <si>
    <t>Més de 2 anys</t>
  </si>
  <si>
    <t>2.6. Desocupació registrada a la ciutat de València segons grups d'edat, sexe i continent de nacionalitat. Mitjanes anuals. 2022</t>
  </si>
  <si>
    <t>2.6. Paro registrado en la ciudad de València según grupos de edad, sexo y continente de nacionalidad. Medias anuales. 2022</t>
  </si>
  <si>
    <t>Resta Unió Europea</t>
  </si>
  <si>
    <t>Resta Europa</t>
  </si>
  <si>
    <t>Àfrica</t>
  </si>
  <si>
    <t>Amèrica del Nord</t>
  </si>
  <si>
    <t>Amèrica Central</t>
  </si>
  <si>
    <t>Amèrica del Sud</t>
  </si>
  <si>
    <t>Asia</t>
  </si>
  <si>
    <t>Oceania i altres</t>
  </si>
  <si>
    <t>2.7. Desocupació registrada a la ciutat de València segons grups d'edat, sexe i nacionalitat més freqüent. Mitjanes anuals. 2022</t>
  </si>
  <si>
    <t>2.7. Paro registrado en la ciudad de València según grupos de edad, sexo y nacionalidad más frecuente. Medias anuales. 2022</t>
  </si>
  <si>
    <t>Romania</t>
  </si>
  <si>
    <t>Itàlia</t>
  </si>
  <si>
    <t>Colòmbia</t>
  </si>
  <si>
    <t>Veneçuela</t>
  </si>
  <si>
    <t>2.8. Desocupació registrada a la ciutat de València segons grup professional (CNO-11), sexe i edat. Mitjanes anuals. 2022</t>
  </si>
  <si>
    <t>2.8. Paro registrado en la ciudad de València según grupo profesional (CNO-11), sexo y edad. Medias anuales. 2022</t>
  </si>
  <si>
    <t>Directors i gerents</t>
  </si>
  <si>
    <t>Tècnics i professionals científics</t>
  </si>
  <si>
    <t>Tècnics i professionals de suport</t>
  </si>
  <si>
    <t>Empleats administratius</t>
  </si>
  <si>
    <t>Treballadors dels servicis</t>
  </si>
  <si>
    <t>Treball. de l'agricultura i pesca</t>
  </si>
  <si>
    <t xml:space="preserve">Artesans i treballadors qualificats </t>
  </si>
  <si>
    <t>Operadors de maquinària</t>
  </si>
  <si>
    <t>Ocupacions elementals</t>
  </si>
  <si>
    <t>Ocupacions militars</t>
  </si>
  <si>
    <t>2.9. Desocupació registrada a la ciutat de València segons subgrup professional (CNO-11) i sexe. Mitjanes anuals. 2022</t>
  </si>
  <si>
    <t>2.9. Paro registrado en la ciudad de València según subgrupo profesional (CNO-11) y sexo. Medias anuales. 2022</t>
  </si>
  <si>
    <t>Poder executiu i dels cossos legislatius; directius de l'Administració Pública i organitzacions d'interés social; directors executius</t>
  </si>
  <si>
    <t>Directors de departaments administratius i comercials</t>
  </si>
  <si>
    <t>Directors de producció i operacions</t>
  </si>
  <si>
    <t>Directors i gerents d'empreses d'allotjament, restauració i comerç</t>
  </si>
  <si>
    <t>Directors i gerents d'altres empreses de servicis no classificats davall altres epígrafs</t>
  </si>
  <si>
    <t>Professionals de la salut</t>
  </si>
  <si>
    <t>Professionals de l'ensenyança infantil, primària, secundària i postsecundaria</t>
  </si>
  <si>
    <t>Altres professionals de l'ensenyança</t>
  </si>
  <si>
    <t>Professionals de la ciències físiques, químiques, matemàtiques i de les enginyeries</t>
  </si>
  <si>
    <t>Professionals en dret</t>
  </si>
  <si>
    <t>Especialistes en organització de l'Administració Pública i de les empreses i en la comercialització</t>
  </si>
  <si>
    <t>Professionals de les tecnologies de la informació</t>
  </si>
  <si>
    <t>Professionals en ciències socials</t>
  </si>
  <si>
    <t>Professionals de la cultura i l'espectacle</t>
  </si>
  <si>
    <t>Tècnics de les ciències i de les enginyeries</t>
  </si>
  <si>
    <t>Supervisors en enginyeria de mines, d'indústries manufactureres i de la construcció</t>
  </si>
  <si>
    <t>Tècnics sanitaris i professionals de les teràpies alternatives</t>
  </si>
  <si>
    <t>Professionals de suport en finances i matemàtiques</t>
  </si>
  <si>
    <t>Representants, agents comercials i afins</t>
  </si>
  <si>
    <t>Professionals de suport a la gestió administrativa; tècnics de les forces i cossos de seguretat</t>
  </si>
  <si>
    <t>Professionals de suport de servicis jurídics, socials, culturals, esportius i afins</t>
  </si>
  <si>
    <t>Tècnics de les tecnologies de la informació i les comunicacions (TIC)</t>
  </si>
  <si>
    <t>Empleats en servicis comptables, financers, i de servicis de suport a la producció i al transport</t>
  </si>
  <si>
    <t>Empleats de biblioteques, servicis de correus i afins</t>
  </si>
  <si>
    <t>Altres empleats administratius sense tasques d'atenció al públic</t>
  </si>
  <si>
    <t>Empleats d'agències de viatges, recepcionistes i telefonistes; empleats de finestreta i afins (excepte taquillers)</t>
  </si>
  <si>
    <t>Empleats administratius amb tasques d'atenció al públic no classificats davall altres epígrafs</t>
  </si>
  <si>
    <t>Cambrers i cuiners propietaris</t>
  </si>
  <si>
    <t>Treballadors assalariats dels servicis de restauració</t>
  </si>
  <si>
    <t>Dependents en botigues i magatzems</t>
  </si>
  <si>
    <t>Comerciants propietaris de botigues</t>
  </si>
  <si>
    <t>Venedors (excepte en botigues i magatzems)</t>
  </si>
  <si>
    <t>Caixers i taquillers (excepte bancs)</t>
  </si>
  <si>
    <t>Treballadors de les cures a les persones en servicis de salut</t>
  </si>
  <si>
    <t>Altres treballadors de les cures a les persones</t>
  </si>
  <si>
    <t>Treballadors dels servicis personals</t>
  </si>
  <si>
    <t>Treballadors dels servicis de protecció i seguretat</t>
  </si>
  <si>
    <t>Treballadors qualificats en activitats agrícoles</t>
  </si>
  <si>
    <t>Treballadors qualificats en activitats ramaderes, (incloses avícoles, apícoles i semblants)</t>
  </si>
  <si>
    <t>Treballadors qualificats en activitats agropecuàries mixtes</t>
  </si>
  <si>
    <t>Treballadors qualificats en activitats forestals, pesqueres i cinegètiques</t>
  </si>
  <si>
    <t>Treballadors en obres estructurals de construcció i afins</t>
  </si>
  <si>
    <t>Treballadors d'acabat de construccions i instal·lacions (excepte electricistes), pintors i afins</t>
  </si>
  <si>
    <t>Soldadors, xapistes, muntadors d'estructures metàl·liques, ferrers, elaboradors de ferramentes i afins</t>
  </si>
  <si>
    <t>Mecànics i ajustadors de maquinària</t>
  </si>
  <si>
    <t>Treballadors especialitzats en electricitat i electrotecnología</t>
  </si>
  <si>
    <t>Mecànics de precisió en metalls, ceramistes, vidriers, artesans i treballadors d'arts gràfiques</t>
  </si>
  <si>
    <t>Treballadors de la indústria de l'alimentació, begudes i tabac</t>
  </si>
  <si>
    <t>Treballadors de la fusta, tèxtil, confecció, pell, cuiro, calçat i altres operaris en oficis</t>
  </si>
  <si>
    <t>Operadors d'instal·lacions i maquinària fixes</t>
  </si>
  <si>
    <t>Muntadors i ensambladors en fàbriques</t>
  </si>
  <si>
    <t>Maquinistes de locomotores, operadors de maquinària agrícola i d'equips pesats mòbils, i mariners</t>
  </si>
  <si>
    <t>Conductors de vehicles per al transport urbà o per carretera</t>
  </si>
  <si>
    <t>Empleats domèstics</t>
  </si>
  <si>
    <t>Un altre personal de neteja</t>
  </si>
  <si>
    <t>Ajudants de preparació d'aliments</t>
  </si>
  <si>
    <t>Recollidors de residus urbans, venedors dels carrers i altres ocupacions elementals en servicis</t>
  </si>
  <si>
    <t>Peons agraris, forestals i de la pesca</t>
  </si>
  <si>
    <t>Peons de la construcció i de la mineria</t>
  </si>
  <si>
    <t>Peons de les indústries manufactureres</t>
  </si>
  <si>
    <t>Peons del transport, descarregadors i reponedors</t>
  </si>
  <si>
    <t>2.10. Desocupació registrada a la ciutat de València segons nivell formatiu agrupat, sexe i edat. Mitjanes anuals. 2022</t>
  </si>
  <si>
    <t>2.10. Paro registrado en la ciudad de València según nivel formativo agrupado, sexo y edad. Medias anuales. 2022</t>
  </si>
  <si>
    <t>Analfabets</t>
  </si>
  <si>
    <t>Estudis primaris incomplets</t>
  </si>
  <si>
    <t>Estudis primaris complets</t>
  </si>
  <si>
    <t>Estudis secundaris</t>
  </si>
  <si>
    <t>Estudis postsecundaris</t>
  </si>
  <si>
    <t>2.11. Desocupació registrada a la ciutat de València segons nivell formatiu, sexe i edat. Mitjanes anuals. 2022</t>
  </si>
  <si>
    <t>2.11. Paro registrado en la ciudad de València según nivel formativo, sexo y edad. Medias anuales. 2022</t>
  </si>
  <si>
    <t>30 a 39 anys</t>
  </si>
  <si>
    <t>40 a 49 anys</t>
  </si>
  <si>
    <t>50 i més</t>
  </si>
  <si>
    <t>1. Sense estudis</t>
  </si>
  <si>
    <t>2. Estudis primaris incomplets</t>
  </si>
  <si>
    <t>3. Estudis primaris complets</t>
  </si>
  <si>
    <t>4. Programes Formació i Inserció Laboral que no precisen d'una titulació de 1a etapa de secundària per realitzar-los(&gt; 300 h.)</t>
  </si>
  <si>
    <t>5. Estudis de 1a. etapa de secundària sense títol de graduat escolar o equivalent</t>
  </si>
  <si>
    <t>6. Estudis de 1a. etapa de secundària amb títol de graduat escolar o equivalent</t>
  </si>
  <si>
    <t>7. Programes Formació i Inserció Laboral que precisen d'una titulació de 1a. etapa de secundària per realitzar-los(&gt; 300 h.)</t>
  </si>
  <si>
    <t>8. Batxillerat</t>
  </si>
  <si>
    <t>9. Estudis grau mitjà formació professional, Arts plàstiques, Disseny o esportives</t>
  </si>
  <si>
    <t>10. Estudis de grau mitjà de música i dansa</t>
  </si>
  <si>
    <t>4</t>
  </si>
  <si>
    <t>11. Programes Formació i Inserció Laboral que precisen d'una titulació de 2a. etapa de secundària per realitzar-los(&gt; 300 h.)</t>
  </si>
  <si>
    <t>12. Estudis grau superior formació profesional, Arts plàstiques, Disseny o  esportives</t>
  </si>
  <si>
    <t>13. Títols propis de les Universitats i altres que precisen el títol de Batxillerat (2 o més anys)</t>
  </si>
  <si>
    <t>14. Formació i Inserció Laboral que precise d'una titulació de formació professional de grau superior (&gt; 300 h.)</t>
  </si>
  <si>
    <t>15. Diplomats, tres cursos complets de llicenciatura o primer cicle</t>
  </si>
  <si>
    <t>16. Llicenciats, ensenyament universitari de primer i segon cicle</t>
  </si>
  <si>
    <t>17. Estudis oficials d'especialització professional</t>
  </si>
  <si>
    <t>18. Ensenyament universitari de Grau</t>
  </si>
  <si>
    <t>19. Ensenyament universitari de Master</t>
  </si>
  <si>
    <t>20. Doctorat Universitari</t>
  </si>
  <si>
    <t>12. Estudis grau superior formació profesional, Arts plàstiques, Disseny o esportives</t>
  </si>
  <si>
    <t>726</t>
  </si>
  <si>
    <t>2977</t>
  </si>
  <si>
    <t>5968</t>
  </si>
  <si>
    <t>2.12. Desocupació registrada a la ciutat de València per grups d'edat i sexe. Dades mensuals. 2022</t>
  </si>
  <si>
    <t>2.12. Paro registrado en la ciudad de València por grupos de edad y sexo. Datos mensuales. 2022</t>
  </si>
  <si>
    <t>PrimTrim</t>
  </si>
  <si>
    <t>CuartoTrim</t>
  </si>
  <si>
    <t>2.13. Desocupació registrada a la ciutat de València segons sector econòmic (CNAE-09). Dades mensuals. 2022</t>
  </si>
  <si>
    <t>2.13. Paro registrado en la ciudad de València según sector económico (CNAE-09). Datos mensuales. 2022</t>
  </si>
  <si>
    <t>2.14. Desocupació registrada a la ciutat de València per grups d'edat, sexe i sector econòmic (CNAE-09). Dades mensuals. 2022</t>
  </si>
  <si>
    <t>2.14. Paro registrado en la ciudad en València por grupos de edad, sexo y sector económico (CNAE-09). Datos mensuales. 2022</t>
  </si>
  <si>
    <t>Sense o. anterior</t>
  </si>
  <si>
    <t>2.15. Desocupació registrada a la ciutat de València amb discapacitat per grups d'edat i sexe. Dades mensuals. 2022</t>
  </si>
  <si>
    <t>2.15. Paro registrado en la ciudad en València con discapacidad por grupos de edad y sexo. Datos mensuales. 2022</t>
  </si>
  <si>
    <t>2.16. Desocupació registrada a la ciutat de València segons grup d'ocupació (CNO-11) i sexe. Dades mensuals. 2022</t>
  </si>
  <si>
    <t>2.16. Paro registrado en la ciudad de València según grupo de ocupación (CNO-11) y sexo. Datos mensuales. 2022</t>
  </si>
  <si>
    <t>Treballadors servicis</t>
  </si>
  <si>
    <t>Treballadors agricultura i pesca</t>
  </si>
  <si>
    <t>Operadors maquinària</t>
  </si>
  <si>
    <t>2.17. Desocupació registrada a la ciutat de València segons nacionalitat i sexe. Dades mensuals. 2022</t>
  </si>
  <si>
    <t>2.17. Paro registrado en la ciudad de València según nacionalidad y sexo. Datos mensuales. 2022</t>
  </si>
  <si>
    <t>Amèrica Nord i Central</t>
  </si>
  <si>
    <t>Àsia</t>
  </si>
  <si>
    <t>2.18. Desocupació registrada a la ciutat de València segons temps d'inscripció i sexe. Dades mensuals. 2022</t>
  </si>
  <si>
    <t>2.18. Paro registrado en la ciudad de València según tiempo de inscripción y sexo. Datos mensuales. 2022</t>
  </si>
  <si>
    <t>Entre 6 mesos i 1 any</t>
  </si>
  <si>
    <t>2.19. Desocupació registrada a la ciutat de València segons nivell formatiu i sexe. Dades mensuals. 2022</t>
  </si>
  <si>
    <t>2.19. Paro registrado en la ciudad de València según nivel formativo y sexo. Datos mensuales. 2022</t>
  </si>
  <si>
    <t>2.20. Estimació de la desocupació registrada i de la població activa als districtes de la ciudat de València. 2022</t>
  </si>
  <si>
    <t>2.20. Estimación del paro registrado y de la población activa en los distritos de la ciudad de València. 2022</t>
  </si>
  <si>
    <t>Taxa de desocupació registrada</t>
  </si>
  <si>
    <t>1r trim.</t>
  </si>
  <si>
    <t>2n trim.</t>
  </si>
  <si>
    <t>3r trim.</t>
  </si>
  <si>
    <t>4t trim.</t>
  </si>
  <si>
    <t>1. Ciutat Vella</t>
  </si>
  <si>
    <t>2. L'Eixample</t>
  </si>
  <si>
    <t>3. Extramurs</t>
  </si>
  <si>
    <t>4. Campanar</t>
  </si>
  <si>
    <t>5. La Saïdia</t>
  </si>
  <si>
    <t>6. El Pla del Real</t>
  </si>
  <si>
    <t>7. L'Olivereta</t>
  </si>
  <si>
    <t>8. Patraix</t>
  </si>
  <si>
    <t>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</si>
  <si>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</si>
  <si>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</si>
  <si>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</si>
  <si>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</si>
  <si>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</si>
  <si>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</si>
  <si>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</si>
  <si>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</si>
  <si>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</si>
  <si>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</si>
  <si>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2.21. Desocupació registrada a la ciutat de València segons districte, grup d'edat i sexe. Mitjanes anuals. 2022</t>
  </si>
  <si>
    <t>2.21. Paro registrado en la ciudad de València según distrito, grupo de edad y sexo. Medias anuales. 2022</t>
  </si>
  <si>
    <t>Menys de 20</t>
  </si>
  <si>
    <t>2. l'Eixample</t>
  </si>
  <si>
    <t>5. la Saïdia</t>
  </si>
  <si>
    <t>6. el Pla del Real</t>
  </si>
  <si>
    <t>7. l'Olivereta</t>
  </si>
  <si>
    <t>2.22. Desocupació registrada a la ciutat de València segons districte, sector d'activitat (CNAE-09) i sexe. Mitjanes anuals. 2022</t>
  </si>
  <si>
    <t>2.22. Paro registrado en la ciudad de València según distrito, sector de actividad (CNAE-09) y sexo. Medias anuales. 2022</t>
  </si>
  <si>
    <t>2.23. Desocupació registrada a la ciutat de València segons districte i secció d'activitat (CNAE-09). Mitjanes anuals. 2022</t>
  </si>
  <si>
    <t>2.23. Paro registrado en la ciudad de València según distrito y sección de actividad (CNAE-09). Medias anuales. 2022</t>
  </si>
  <si>
    <t>2.24. Desocupació registrada a la ciutat de València segons districte, grup d'ocupació (CNO-11) i sexe. Mitjanes anuals. 2022</t>
  </si>
  <si>
    <t>2.24. Paro registrado en la ciudad de València según distrito, grupo de ocupación (CNO-11) y sexo. Medias Anuales. 2022</t>
  </si>
  <si>
    <t>Grup 0</t>
  </si>
  <si>
    <t>Grup 1</t>
  </si>
  <si>
    <t>Grup 2</t>
  </si>
  <si>
    <t>Grup 3</t>
  </si>
  <si>
    <t>Grup 4</t>
  </si>
  <si>
    <t>Grup 5</t>
  </si>
  <si>
    <t>Grup 6</t>
  </si>
  <si>
    <t>Grup 7</t>
  </si>
  <si>
    <t>Grup 8</t>
  </si>
  <si>
    <t>Grup 9</t>
  </si>
  <si>
    <t>Nota: 0: Ocupacions militars; 1: Directors i gerents; 2: Tècnics i professionals científics i intel·lectuals; 3: Tècnics professionals de suport; 4: Empleats comptables, administratius</t>
  </si>
  <si>
    <t xml:space="preserve"> i altres empleats d'oficina; 5: Treballadors dels servicis de restauració, personals, protecció i venedors; 6: Treballadors qualificats en el sector agrícola, ramader, forestal i pesquer; </t>
  </si>
  <si>
    <t xml:space="preserve">7: Artesans i treballadors qualificats de les indústries manufactureres i la construcció (excepte operadors d'instal·lacions i maquinària); 8: Operadors d'instal·lacions i maquinària, i </t>
  </si>
  <si>
    <t>muntadors ; 9: Ocupacions elementals.</t>
  </si>
  <si>
    <t>2.25. Desocupació registrada a la ciutat de València segons districte, nivell d'estudis i sexe. Mitjanes anuals. 2022</t>
  </si>
  <si>
    <t>2.25. Paro registrado en la ciudad de València según distrito, nivel de estudios y sexo. Medias anuales. 2022</t>
  </si>
  <si>
    <t>Sin estudios</t>
  </si>
  <si>
    <t>Primarios incompletos</t>
  </si>
  <si>
    <t xml:space="preserve">Primarios completos </t>
  </si>
  <si>
    <t xml:space="preserve">Secundarios </t>
  </si>
  <si>
    <t xml:space="preserve">Postsecun-darios </t>
  </si>
  <si>
    <t>2.26. Desocupació registrada a la ciutat de València segons districte, temps d'inscripció i sexe. Mitjanes anuals. 2022</t>
  </si>
  <si>
    <t>2.26. Paro registrado en la ciudad de València según distrito, tiempo de inscripción y sexo. Medias anuales. 2022</t>
  </si>
  <si>
    <t>&lt;= 1 mes</t>
  </si>
  <si>
    <t>&gt; 1 i &lt;= 3 mesos</t>
  </si>
  <si>
    <t>&gt; 3 i &lt;= 6 mesos</t>
  </si>
  <si>
    <t>&gt; 6 i &lt;= 12 mesos</t>
  </si>
  <si>
    <t>&gt; 12 i &lt;= 24 mesos</t>
  </si>
  <si>
    <t>&gt; 24 mesos</t>
  </si>
  <si>
    <t>2.27. Desocupació registrada a la ciutat de València segons districte i sexe. Dades mensuals. 2022</t>
  </si>
  <si>
    <t>2.27. Paro registrado en la ciudad de València según distrito y sexo. Datos mensuales. 2022</t>
  </si>
  <si>
    <t>2.28. Desocupació registrada a la ciutat de València segons districte i grups d'edat. Dades mensuals. 2022</t>
  </si>
  <si>
    <t>2.28. Paro registrado en la ciudad de València según distrito y grupo de edad. Datos mensuales. 2022</t>
  </si>
  <si>
    <t>2.29. Desocupació registrada a la ciutat de València segons districte i sector d'activitat (CNAE-09). Dades mensuals. 2022</t>
  </si>
  <si>
    <t>2.29. Paro registrado en la ciudad de València según distrito y sector de actividad (CNAE-09). Datos mensuales. 2022</t>
  </si>
  <si>
    <t>2.30. Desocupació registrada a la ciutat de València segons districte i grups d'ocupació (CNO-11). Dades mensuals. 2022</t>
  </si>
  <si>
    <t>2.30. Paro registrado en la ciudad de València según distrito y grupo de ocupación (CNO-11). Datos mensuales. 2022</t>
  </si>
  <si>
    <t>2.31. Desocupació registrada a la ciutat de València segons districte i nivell d'estudis. Dades mensuals. 2022</t>
  </si>
  <si>
    <t>2.31. Paro registrado en la ciudad de València según distrito y nivel de estudios. Datos mensuales. 2022</t>
  </si>
  <si>
    <t xml:space="preserve">Postsecundarios </t>
  </si>
  <si>
    <t>2.32. Desocupació registrada a la ciutat de València segons districte i temps d'inscripció. Dades mensuals. 2022</t>
  </si>
  <si>
    <t>2.32. Paro registrado en la ciudad de València según distrito y tiempo de inscripción. Datos mensuales. 2022</t>
  </si>
  <si>
    <t>2.33. Desocupació registrada a la ciutat de València segons barri, grup d'edat i sexe. Mitjanes anuals. 2022</t>
  </si>
  <si>
    <t>2.33. Paro registrado en la ciudad de València según barrio, grupo de edad y sexo. Medias anuales. 2022</t>
  </si>
  <si>
    <t>Menys de 25 anys</t>
  </si>
  <si>
    <t>De 25 a 44 anys</t>
  </si>
  <si>
    <t>45 i més anys</t>
  </si>
  <si>
    <t>1.1. la Seu</t>
  </si>
  <si>
    <t>1.2. la Xerea</t>
  </si>
  <si>
    <t>1.3. el Carme</t>
  </si>
  <si>
    <t>1.4. el Pilar</t>
  </si>
  <si>
    <t>1.5. el Mercat</t>
  </si>
  <si>
    <t>1.6. Sant Francesc</t>
  </si>
  <si>
    <t>2.1. Russafa</t>
  </si>
  <si>
    <t>2.2. el Pla del Remei</t>
  </si>
  <si>
    <t>2.3. Gran Via</t>
  </si>
  <si>
    <t>3.1. el Botànic</t>
  </si>
  <si>
    <t>3.2. la Roqueta</t>
  </si>
  <si>
    <t>3.3. la Petxina</t>
  </si>
  <si>
    <t>3.4. Arrancapins</t>
  </si>
  <si>
    <t>4.1. Campanar</t>
  </si>
  <si>
    <t>4.2. les Tendetes</t>
  </si>
  <si>
    <t>4.3. el Calvari</t>
  </si>
  <si>
    <t>4.4. Sant Pau</t>
  </si>
  <si>
    <t>5.1. Marxalenes</t>
  </si>
  <si>
    <t>5.2. Morvedre</t>
  </si>
  <si>
    <t>5.3. Trinitat</t>
  </si>
  <si>
    <t>5.4. Tormos</t>
  </si>
  <si>
    <t>5.5. Sant Antoni</t>
  </si>
  <si>
    <t>6.1. Exposició</t>
  </si>
  <si>
    <t>6.2. Mestalla</t>
  </si>
  <si>
    <t>6.3. Jaume Roig</t>
  </si>
  <si>
    <t>6.4. Ciutat Universitària</t>
  </si>
  <si>
    <t>7.1. Nou Moles</t>
  </si>
  <si>
    <t>7.2. Soternes</t>
  </si>
  <si>
    <t>7.3. Tres Forques</t>
  </si>
  <si>
    <t>7.4. la Fontsanta</t>
  </si>
  <si>
    <t>7.5. la Llum</t>
  </si>
  <si>
    <t>8.1. Patraix</t>
  </si>
  <si>
    <t>8.2. Sant Isidre</t>
  </si>
  <si>
    <t>8.3. Vara de Quart</t>
  </si>
  <si>
    <t>8.4. Safranar</t>
  </si>
  <si>
    <t>8.5. Favara</t>
  </si>
  <si>
    <t>9.1. la Raiosa</t>
  </si>
  <si>
    <t>9.2. l'Hort de Senabre</t>
  </si>
  <si>
    <t>9.3. la Creu Coberta</t>
  </si>
  <si>
    <t>9.4. Sant Marcel·lí</t>
  </si>
  <si>
    <t>9.5. Camí Real</t>
  </si>
  <si>
    <t>10.1. Mont-Olivet</t>
  </si>
  <si>
    <t>10.2. en Corts</t>
  </si>
  <si>
    <t>10.3. Malilla</t>
  </si>
  <si>
    <t>10.4. Fonteta de Sant Lluís</t>
  </si>
  <si>
    <t>10.5. na Rovella</t>
  </si>
  <si>
    <t>10.6. la Punta</t>
  </si>
  <si>
    <t>10.7. Ciutat Arts i Ciències</t>
  </si>
  <si>
    <t>11.1. el Grau</t>
  </si>
  <si>
    <t>11.2. el Cabanyal- el Canyamelar</t>
  </si>
  <si>
    <t>11.3. la Malva-rosa</t>
  </si>
  <si>
    <t>11.4. Beteró</t>
  </si>
  <si>
    <t>11.5. Natzaret</t>
  </si>
  <si>
    <t>12.1. Aiora</t>
  </si>
  <si>
    <t>12.2. Albors</t>
  </si>
  <si>
    <t>12.3. la Creu del Grau</t>
  </si>
  <si>
    <t>12.4. Camí Fondo</t>
  </si>
  <si>
    <t>12.5. Penya-roja</t>
  </si>
  <si>
    <t>13.1. l'Illa Perduda</t>
  </si>
  <si>
    <t>13.2. Ciutat Jardí</t>
  </si>
  <si>
    <t>13.3. l'Amistat</t>
  </si>
  <si>
    <t>13.4. la Bega Baixa</t>
  </si>
  <si>
    <t>13.5. la Carrasca</t>
  </si>
  <si>
    <t>14.1. Benimaclet</t>
  </si>
  <si>
    <t>14.2. Camí de Vera</t>
  </si>
  <si>
    <t>15.1. Orriols</t>
  </si>
  <si>
    <t>15.2. Torrefiel</t>
  </si>
  <si>
    <t>15.3. Sant Llorenç</t>
  </si>
  <si>
    <t>16.1. Benicalap</t>
  </si>
  <si>
    <t>16.2. Ciutat Fallera</t>
  </si>
  <si>
    <t>17.1. Benifaraig</t>
  </si>
  <si>
    <t>17.2. Poble Nou</t>
  </si>
  <si>
    <t>17.3. Carpesa</t>
  </si>
  <si>
    <t>17.4. Cases de Bàrcena</t>
  </si>
  <si>
    <t>17.6. Massarrojos</t>
  </si>
  <si>
    <t>17.7. Borbotó</t>
  </si>
  <si>
    <t>18.1. Benimàmet</t>
  </si>
  <si>
    <t>18.2. Beniferri</t>
  </si>
  <si>
    <t>19.1. el Forn d'Alcedo</t>
  </si>
  <si>
    <t>19.2. el Castellar-l'Oliverar</t>
  </si>
  <si>
    <t>19.3. Pinedo</t>
  </si>
  <si>
    <t>19.4. el Saler</t>
  </si>
  <si>
    <t>19.5. el Palmar</t>
  </si>
  <si>
    <t>19.6. el Perellonet</t>
  </si>
  <si>
    <t>19.7. la Torre</t>
  </si>
  <si>
    <t>19.8. Faitanar</t>
  </si>
  <si>
    <t>2.34. Desocupació registrada a la ciutat de València segons barri i sector d'activitat (CNAE-09). Mitjanes anuals. 2022</t>
  </si>
  <si>
    <t>2.34. Paro registrado en la ciudad de València según barrio y sector de actividad (CNAE-09). Medias anuales. 2022</t>
  </si>
  <si>
    <t>2.35. Desocupació registrada a la ciutat de València segons barri i nivell d'estudis. Mitjanes anuals. 2022</t>
  </si>
  <si>
    <t>2.35. Paro registrado en la ciudad de València según barrio y nivel de estudios. Medias anuales. 2022</t>
  </si>
  <si>
    <t>Sense estudis</t>
  </si>
  <si>
    <t xml:space="preserve">Primaris incomplets </t>
  </si>
  <si>
    <t xml:space="preserve">Primaris complets </t>
  </si>
  <si>
    <t xml:space="preserve">Educació secundària </t>
  </si>
  <si>
    <t>Educació postsecundària</t>
  </si>
  <si>
    <t>2.36. Desocupació registrada a la ciutat de València segons barri i grup d'ocupació (CNO-11). Mitjanes anuals. 2022</t>
  </si>
  <si>
    <t>2.36. Paro registrado en la ciudad de València según barrio y grupo de ocupación (CNO-11). Medias anuales. 2022</t>
  </si>
  <si>
    <t>2.37. Desocupació registrada a la ciutat de València segons barri i temps d'inscripció. Mitjanes anuals. 2022</t>
  </si>
  <si>
    <t>2.37. Paro registrado en la ciudad de València según barrio y tiempo de inscripción. Medias anuales. 2022</t>
  </si>
  <si>
    <t>&gt; 1 mes i &lt;= 3 mesos</t>
  </si>
  <si>
    <t>&gt; 3 mesos i &lt;= 6 mesos</t>
  </si>
  <si>
    <t>&gt; 6 mesos i &lt;= 12 mesos</t>
  </si>
  <si>
    <t>&gt; 12 mesos i &lt;= 24 mesos</t>
  </si>
  <si>
    <t>2.38. Desocupació registrada a la ciutat de València segons barri. Dades mensuals. 2022</t>
  </si>
  <si>
    <t>2.38. Paro registrado en la ciudad de València según barrio. Datos mensuales. 2022</t>
  </si>
  <si>
    <t>3.1. Contractes registrats a la ciutat de València segons grups d'edat i sexe. Totals anuals. 2022</t>
  </si>
  <si>
    <t>3.1. Contratos registrados en la ciudad de València según grupos de edad y sexo. Totales anuales. 2022</t>
  </si>
  <si>
    <t xml:space="preserve">Gn
2020 </t>
  </si>
  <si>
    <t xml:space="preserve">Gn
2021 </t>
  </si>
  <si>
    <t xml:space="preserve">Gn
2022 </t>
  </si>
  <si>
    <t xml:space="preserve">Fb  </t>
  </si>
  <si>
    <t xml:space="preserve">Mç  </t>
  </si>
  <si>
    <t xml:space="preserve">Ab </t>
  </si>
  <si>
    <t xml:space="preserve">Mg  </t>
  </si>
  <si>
    <t xml:space="preserve">Jn  </t>
  </si>
  <si>
    <t xml:space="preserve">Jl </t>
  </si>
  <si>
    <t xml:space="preserve"> Ag  </t>
  </si>
  <si>
    <t xml:space="preserve">St  </t>
  </si>
  <si>
    <t xml:space="preserve">Oc </t>
  </si>
  <si>
    <t xml:space="preserve">Nv </t>
  </si>
  <si>
    <t xml:space="preserve">Ds </t>
  </si>
  <si>
    <t>3.2. Contractes registrats a la ciutat de València segons sector econòmic (CNAE-09), grups d'edat i sexe. Totals anuals. 2022</t>
  </si>
  <si>
    <t>3.2. Contratos registrados en la ciudad de València según sector económico (CNAE-09), grupos de edad y sexo. Totales anuales. 2022</t>
  </si>
  <si>
    <t>3.3. Contractes registrats a la ciutat de València segons grup professional (CNO-11), sexe i edat. Totals anuals. 2022</t>
  </si>
  <si>
    <t>3.3. Contratos registrados en la ciudad de València según grupo profesional (CNO-11), sexo y edad. Totales anuales. 2022</t>
  </si>
  <si>
    <t>45 i més</t>
  </si>
  <si>
    <t>3.4. Contractes registrats a la ciutat de València segons nivell formatiu, sexe i edat. Totals anuals. 2022</t>
  </si>
  <si>
    <t>3.4. Contratos registrados en la ciudad de València según nivel formativo, sexo y edad. Totales anuales. 2022</t>
  </si>
  <si>
    <t>Programes de formació professional</t>
  </si>
  <si>
    <t>Educació general</t>
  </si>
  <si>
    <t>Tècnics-professionals superiors</t>
  </si>
  <si>
    <t>Primer cicle</t>
  </si>
  <si>
    <t>Segon i tercer cicle</t>
  </si>
  <si>
    <t>Desconegut</t>
  </si>
  <si>
    <t>3.5. Contractes registrats a la ciutat de València segons grups d'edat, sexe i continent de nacionalitat. Totals anuals. 2022</t>
  </si>
  <si>
    <t>3.5. Contratos registrados en la ciudad de València según grupos de edad, sexo y continente de nacionalidad. Totales anuales. 2022</t>
  </si>
  <si>
    <t>Amèrica del Nord i Central</t>
  </si>
  <si>
    <t>3.6. Contractes registrats a la ciutat de València segons grups d'edat, sexe i tipus de contracte. Totals anuals. 2022</t>
  </si>
  <si>
    <t>3.6. Contratos registrados en la ciudad de València según grupos de edad, sexo y tipo de contrato. Totales anuales. 2022</t>
  </si>
  <si>
    <t xml:space="preserve"> Total</t>
  </si>
  <si>
    <t>Indefinits</t>
  </si>
  <si>
    <t>Temporals</t>
  </si>
  <si>
    <t xml:space="preserve"> Homes</t>
  </si>
  <si>
    <t xml:space="preserve"> Dones</t>
  </si>
  <si>
    <t>3.7. Contractes registrats a la ciutat de València segons grups d'edat, sexe i tipus de jornada. Totals anuals. 2022</t>
  </si>
  <si>
    <t>3.7. Contratos registrados en la ciudad de València según grupos de edad, sexo y tipo de jornada. Totales anuales. 2022</t>
  </si>
  <si>
    <t>Completa</t>
  </si>
  <si>
    <t>Parcial</t>
  </si>
  <si>
    <t>3.8. Contractes registrats a la ciutat de València per grups d'edat i sexe. Dades mensuals. 2022</t>
  </si>
  <si>
    <t>3.8. Contratos registrados en la ciudad de València por grupos de edad y sexo. Datos mensuales. 2022</t>
  </si>
  <si>
    <t>Gn</t>
  </si>
  <si>
    <t>Fb</t>
  </si>
  <si>
    <t>Mr</t>
  </si>
  <si>
    <t>Mg</t>
  </si>
  <si>
    <t>Jn</t>
  </si>
  <si>
    <t>Ag</t>
  </si>
  <si>
    <t>St</t>
  </si>
  <si>
    <t>(en miles)</t>
  </si>
  <si>
    <t>3.9. Contractes registrats a la ciutat de València segons sector econòmic (CNAE-09) i sexe. Dades mensuals. 2022</t>
  </si>
  <si>
    <t>3.9. Contratos registrados en la ciudad de València según sector económico (CNAE-09) y sexo. Datos mensuales. 2022</t>
  </si>
  <si>
    <t>3.10. Contractes registrats a la ciutat de València segons grup professional (CNO-11) i sexe. Dades mensuals. 2022</t>
  </si>
  <si>
    <t>3.10. Contratos registrados en la ciudad de València según grupo profesional (CNO-11) y sexo. Datos mensuales. 2022</t>
  </si>
  <si>
    <t>3.11. Contractes registrats a la ciutat de València segons tipus de jornada i sexe. Dades mensuals. 2022</t>
  </si>
  <si>
    <t>3.11. Contratos registrados en la ciudad de València según tipo de jornada y sexo. Datos mensuales. 2022</t>
  </si>
  <si>
    <t>3.12. Contractes registrats  a la ciutat de València segons nacionalitat i sexe. Dades mensuals. 2022</t>
  </si>
  <si>
    <t>3.12. Contratos registrados en la ciudad de València según nacionalidad y sexo. Datos mensuales. 2022</t>
  </si>
  <si>
    <t>Espanyols</t>
  </si>
  <si>
    <t>Estrangers</t>
  </si>
  <si>
    <t>3.13. Contractes registrats a la ciutat de València segons nivell formatiu i sexe. Dades mensuals. 2022</t>
  </si>
  <si>
    <t>3.13. Contratos registrados en la ciudad de València según nivel de formativo y sexo. Datos mensuales. 2022</t>
  </si>
  <si>
    <t>Primaris incomplets</t>
  </si>
  <si>
    <t>Primaris complets</t>
  </si>
  <si>
    <t>Prog FP</t>
  </si>
  <si>
    <t>Ed. general</t>
  </si>
  <si>
    <t>Tèc-Prof superiors</t>
  </si>
  <si>
    <t>3.14. Contractes registrats a la ciutat de València segons tipus de contracte. Dades mensuals. 2022</t>
  </si>
  <si>
    <t>3.14. Contratos registrados en la ciudad de València según tipo de contrato. Datos mensuales. 2022</t>
  </si>
  <si>
    <t>Nombre de contractes segons tipus</t>
  </si>
  <si>
    <t>4.1. Afiliacions a la Seguretat Social. Comparació amb altres àmbits. 2022</t>
  </si>
  <si>
    <t>4.1. Afiliaciones a la Seguridad Social. Comparación con otros ámbitos. 2022</t>
  </si>
  <si>
    <t>Nota: Afiliacions d'últim dia del mes.</t>
  </si>
  <si>
    <t>Font: Tesorería General de la Seguridad Social</t>
  </si>
  <si>
    <t>Gn 
2018</t>
  </si>
  <si>
    <t>Gn 
2019</t>
  </si>
  <si>
    <t>Gn 
2021</t>
  </si>
  <si>
    <t>Gn 
2022</t>
  </si>
  <si>
    <t>4.2. Afiliacions a la Seguretat Social a la ciutat de València segons règim. 2022</t>
  </si>
  <si>
    <t>4.2. Afiliaciones a la Seguridad Social en la ciudad de València según régimen. 2022</t>
  </si>
  <si>
    <t>media</t>
  </si>
  <si>
    <t>General</t>
  </si>
  <si>
    <t>Agrari</t>
  </si>
  <si>
    <t>Mar</t>
  </si>
  <si>
    <t>Emp. Llar</t>
  </si>
  <si>
    <t>Autònom</t>
  </si>
  <si>
    <t>Nota: Afiliacions d'ultim dia del mes.</t>
  </si>
  <si>
    <t>4.3. Afiliacions a la Seguretat Social a la ciutat de València segons edat i sexe. 2022</t>
  </si>
  <si>
    <t>4.3. Afiliaciones a la Seguridad Social en la ciudad de València según edad y sexo. 2022</t>
  </si>
  <si>
    <t xml:space="preserve">Total </t>
  </si>
  <si>
    <t xml:space="preserve">Dones </t>
  </si>
  <si>
    <t>16-24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</si>
  <si>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</si>
  <si>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</si>
  <si>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</si>
  <si>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</si>
  <si>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</si>
  <si>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</si>
  <si>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</si>
  <si>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</si>
  <si>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&gt;=65</t>
  </si>
  <si>
    <t>Nota: Dades referides a l'últim dia de mes. Pot haver-hi lleugeres variacions respecte a les dades del Ministeri.</t>
  </si>
  <si>
    <t>Font: Institut Valencià d'Estadística</t>
  </si>
  <si>
    <t>4.4. Afiliacions a la Seguretat Social a la ciutat de València segons sector d'activitat i sexe. 2022</t>
  </si>
  <si>
    <t>4.4. Afiliaciones a la Seguridad Social en la ciudad de València según sector de actividad y sexo. 2022</t>
  </si>
  <si>
    <t>4.5. Afiliacions a la Seguretat Social a la ciutat de València segons nacionalitat i sexe. 2022</t>
  </si>
  <si>
    <t>4.5. Afiliaciones a la Seguridad Social en la ciudad de València según nacionalidad y sexo. 2022</t>
  </si>
  <si>
    <t>Estrangers de l'UE</t>
  </si>
  <si>
    <t>Altres estrangers</t>
  </si>
  <si>
    <t>4.6. Afiliacions a la Seguretat Social a la ciutat de València segons nacionalitat i règim. 2022</t>
  </si>
  <si>
    <t>4.6. Afiliaciones a la Seguridad Social en la ciudad de València según nacionalidad y régimen. 2022</t>
  </si>
  <si>
    <t>Règim General</t>
  </si>
  <si>
    <t>Sistema Especial Agrari</t>
  </si>
  <si>
    <t>Sistema Especial Empleats de la Llar</t>
  </si>
  <si>
    <t>Règim Especial Treballadors Autònoms</t>
  </si>
  <si>
    <t>Régimen Especial del Mar</t>
  </si>
  <si>
    <t>4.7. Afiliacions a la Seguretat Social a la ciutat de València al Règim General segons grup de cotització. 2022</t>
  </si>
  <si>
    <t>4.7. Afiliaciones a la Seguridad Social en la ciudad de València en el Régimen General según grupo de cotización. 2022</t>
  </si>
  <si>
    <t>Enginyers i llicenciats. Personal d'alta direcció (*)</t>
  </si>
  <si>
    <t>Enginyers tècnics, pèrits i ajudants titulats </t>
  </si>
  <si>
    <t>Caps administratius i de taller</t>
  </si>
  <si>
    <t>Ajudants no titulats</t>
  </si>
  <si>
    <t>Oficials administratius</t>
  </si>
  <si>
    <t>Subalterns</t>
  </si>
  <si>
    <t>Auxiliars administratius</t>
  </si>
  <si>
    <t>Oficials de primera i segona</t>
  </si>
  <si>
    <t>Oficials de tercera i especialistes</t>
  </si>
  <si>
    <t>Peons</t>
  </si>
  <si>
    <t>Treballadors menors de 18 anys</t>
  </si>
  <si>
    <t>Nota: Dades referides a l'últim dia de mes. Pot haver-hi lleugeres variacions respecte a les dades del Ministeri.  (*) No inclòs a l'artícle 1.3.c) de l'Estatut dels Traballadors.</t>
  </si>
  <si>
    <t>4.8. Afiliacions a la Seguretat Social a la ciutat de València al Règim General segons tipus de contracte i sexe. 2022</t>
  </si>
  <si>
    <t>4.8. Afiliaciones a la Seguridad Social en la ciudad de València al Régimen General según tipo de contrato y sexo. 2022</t>
  </si>
  <si>
    <t>Indefinit</t>
  </si>
  <si>
    <t>Temporal</t>
  </si>
  <si>
    <t>Altres contractes</t>
  </si>
  <si>
    <t xml:space="preserve">Nota: Dades referides a l'últim dia de mes. Pot haver-hi lleugeres variacions respecte a les dades del Ministeri. </t>
  </si>
  <si>
    <t>4.9. Afiliacions a la Seguretat Social a la ciutat de València al Règim General segons tipus de jornada i sexe. 2022</t>
  </si>
  <si>
    <t>4.9. Afiliaciones a la Seguridad Social en la ciudad de València al Régimen General según tipo de jornada y sexo. 2022</t>
  </si>
  <si>
    <t>A temps complet</t>
  </si>
  <si>
    <t>A temps parcial</t>
  </si>
  <si>
    <t>Fixos discontinus</t>
  </si>
  <si>
    <t>4.10. Afiliacions a la Seguretat Social a la ciutat de València segons règim d'afilició i divisió d'activitat (CNAE-09). 2022</t>
  </si>
  <si>
    <t>4.10. Afiliaciones a la Seguridad Social en la ciudad de València según régimen de afiliación y división de actividad (CNAE-09). 2022</t>
  </si>
  <si>
    <t>Total Sistema</t>
  </si>
  <si>
    <t>Per compte alié</t>
  </si>
  <si>
    <t>Autònoms</t>
  </si>
  <si>
    <t>Codi</t>
  </si>
  <si>
    <t>Divisió d'activitat</t>
  </si>
  <si>
    <t>Altres règims</t>
  </si>
  <si>
    <t>A</t>
  </si>
  <si>
    <t>Agricultura, ramaderia, silvicultura i pesca</t>
  </si>
  <si>
    <t>01</t>
  </si>
  <si>
    <t>Agricultura, ramaderia, caça i servicis relacionats amb estes</t>
  </si>
  <si>
    <t>02</t>
  </si>
  <si>
    <t>Silvicultura i explotació forestal</t>
  </si>
  <si>
    <t>03</t>
  </si>
  <si>
    <t>Pesca i aqüicultura</t>
  </si>
  <si>
    <t>B</t>
  </si>
  <si>
    <t>Indústries extractives</t>
  </si>
  <si>
    <t>05</t>
  </si>
  <si>
    <t>Extracció d'antracita, hulla i lignit</t>
  </si>
  <si>
    <t>08</t>
  </si>
  <si>
    <t>Altres indústries extractives</t>
  </si>
  <si>
    <t>09</t>
  </si>
  <si>
    <t>Activitats de suport a les indústries extractives</t>
  </si>
  <si>
    <t>C</t>
  </si>
  <si>
    <t>Indústria manufacturera</t>
  </si>
  <si>
    <t>Indústria de l'alimentació</t>
  </si>
  <si>
    <t>Fabricació de begudes</t>
  </si>
  <si>
    <t>Indústria del tabac</t>
  </si>
  <si>
    <t>Indústria textil</t>
  </si>
  <si>
    <t>Confecció de peces de roba</t>
  </si>
  <si>
    <t>Indústria del cuiro i del calçat</t>
  </si>
  <si>
    <t>Indústria de la fusta i del suro, excepte mobles; cistelleria i esparteria</t>
  </si>
  <si>
    <t>Indústria del paper</t>
  </si>
  <si>
    <t>Arts gràfiques i reproducció de suports gravats</t>
  </si>
  <si>
    <t>Coqueries i refine de petroli</t>
  </si>
  <si>
    <t>Indústria química</t>
  </si>
  <si>
    <t>Fabricació de productes farmacèutics</t>
  </si>
  <si>
    <t>Fabricació de productes de cautxú i plàstics</t>
  </si>
  <si>
    <t>Fabricació d'altres productes minerals no metàl·lics</t>
  </si>
  <si>
    <t>Metal·lúrgia; fabricació de productes de ferro, acer i ferroaliatges</t>
  </si>
  <si>
    <t>Fabricació de productes metàl·lics, excepte maquinària i equip</t>
  </si>
  <si>
    <t>Fabricació de productes informàtics, electrònics i òptics</t>
  </si>
  <si>
    <t>Fabricació de material i equip elèctric</t>
  </si>
  <si>
    <t>Fabricació de maquinària i equip ncop</t>
  </si>
  <si>
    <t>Fabricació de vehicles de motor, remolcs i semiremolcs</t>
  </si>
  <si>
    <t>Fabricació d'un altre material de transport</t>
  </si>
  <si>
    <t>Fabricació de mobles</t>
  </si>
  <si>
    <t>Altres indústries manufactureres</t>
  </si>
  <si>
    <t>Reparació i instal·lació de maquinària i equip</t>
  </si>
  <si>
    <t>D</t>
  </si>
  <si>
    <t>Subministrament d'energia elèctrica, gas, vapor i aire condicionat</t>
  </si>
  <si>
    <t>E</t>
  </si>
  <si>
    <t>Sub. d'aigua, activitats de sanejament, gestió de residus i descontaminació</t>
  </si>
  <si>
    <t>Captació, depuració i distribució d'aigua</t>
  </si>
  <si>
    <t>Arreplegada i tractament d'aigües residuals</t>
  </si>
  <si>
    <t>Arreplegada, tractament i eliminació de residus; valoració</t>
  </si>
  <si>
    <t>Activitats de descontaminació i altres servicis de gestió de residus</t>
  </si>
  <si>
    <t>F</t>
  </si>
  <si>
    <t>Construcció d'edificis</t>
  </si>
  <si>
    <t>Enginyeria civil</t>
  </si>
  <si>
    <t>Activitats de construcció especialitzada</t>
  </si>
  <si>
    <t>G</t>
  </si>
  <si>
    <t>Comerç a l'engròs i al detall; reparació de vehicles de motor i motocicletes</t>
  </si>
  <si>
    <t>Venda i reparació de vehicles de motor i motocicletes</t>
  </si>
  <si>
    <t>Comerç a l'engròs i intermediaris del comerç, excepte vehicles motor i motocicletes</t>
  </si>
  <si>
    <t>Comerç al detall, excepte de vehicles de motor i motocicletes</t>
  </si>
  <si>
    <t>H</t>
  </si>
  <si>
    <t>Transport i emmagatzemament</t>
  </si>
  <si>
    <t>Transport terrestre i per canonada</t>
  </si>
  <si>
    <t>Transport marítim i per vies navegables interiors</t>
  </si>
  <si>
    <t>Transport aeri</t>
  </si>
  <si>
    <t>Emmagatzemament i activitats annexes al transport</t>
  </si>
  <si>
    <t>Activitats postals i de correus</t>
  </si>
  <si>
    <t>I</t>
  </si>
  <si>
    <t>Servicis d'allotjament</t>
  </si>
  <si>
    <t>Servicis de menjars i begudes</t>
  </si>
  <si>
    <t>J</t>
  </si>
  <si>
    <t>Informació i comunicacions</t>
  </si>
  <si>
    <t>Edició</t>
  </si>
  <si>
    <t>Act. cinematogràfiques, de vídeo i de prog. de televisió, gravació so i edició musical</t>
  </si>
  <si>
    <t>Activitats de programació i emissió de ràdio i televisió</t>
  </si>
  <si>
    <t>Telecomunicacions</t>
  </si>
  <si>
    <t>Programació, consultoria i altres activitats relacionades amb la informàtica</t>
  </si>
  <si>
    <t>Servicis d'informació</t>
  </si>
  <si>
    <t>K</t>
  </si>
  <si>
    <t>Activitats financeres i d'assegurances</t>
  </si>
  <si>
    <t>Servicis financers, excepte assegurances i fons de pensions</t>
  </si>
  <si>
    <t>Assegurances, reassegurances i fons de pensions, excepte Seg. Social obligatòria</t>
  </si>
  <si>
    <t>Activitats auxiliars als servicis financers i a les assegurances</t>
  </si>
  <si>
    <t>L</t>
  </si>
  <si>
    <t>M</t>
  </si>
  <si>
    <t>Activitats professionals, científiques i tècniques</t>
  </si>
  <si>
    <t>Activitats jurídiques i de comptabilitat</t>
  </si>
  <si>
    <t>Activitats de les seus centrals; activitats de consultoria de gestió empresarial</t>
  </si>
  <si>
    <t>Servicis tècnics d'arquitectura i enginyeria; assajos i anàlisis tècniques</t>
  </si>
  <si>
    <t>Investigació i desenrotllament</t>
  </si>
  <si>
    <t>Publicitat i estudis de mercat</t>
  </si>
  <si>
    <t>Altres activitats professionals, científiques i tècniques</t>
  </si>
  <si>
    <t>Activitats veterinàries</t>
  </si>
  <si>
    <t>N</t>
  </si>
  <si>
    <t>Activitats administratives i servicis auxiliars</t>
  </si>
  <si>
    <t>Activitats de lloguer</t>
  </si>
  <si>
    <t>Activitats relacionades amb l'ocupació</t>
  </si>
  <si>
    <t>Act. d'agències viatges, operadors turístics, serv. de reserves i activ. rel. amb estos</t>
  </si>
  <si>
    <t>Activitats de seguretat i investigació</t>
  </si>
  <si>
    <t>Servicis a edificis i activitats de jardineria</t>
  </si>
  <si>
    <t>Activitats administratives d'oficina i altres activitats auxiliars a les empreses</t>
  </si>
  <si>
    <t>O</t>
  </si>
  <si>
    <t>Administració Pública i defensa; Seguretat Social obligatòria</t>
  </si>
  <si>
    <t>P</t>
  </si>
  <si>
    <t>Q</t>
  </si>
  <si>
    <t>Activitats sanitàries i de servicis socials</t>
  </si>
  <si>
    <t>Activitats sanitàries</t>
  </si>
  <si>
    <t>Assistència en establiments residencials</t>
  </si>
  <si>
    <t>Activitats de servicis socials sense allotjament</t>
  </si>
  <si>
    <t>R</t>
  </si>
  <si>
    <t>Activitats artístiques, recreatives i d'entreteniment</t>
  </si>
  <si>
    <t>Activitats de creació, artístiques i espectacles</t>
  </si>
  <si>
    <t>Activitats de biblioteques, arxius, museus i altres activitats culturals</t>
  </si>
  <si>
    <t>Activitats de jocs d'atzar i apostes</t>
  </si>
  <si>
    <t>Activitats esportives, recreatives i d'entreteniment</t>
  </si>
  <si>
    <t>S</t>
  </si>
  <si>
    <t>Activitats associatives</t>
  </si>
  <si>
    <t>Reparació d'ordinadors, efectes personals i articles d'ús domèstic</t>
  </si>
  <si>
    <t>Altres servicis personals</t>
  </si>
  <si>
    <t>T</t>
  </si>
  <si>
    <t>Activ. llars com ocupadors pers. domèstic o com a produc. béns i serv. per a ús propi</t>
  </si>
  <si>
    <t>U</t>
  </si>
  <si>
    <t>Activitats d'organitzacions i organismes extraterritorials</t>
  </si>
  <si>
    <t>4.11. Afiliacions a la Seguretat Social a la ciutat de València al règim general segons divisió d'activitat (CNAE-09) i característiques de la persona afiliada. 2022</t>
  </si>
  <si>
    <t>4.11. Afiliaciones a la Seguridad Social en la ciudad de València en el régimen general según división de actividad (CNAE-09) y características de la persona afiliada. 2022</t>
  </si>
  <si>
    <t>Sexe</t>
  </si>
  <si>
    <t>Nacionalitat</t>
  </si>
  <si>
    <t>Edat</t>
  </si>
  <si>
    <t>Espanyola</t>
  </si>
  <si>
    <t>Estrangera</t>
  </si>
  <si>
    <t>&lt;35</t>
  </si>
  <si>
    <t>35-49</t>
  </si>
  <si>
    <t>&gt;=50</t>
  </si>
  <si>
    <t>Mitjana</t>
  </si>
  <si>
    <t>Subministrament d'aigua, activitats de sanejament, gestió de residus i descontaminació</t>
  </si>
  <si>
    <t>Comerç a l'engròs i intermediaris del comerç, excepte de vehicles de motor i motocicletes</t>
  </si>
  <si>
    <t>50+51</t>
  </si>
  <si>
    <t>Transport marítim i per vies navegables interiors; Transport aeri</t>
  </si>
  <si>
    <t>Activitats cinematogràfiques, de vídeo i de prog. de televisió, gravació de so i edició musical</t>
  </si>
  <si>
    <t>Assegurances, reassegurances i fons de pensions, excepte Seguretat Social obligatòria</t>
  </si>
  <si>
    <t>Activitats d'agències de viatges, operadors turístics, serv. de reserves i activ. rel. amb estos</t>
  </si>
  <si>
    <t>Activ. llars com a ocupadors de pers. domèstic o com a produc. béns i serv. per a ús propi</t>
  </si>
  <si>
    <t>4.12. Afiliacions a la Seguretat Social a la ciutat de València al règim especial de treballadors autònoms segons secció d'activitat (CNAE-09) i característiques de la persona afiliada. 2022</t>
  </si>
  <si>
    <t>4.12. Afiliaciones a la Seguridad Social en la ciudad de València en el régimen especial de trabajadores autónomos según sección de actividad (CNAE-09) y características de la persona afiliada. 2022</t>
  </si>
  <si>
    <t>B+C+D+E</t>
  </si>
  <si>
    <t>Comerç a l'engròs i al detall; reparació vehicles de motor i motocicletes</t>
  </si>
  <si>
    <t>O+T+U</t>
  </si>
  <si>
    <t>Altres seccions d'activitat</t>
  </si>
  <si>
    <t>4.13. Centres de cotització a la Seguretat Social a la ciutat de València i treballadors associats a aquests segons divisió d'activitat (CNAE-09). 2022</t>
  </si>
  <si>
    <t>4.13. Centros de cotización a la Seguridad Social en la ciudad de València  y trabajadores asociados a estos según división de actividad (CNAE-09). 2022</t>
  </si>
  <si>
    <t>Total Centres</t>
  </si>
  <si>
    <t>Persones treballadores associades</t>
  </si>
  <si>
    <t>Persones treballadores per centre</t>
  </si>
  <si>
    <t>Coqueries i refinació de petroli</t>
  </si>
  <si>
    <t>Activ. llars com a ocupadors de personal domèstic o com a productors béns i serv. per a ús propi</t>
  </si>
  <si>
    <t>Nota: Els treballadors associats a una empresa són els treballadors per compte alié.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</si>
</sst>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#,##0.0"/>
    <numFmt numFmtId="166" formatCode="_-* #,##0.00\ [$€]_-;\-* #,##0.00\ [$€]_-;_-* &quot;-&quot;??\ [$€]_-;_-@_-"/>
    <numFmt numFmtId="167" formatCode="0_ ;\-0\ "/>
    <numFmt numFmtId="168" formatCode="0.0%"/>
    <numFmt numFmtId="169" formatCode="#,##0.000"/>
    <numFmt numFmtId="170" formatCode="#,##0.0000"/>
    <numFmt numFmtId="171" formatCode="#,##0_ ;\-#,##0\ 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4" tint="-0.499984740745262"/>
      <name val="Arial Narrow"/>
      <family val="2"/>
    </font>
    <font>
      <sz val="10"/>
      <name val="Arial Narrow"/>
      <family val="2"/>
    </font>
    <font>
      <i/>
      <sz val="10"/>
      <color theme="4" tint="-0.499984740745262"/>
      <name val="Arial Narrow"/>
      <family val="2"/>
    </font>
    <font>
      <b/>
      <sz val="10"/>
      <color indexed="9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i/>
      <sz val="9"/>
      <name val="Arial Narrow"/>
      <family val="2"/>
    </font>
    <font>
      <sz val="10"/>
      <color theme="4" tint="-0.499984740745262"/>
      <name val="Arial Narrow"/>
      <family val="2"/>
    </font>
    <font>
      <sz val="10"/>
      <name val="Times New Roman"/>
      <family val="1"/>
    </font>
    <font>
      <sz val="10"/>
      <color theme="4" tint="-0.499984740745262"/>
      <name val="Times New Roman"/>
      <family val="1"/>
    </font>
    <font>
      <sz val="10"/>
      <color theme="4" tint="-0.499984740745262"/>
      <name val="Arial"/>
      <family val="2"/>
    </font>
    <font>
      <sz val="8"/>
      <color theme="0"/>
      <name val="Arial"/>
      <family val="2"/>
    </font>
    <font>
      <sz val="10"/>
      <color theme="1"/>
      <name val="Arial"/>
      <family val="2"/>
    </font>
    <font>
      <sz val="8"/>
      <name val="Arial Narrow"/>
      <family val="2"/>
    </font>
    <font>
      <sz val="8"/>
      <color theme="0"/>
      <name val="Arial Narrow"/>
      <family val="2"/>
    </font>
    <font>
      <sz val="10"/>
      <color theme="1"/>
      <name val="Arial Narrow"/>
      <family val="2"/>
    </font>
    <font>
      <i/>
      <sz val="10"/>
      <name val="Arial Narrow"/>
      <family val="2"/>
    </font>
    <font>
      <sz val="10"/>
      <color theme="0"/>
      <name val="Times New Roman"/>
      <family val="1"/>
    </font>
    <font>
      <sz val="10"/>
      <color theme="0"/>
      <name val="Arial Narrow"/>
      <family val="2"/>
    </font>
    <font>
      <b/>
      <sz val="8"/>
      <color theme="0"/>
      <name val="Arial Narrow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0"/>
      <color indexed="62"/>
      <name val="Arial Narrow"/>
      <family val="2"/>
    </font>
    <font>
      <sz val="9"/>
      <name val="Arial"/>
      <family val="2"/>
    </font>
    <font>
      <i/>
      <sz val="10"/>
      <color indexed="62"/>
      <name val="Arial Narrow"/>
      <family val="2"/>
    </font>
    <font>
      <sz val="9"/>
      <name val="Arial Narrow"/>
      <family val="2"/>
    </font>
    <font>
      <b/>
      <sz val="10"/>
      <color theme="9" tint="-0.499984740745262"/>
      <name val="Arial Narrow"/>
      <family val="2"/>
    </font>
    <font>
      <sz val="10"/>
      <color indexed="9"/>
      <name val="Arial Narrow"/>
      <family val="2"/>
    </font>
    <font>
      <i/>
      <sz val="10"/>
      <color theme="9" tint="-0.499984740745262"/>
      <name val="Arial Narrow"/>
      <family val="2"/>
    </font>
    <font>
      <i/>
      <sz val="10"/>
      <color indexed="16"/>
      <name val="Arial Narrow"/>
      <family val="2"/>
    </font>
    <font>
      <sz val="10"/>
      <color theme="9" tint="-0.499984740745262"/>
      <name val="Arial Narrow"/>
      <family val="2"/>
    </font>
    <font>
      <sz val="10"/>
      <color rgb="FFFF0000"/>
      <name val="Arial Narrow"/>
      <family val="2"/>
    </font>
    <font>
      <sz val="9"/>
      <color theme="9" tint="-0.499984740745262"/>
      <name val="Arial Narrow"/>
      <family val="2"/>
    </font>
    <font>
      <sz val="8"/>
      <color theme="9" tint="-0.499984740745262"/>
      <name val="Arial Narrow"/>
      <family val="2"/>
    </font>
    <font>
      <b/>
      <sz val="10"/>
      <name val="Arial"/>
      <family val="2"/>
    </font>
    <font>
      <sz val="10"/>
      <name val="Univers"/>
      <family val="2"/>
    </font>
    <font>
      <b/>
      <sz val="10"/>
      <color indexed="16"/>
      <name val="Arial Narrow"/>
      <family val="2"/>
    </font>
    <font>
      <sz val="10"/>
      <color theme="9" tint="-0.499984740745262"/>
      <name val="Arial"/>
      <family val="2"/>
    </font>
    <font>
      <sz val="10"/>
      <color indexed="8"/>
      <name val="Arial"/>
      <family val="2"/>
    </font>
    <font>
      <b/>
      <sz val="9"/>
      <name val="Arial Narrow"/>
      <family val="2"/>
    </font>
    <font>
      <b/>
      <sz val="10"/>
      <color theme="0"/>
      <name val="Arial Narrow"/>
      <family val="2"/>
    </font>
    <font>
      <b/>
      <sz val="10"/>
      <color theme="5" tint="-0.499984740745262"/>
      <name val="Arial Narrow"/>
      <family val="2"/>
    </font>
    <font>
      <i/>
      <sz val="10"/>
      <color theme="5" tint="-0.499984740745262"/>
      <name val="Arial Narrow"/>
      <family val="2"/>
    </font>
    <font>
      <sz val="10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color theme="0"/>
      <name val="Arial Narrow"/>
      <family val="2"/>
    </font>
    <font>
      <b/>
      <sz val="10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6" fontId="2" fillId="0" borderId="0"/>
    <xf numFmtId="9" fontId="2" fillId="0" borderId="0" applyFont="0" applyFill="0" applyBorder="0" applyAlignment="0" applyProtection="0"/>
    <xf numFmtId="166" fontId="40" fillId="0" borderId="0"/>
    <xf numFmtId="166" fontId="43" fillId="0" borderId="0"/>
    <xf numFmtId="0" fontId="1" fillId="0" borderId="0"/>
    <xf numFmtId="0" fontId="1" fillId="0" borderId="0"/>
  </cellStyleXfs>
  <cellXfs count="433">
    <xf numFmtId="0" fontId="0" fillId="0" borderId="0" xfId="0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left" vertical="center" wrapText="1" indent="1"/>
    </xf>
    <xf numFmtId="164" fontId="9" fillId="0" borderId="0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 wrapText="1" indent="1"/>
    </xf>
    <xf numFmtId="164" fontId="9" fillId="0" borderId="1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4" fontId="15" fillId="0" borderId="0" xfId="0" applyNumberFormat="1" applyFont="1" applyFill="1" applyAlignment="1">
      <alignment vertical="center"/>
    </xf>
    <xf numFmtId="164" fontId="15" fillId="0" borderId="0" xfId="0" applyNumberFormat="1" applyFont="1" applyFill="1" applyBorder="1" applyAlignment="1">
      <alignment horizontal="right" vertical="center"/>
    </xf>
    <xf numFmtId="2" fontId="15" fillId="0" borderId="0" xfId="0" applyNumberFormat="1" applyFont="1" applyFill="1" applyAlignment="1">
      <alignment vertical="center"/>
    </xf>
    <xf numFmtId="2" fontId="16" fillId="0" borderId="0" xfId="0" applyNumberFormat="1" applyFont="1" applyFill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 indent="1"/>
    </xf>
    <xf numFmtId="0" fontId="4" fillId="0" borderId="0" xfId="0" applyNumberFormat="1" applyFont="1" applyFill="1" applyBorder="1" applyAlignment="1">
      <alignment horizontal="left" vertical="center" wrapText="1" indent="1"/>
    </xf>
    <xf numFmtId="0" fontId="4" fillId="0" borderId="0" xfId="0" applyNumberFormat="1" applyFont="1" applyFill="1" applyAlignment="1">
      <alignment vertical="center"/>
    </xf>
    <xf numFmtId="0" fontId="2" fillId="0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4" fillId="0" borderId="1" xfId="0" applyNumberFormat="1" applyFont="1" applyFill="1" applyBorder="1" applyAlignment="1">
      <alignment horizontal="left" vertical="center" wrapText="1" indent="1"/>
    </xf>
    <xf numFmtId="164" fontId="4" fillId="0" borderId="1" xfId="0" applyNumberFormat="1" applyFont="1" applyFill="1" applyBorder="1" applyAlignment="1">
      <alignment vertical="center"/>
    </xf>
    <xf numFmtId="164" fontId="12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2" fontId="18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3" fillId="0" borderId="0" xfId="0" applyFont="1" applyFill="1" applyBorder="1" applyAlignment="1"/>
    <xf numFmtId="0" fontId="18" fillId="0" borderId="0" xfId="0" applyFont="1" applyFill="1" applyBorder="1" applyAlignment="1"/>
    <xf numFmtId="164" fontId="18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left" indent="1"/>
    </xf>
    <xf numFmtId="0" fontId="18" fillId="0" borderId="0" xfId="0" applyFont="1" applyFill="1" applyAlignment="1">
      <alignment horizontal="right"/>
    </xf>
    <xf numFmtId="164" fontId="18" fillId="0" borderId="0" xfId="0" applyNumberFormat="1" applyFont="1" applyFill="1" applyBorder="1" applyAlignment="1"/>
    <xf numFmtId="2" fontId="18" fillId="0" borderId="0" xfId="0" applyNumberFormat="1" applyFont="1" applyFill="1" applyBorder="1" applyAlignment="1"/>
    <xf numFmtId="2" fontId="18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 wrapText="1"/>
    </xf>
    <xf numFmtId="164" fontId="4" fillId="0" borderId="0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 indent="1"/>
    </xf>
    <xf numFmtId="164" fontId="4" fillId="0" borderId="1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165" fontId="7" fillId="0" borderId="0" xfId="0" applyNumberFormat="1" applyFont="1" applyFill="1" applyBorder="1" applyAlignment="1">
      <alignment horizontal="right" vertical="center" wrapText="1"/>
    </xf>
    <xf numFmtId="165" fontId="2" fillId="0" borderId="0" xfId="0" applyNumberFormat="1" applyFont="1" applyFill="1" applyAlignment="1">
      <alignment vertical="center"/>
    </xf>
    <xf numFmtId="165" fontId="4" fillId="0" borderId="0" xfId="0" applyNumberFormat="1" applyFont="1" applyFill="1" applyBorder="1" applyAlignment="1">
      <alignment horizontal="right" vertical="center" wrapText="1"/>
    </xf>
    <xf numFmtId="165" fontId="4" fillId="0" borderId="1" xfId="0" applyNumberFormat="1" applyFont="1" applyFill="1" applyBorder="1" applyAlignment="1">
      <alignment horizontal="right" vertical="center" wrapText="1"/>
    </xf>
    <xf numFmtId="0" fontId="27" fillId="0" borderId="0" xfId="0" applyFont="1" applyFill="1" applyAlignment="1">
      <alignment vertical="center"/>
    </xf>
    <xf numFmtId="164" fontId="7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right" vertical="center"/>
    </xf>
    <xf numFmtId="164" fontId="4" fillId="0" borderId="1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0" fontId="28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left" vertical="top" wrapText="1" indent="1"/>
    </xf>
    <xf numFmtId="0" fontId="29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/>
    <xf numFmtId="0" fontId="4" fillId="0" borderId="1" xfId="0" applyFont="1" applyBorder="1"/>
    <xf numFmtId="0" fontId="4" fillId="0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164" fontId="7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 indent="2"/>
    </xf>
    <xf numFmtId="166" fontId="31" fillId="0" borderId="0" xfId="1" applyFont="1" applyFill="1" applyBorder="1" applyAlignment="1">
      <alignment vertical="center"/>
    </xf>
    <xf numFmtId="166" fontId="4" fillId="0" borderId="0" xfId="1" applyFont="1" applyFill="1" applyBorder="1" applyAlignment="1">
      <alignment vertical="center"/>
    </xf>
    <xf numFmtId="166" fontId="22" fillId="0" borderId="0" xfId="1" applyFont="1" applyFill="1" applyBorder="1" applyAlignment="1">
      <alignment vertical="center"/>
    </xf>
    <xf numFmtId="166" fontId="32" fillId="0" borderId="0" xfId="1" applyFont="1" applyFill="1" applyBorder="1" applyAlignment="1">
      <alignment vertical="center"/>
    </xf>
    <xf numFmtId="166" fontId="33" fillId="0" borderId="0" xfId="1" applyFont="1" applyFill="1" applyBorder="1" applyAlignment="1">
      <alignment vertical="center"/>
    </xf>
    <xf numFmtId="166" fontId="34" fillId="0" borderId="0" xfId="1" applyFont="1" applyFill="1" applyBorder="1" applyAlignment="1">
      <alignment vertical="center"/>
    </xf>
    <xf numFmtId="166" fontId="20" fillId="3" borderId="0" xfId="1" applyFont="1" applyFill="1" applyBorder="1" applyAlignment="1">
      <alignment vertical="center"/>
    </xf>
    <xf numFmtId="166" fontId="6" fillId="3" borderId="0" xfId="1" applyFont="1" applyFill="1" applyBorder="1" applyAlignment="1">
      <alignment vertical="center" wrapText="1"/>
    </xf>
    <xf numFmtId="166" fontId="6" fillId="3" borderId="0" xfId="1" applyFont="1" applyFill="1" applyBorder="1" applyAlignment="1">
      <alignment horizontal="right" vertical="center" wrapText="1"/>
    </xf>
    <xf numFmtId="166" fontId="6" fillId="3" borderId="2" xfId="1" applyFont="1" applyFill="1" applyBorder="1" applyAlignment="1">
      <alignment horizontal="right" vertical="center" wrapText="1"/>
    </xf>
    <xf numFmtId="9" fontId="22" fillId="0" borderId="0" xfId="2" applyFont="1" applyFill="1" applyBorder="1" applyAlignment="1">
      <alignment vertical="center"/>
    </xf>
    <xf numFmtId="166" fontId="22" fillId="0" borderId="0" xfId="1" applyFont="1" applyFill="1" applyBorder="1" applyAlignment="1">
      <alignment horizontal="right" vertical="center" wrapText="1"/>
    </xf>
    <xf numFmtId="9" fontId="22" fillId="0" borderId="0" xfId="2" applyNumberFormat="1" applyFont="1" applyFill="1" applyBorder="1" applyAlignment="1">
      <alignment vertical="center"/>
    </xf>
    <xf numFmtId="9" fontId="22" fillId="0" borderId="0" xfId="1" applyNumberFormat="1" applyFont="1" applyFill="1" applyBorder="1" applyAlignment="1">
      <alignment vertical="center"/>
    </xf>
    <xf numFmtId="9" fontId="4" fillId="0" borderId="0" xfId="2" applyFont="1" applyFill="1" applyBorder="1" applyAlignment="1">
      <alignment vertical="center"/>
    </xf>
    <xf numFmtId="166" fontId="6" fillId="3" borderId="0" xfId="1" applyFont="1" applyFill="1" applyBorder="1" applyAlignment="1">
      <alignment horizontal="right" vertical="center" wrapText="1"/>
    </xf>
    <xf numFmtId="166" fontId="6" fillId="3" borderId="2" xfId="1" applyFont="1" applyFill="1" applyBorder="1" applyAlignment="1">
      <alignment horizontal="right" vertical="center" wrapText="1"/>
    </xf>
    <xf numFmtId="166" fontId="22" fillId="0" borderId="0" xfId="1" applyFont="1" applyFill="1" applyBorder="1" applyAlignment="1">
      <alignment horizontal="right" vertical="center"/>
    </xf>
    <xf numFmtId="166" fontId="4" fillId="0" borderId="0" xfId="1" applyFont="1" applyFill="1" applyBorder="1" applyAlignment="1">
      <alignment horizontal="left" vertical="center"/>
    </xf>
    <xf numFmtId="3" fontId="4" fillId="0" borderId="0" xfId="1" applyNumberFormat="1" applyFont="1" applyFill="1" applyBorder="1" applyAlignment="1">
      <alignment vertical="center"/>
    </xf>
    <xf numFmtId="168" fontId="4" fillId="0" borderId="0" xfId="2" applyNumberFormat="1" applyFont="1" applyFill="1" applyBorder="1" applyAlignment="1">
      <alignment vertical="center"/>
    </xf>
    <xf numFmtId="166" fontId="4" fillId="0" borderId="1" xfId="1" applyFont="1" applyFill="1" applyBorder="1" applyAlignment="1">
      <alignment horizontal="left" vertical="center"/>
    </xf>
    <xf numFmtId="3" fontId="4" fillId="0" borderId="1" xfId="1" applyNumberFormat="1" applyFont="1" applyFill="1" applyBorder="1" applyAlignment="1">
      <alignment vertical="center"/>
    </xf>
    <xf numFmtId="168" fontId="4" fillId="0" borderId="1" xfId="2" applyNumberFormat="1" applyFont="1" applyFill="1" applyBorder="1" applyAlignment="1">
      <alignment vertical="center"/>
    </xf>
    <xf numFmtId="166" fontId="10" fillId="0" borderId="0" xfId="1" applyFont="1" applyFill="1" applyBorder="1" applyAlignment="1">
      <alignment vertical="center"/>
    </xf>
    <xf numFmtId="2" fontId="4" fillId="0" borderId="0" xfId="1" applyNumberFormat="1" applyFont="1" applyFill="1" applyBorder="1" applyAlignment="1">
      <alignment vertical="center"/>
    </xf>
    <xf numFmtId="166" fontId="20" fillId="0" borderId="0" xfId="1" applyFont="1" applyFill="1" applyBorder="1" applyAlignment="1">
      <alignment vertical="center"/>
    </xf>
    <xf numFmtId="166" fontId="35" fillId="0" borderId="0" xfId="1" applyFont="1" applyFill="1" applyBorder="1" applyAlignment="1">
      <alignment vertical="center"/>
    </xf>
    <xf numFmtId="166" fontId="31" fillId="0" borderId="0" xfId="1" applyFont="1" applyFill="1" applyAlignment="1">
      <alignment vertical="center"/>
    </xf>
    <xf numFmtId="166" fontId="4" fillId="0" borderId="0" xfId="1" applyFont="1" applyFill="1" applyAlignment="1">
      <alignment vertical="center"/>
    </xf>
    <xf numFmtId="166" fontId="36" fillId="0" borderId="0" xfId="1" applyFont="1" applyFill="1" applyAlignment="1">
      <alignment vertical="center"/>
    </xf>
    <xf numFmtId="166" fontId="22" fillId="0" borderId="0" xfId="1" applyFont="1" applyFill="1" applyAlignment="1">
      <alignment vertical="center"/>
    </xf>
    <xf numFmtId="166" fontId="33" fillId="0" borderId="0" xfId="1" applyFont="1" applyFill="1" applyAlignment="1">
      <alignment vertical="center"/>
    </xf>
    <xf numFmtId="3" fontId="4" fillId="0" borderId="0" xfId="1" applyNumberFormat="1" applyFont="1" applyFill="1" applyBorder="1" applyAlignment="1">
      <alignment horizontal="right" vertical="center"/>
    </xf>
    <xf numFmtId="3" fontId="4" fillId="0" borderId="0" xfId="1" applyNumberFormat="1" applyFont="1" applyFill="1" applyBorder="1" applyAlignment="1">
      <alignment horizontal="right" vertical="center" wrapText="1"/>
    </xf>
    <xf numFmtId="166" fontId="4" fillId="0" borderId="0" xfId="1" applyFont="1" applyFill="1" applyBorder="1" applyAlignment="1">
      <alignment horizontal="left" vertical="center" indent="1"/>
    </xf>
    <xf numFmtId="166" fontId="4" fillId="0" borderId="1" xfId="1" applyFont="1" applyFill="1" applyBorder="1" applyAlignment="1">
      <alignment horizontal="left" vertical="center" indent="1"/>
    </xf>
    <xf numFmtId="168" fontId="4" fillId="0" borderId="0" xfId="2" applyNumberFormat="1" applyFont="1" applyFill="1" applyBorder="1" applyAlignment="1">
      <alignment horizontal="right" vertical="center"/>
    </xf>
    <xf numFmtId="168" fontId="4" fillId="0" borderId="0" xfId="1" applyNumberFormat="1" applyFont="1" applyFill="1" applyBorder="1" applyAlignment="1">
      <alignment vertical="center"/>
    </xf>
    <xf numFmtId="168" fontId="4" fillId="0" borderId="0" xfId="1" applyNumberFormat="1" applyFont="1" applyFill="1" applyBorder="1" applyAlignment="1">
      <alignment horizontal="right" vertical="center"/>
    </xf>
    <xf numFmtId="168" fontId="4" fillId="0" borderId="1" xfId="1" applyNumberFormat="1" applyFont="1" applyFill="1" applyBorder="1" applyAlignment="1">
      <alignment vertical="center"/>
    </xf>
    <xf numFmtId="168" fontId="4" fillId="0" borderId="1" xfId="1" applyNumberFormat="1" applyFont="1" applyFill="1" applyBorder="1" applyAlignment="1">
      <alignment horizontal="right" vertical="center"/>
    </xf>
    <xf numFmtId="2" fontId="4" fillId="0" borderId="0" xfId="1" applyNumberFormat="1" applyFont="1" applyFill="1" applyAlignment="1">
      <alignment vertical="center"/>
    </xf>
    <xf numFmtId="9" fontId="22" fillId="0" borderId="0" xfId="2" applyFont="1" applyFill="1" applyAlignment="1">
      <alignment vertical="center"/>
    </xf>
    <xf numFmtId="9" fontId="4" fillId="0" borderId="0" xfId="2" applyFont="1" applyFill="1" applyAlignment="1">
      <alignment vertical="center"/>
    </xf>
    <xf numFmtId="166" fontId="36" fillId="0" borderId="0" xfId="1" applyFont="1" applyFill="1" applyAlignment="1">
      <alignment horizontal="right" vertical="center" wrapText="1"/>
    </xf>
    <xf numFmtId="9" fontId="36" fillId="0" borderId="0" xfId="2" applyFont="1" applyFill="1" applyAlignment="1">
      <alignment vertical="center"/>
    </xf>
    <xf numFmtId="166" fontId="36" fillId="0" borderId="0" xfId="1" applyFont="1" applyFill="1" applyAlignment="1">
      <alignment horizontal="right" vertical="center"/>
    </xf>
    <xf numFmtId="166" fontId="36" fillId="0" borderId="0" xfId="1" applyFont="1" applyFill="1" applyBorder="1" applyAlignment="1">
      <alignment vertical="center"/>
    </xf>
    <xf numFmtId="166" fontId="22" fillId="0" borderId="0" xfId="1" applyFont="1" applyFill="1" applyAlignment="1">
      <alignment horizontal="center" vertical="center" wrapText="1"/>
    </xf>
    <xf numFmtId="168" fontId="22" fillId="0" borderId="0" xfId="2" applyNumberFormat="1" applyFont="1" applyFill="1" applyAlignment="1">
      <alignment horizontal="center" vertical="center"/>
    </xf>
    <xf numFmtId="166" fontId="35" fillId="0" borderId="0" xfId="1" applyFont="1" applyFill="1" applyBorder="1" applyAlignment="1">
      <alignment horizontal="right" vertical="center" wrapText="1"/>
    </xf>
    <xf numFmtId="166" fontId="22" fillId="0" borderId="0" xfId="1" applyFont="1" applyFill="1" applyAlignment="1">
      <alignment horizontal="center" vertical="center"/>
    </xf>
    <xf numFmtId="166" fontId="35" fillId="0" borderId="0" xfId="1" applyFont="1" applyFill="1" applyBorder="1" applyAlignment="1">
      <alignment horizontal="right" vertical="center"/>
    </xf>
    <xf numFmtId="166" fontId="4" fillId="0" borderId="0" xfId="1" applyFont="1" applyFill="1" applyBorder="1" applyAlignment="1">
      <alignment horizontal="right" vertical="center"/>
    </xf>
    <xf numFmtId="9" fontId="30" fillId="0" borderId="0" xfId="2" applyNumberFormat="1" applyFont="1" applyFill="1" applyBorder="1" applyAlignment="1">
      <alignment vertical="center"/>
    </xf>
    <xf numFmtId="9" fontId="30" fillId="0" borderId="0" xfId="1" applyNumberFormat="1" applyFont="1" applyFill="1" applyBorder="1" applyAlignment="1">
      <alignment vertical="center"/>
    </xf>
    <xf numFmtId="9" fontId="30" fillId="0" borderId="0" xfId="2" applyNumberFormat="1" applyFont="1" applyFill="1" applyBorder="1" applyAlignment="1">
      <alignment horizontal="right" vertical="center"/>
    </xf>
    <xf numFmtId="9" fontId="30" fillId="0" borderId="0" xfId="1" applyNumberFormat="1" applyFont="1" applyFill="1" applyBorder="1" applyAlignment="1">
      <alignment horizontal="right" vertical="center"/>
    </xf>
    <xf numFmtId="168" fontId="22" fillId="0" borderId="0" xfId="2" applyNumberFormat="1" applyFont="1" applyFill="1" applyBorder="1" applyAlignment="1">
      <alignment horizontal="center" vertical="center"/>
    </xf>
    <xf numFmtId="168" fontId="22" fillId="0" borderId="0" xfId="1" applyNumberFormat="1" applyFont="1" applyFill="1" applyBorder="1" applyAlignment="1">
      <alignment horizontal="center" vertical="center"/>
    </xf>
    <xf numFmtId="166" fontId="32" fillId="0" borderId="0" xfId="1" applyFont="1" applyFill="1" applyAlignment="1">
      <alignment vertical="center"/>
    </xf>
    <xf numFmtId="166" fontId="2" fillId="0" borderId="0" xfId="1" applyFont="1" applyFill="1" applyAlignment="1">
      <alignment vertical="center"/>
    </xf>
    <xf numFmtId="166" fontId="20" fillId="0" borderId="0" xfId="1" applyFont="1" applyFill="1" applyAlignment="1">
      <alignment vertical="center"/>
    </xf>
    <xf numFmtId="166" fontId="6" fillId="3" borderId="0" xfId="1" applyFont="1" applyFill="1" applyBorder="1" applyAlignment="1">
      <alignment horizontal="right" wrapText="1"/>
    </xf>
    <xf numFmtId="2" fontId="6" fillId="3" borderId="0" xfId="1" applyNumberFormat="1" applyFont="1" applyFill="1" applyBorder="1" applyAlignment="1">
      <alignment horizontal="right" wrapText="1"/>
    </xf>
    <xf numFmtId="166" fontId="7" fillId="0" borderId="0" xfId="1" applyFont="1" applyFill="1" applyBorder="1" applyAlignment="1">
      <alignment horizontal="left" vertical="center"/>
    </xf>
    <xf numFmtId="3" fontId="7" fillId="0" borderId="0" xfId="1" applyNumberFormat="1" applyFont="1" applyFill="1" applyBorder="1" applyAlignment="1">
      <alignment horizontal="right" vertical="center" wrapText="1"/>
    </xf>
    <xf numFmtId="168" fontId="7" fillId="0" borderId="0" xfId="2" applyNumberFormat="1" applyFont="1" applyFill="1" applyBorder="1" applyAlignment="1">
      <alignment horizontal="right" vertical="center" wrapText="1"/>
    </xf>
    <xf numFmtId="9" fontId="7" fillId="0" borderId="0" xfId="2" applyFont="1" applyFill="1" applyBorder="1" applyAlignment="1">
      <alignment horizontal="right" vertical="center" wrapText="1"/>
    </xf>
    <xf numFmtId="168" fontId="4" fillId="0" borderId="0" xfId="2" applyNumberFormat="1" applyFont="1" applyFill="1" applyBorder="1" applyAlignment="1">
      <alignment horizontal="right" vertical="center" wrapText="1"/>
    </xf>
    <xf numFmtId="168" fontId="22" fillId="0" borderId="0" xfId="2" applyNumberFormat="1" applyFont="1" applyFill="1" applyBorder="1" applyAlignment="1">
      <alignment horizontal="right" vertical="center" wrapText="1"/>
    </xf>
    <xf numFmtId="3" fontId="4" fillId="0" borderId="1" xfId="1" applyNumberFormat="1" applyFont="1" applyFill="1" applyBorder="1" applyAlignment="1">
      <alignment horizontal="right" vertical="center" wrapText="1"/>
    </xf>
    <xf numFmtId="168" fontId="4" fillId="0" borderId="1" xfId="2" applyNumberFormat="1" applyFont="1" applyFill="1" applyBorder="1" applyAlignment="1">
      <alignment horizontal="right" vertical="center" wrapText="1"/>
    </xf>
    <xf numFmtId="1" fontId="4" fillId="0" borderId="0" xfId="1" applyNumberFormat="1" applyFont="1" applyFill="1" applyBorder="1" applyAlignment="1">
      <alignment vertical="center"/>
    </xf>
    <xf numFmtId="166" fontId="4" fillId="0" borderId="0" xfId="1" applyFont="1" applyFill="1" applyAlignment="1">
      <alignment horizontal="center" vertical="center"/>
    </xf>
    <xf numFmtId="1" fontId="4" fillId="0" borderId="0" xfId="1" applyNumberFormat="1" applyFont="1" applyFill="1" applyBorder="1" applyAlignment="1">
      <alignment horizontal="center" vertical="center"/>
    </xf>
    <xf numFmtId="3" fontId="4" fillId="0" borderId="0" xfId="1" applyNumberFormat="1" applyFont="1" applyFill="1" applyBorder="1" applyAlignment="1">
      <alignment horizontal="center" vertical="center" wrapText="1"/>
    </xf>
    <xf numFmtId="3" fontId="22" fillId="0" borderId="0" xfId="1" applyNumberFormat="1" applyFont="1" applyBorder="1" applyAlignment="1">
      <alignment vertical="center"/>
    </xf>
    <xf numFmtId="3" fontId="22" fillId="0" borderId="0" xfId="1" applyNumberFormat="1" applyFont="1" applyBorder="1" applyAlignment="1">
      <alignment horizontal="right" vertical="center"/>
    </xf>
    <xf numFmtId="166" fontId="37" fillId="0" borderId="0" xfId="1" applyFont="1" applyFill="1" applyBorder="1" applyAlignment="1">
      <alignment horizontal="left" vertical="center" indent="1"/>
    </xf>
    <xf numFmtId="168" fontId="38" fillId="0" borderId="0" xfId="2" applyNumberFormat="1" applyFont="1" applyBorder="1" applyAlignment="1">
      <alignment vertical="center"/>
    </xf>
    <xf numFmtId="169" fontId="38" fillId="0" borderId="0" xfId="1" applyNumberFormat="1" applyFont="1" applyBorder="1" applyAlignment="1">
      <alignment vertical="center"/>
    </xf>
    <xf numFmtId="166" fontId="35" fillId="0" borderId="0" xfId="1" applyFont="1" applyFill="1" applyAlignment="1">
      <alignment vertical="center"/>
    </xf>
    <xf numFmtId="3" fontId="7" fillId="0" borderId="0" xfId="1" applyNumberFormat="1" applyFont="1" applyFill="1" applyBorder="1" applyAlignment="1">
      <alignment vertical="center"/>
    </xf>
    <xf numFmtId="166" fontId="7" fillId="0" borderId="0" xfId="1" applyFont="1" applyFill="1" applyBorder="1" applyAlignment="1">
      <alignment vertical="center"/>
    </xf>
    <xf numFmtId="166" fontId="7" fillId="0" borderId="0" xfId="1" applyFont="1" applyFill="1" applyBorder="1" applyAlignment="1">
      <alignment horizontal="left" vertical="center" wrapText="1"/>
    </xf>
    <xf numFmtId="166" fontId="7" fillId="0" borderId="1" xfId="1" applyFont="1" applyFill="1" applyBorder="1" applyAlignment="1">
      <alignment vertical="center"/>
    </xf>
    <xf numFmtId="3" fontId="7" fillId="0" borderId="1" xfId="1" applyNumberFormat="1" applyFont="1" applyFill="1" applyBorder="1" applyAlignment="1">
      <alignment vertical="center"/>
    </xf>
    <xf numFmtId="166" fontId="7" fillId="0" borderId="0" xfId="1" applyFont="1" applyFill="1" applyBorder="1" applyAlignment="1">
      <alignment vertical="center" wrapText="1"/>
    </xf>
    <xf numFmtId="3" fontId="7" fillId="0" borderId="0" xfId="1" applyNumberFormat="1" applyFont="1" applyFill="1" applyBorder="1" applyAlignment="1">
      <alignment vertical="center" wrapText="1"/>
    </xf>
    <xf numFmtId="166" fontId="2" fillId="0" borderId="0" xfId="1" applyFont="1" applyFill="1" applyBorder="1" applyAlignment="1">
      <alignment vertical="center"/>
    </xf>
    <xf numFmtId="3" fontId="4" fillId="0" borderId="1" xfId="1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vertical="center"/>
    </xf>
    <xf numFmtId="3" fontId="4" fillId="0" borderId="0" xfId="1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vertical="center"/>
    </xf>
    <xf numFmtId="3" fontId="4" fillId="0" borderId="0" xfId="1" applyNumberFormat="1" applyFont="1" applyFill="1" applyBorder="1" applyAlignment="1">
      <alignment horizontal="left" vertical="center" indent="1"/>
    </xf>
    <xf numFmtId="170" fontId="4" fillId="0" borderId="0" xfId="1" applyNumberFormat="1" applyFont="1" applyFill="1" applyBorder="1" applyAlignment="1">
      <alignment horizontal="left" vertical="center" indent="1"/>
    </xf>
    <xf numFmtId="3" fontId="7" fillId="0" borderId="0" xfId="1" applyNumberFormat="1" applyFont="1" applyFill="1" applyBorder="1" applyAlignment="1">
      <alignment horizontal="right" vertical="center"/>
    </xf>
    <xf numFmtId="166" fontId="2" fillId="0" borderId="0" xfId="1" applyFont="1" applyFill="1" applyBorder="1" applyAlignment="1">
      <alignment horizontal="justify"/>
    </xf>
    <xf numFmtId="166" fontId="6" fillId="3" borderId="0" xfId="1" applyFont="1" applyFill="1" applyBorder="1" applyAlignment="1">
      <alignment horizontal="right" vertical="center"/>
    </xf>
    <xf numFmtId="3" fontId="4" fillId="0" borderId="1" xfId="1" applyNumberFormat="1" applyFont="1" applyFill="1" applyBorder="1" applyAlignment="1">
      <alignment horizontal="left" vertical="center" indent="1"/>
    </xf>
    <xf numFmtId="3" fontId="30" fillId="0" borderId="0" xfId="1" applyNumberFormat="1" applyFont="1" applyFill="1" applyBorder="1" applyAlignment="1">
      <alignment horizontal="left" vertical="center" indent="1"/>
    </xf>
    <xf numFmtId="3" fontId="30" fillId="0" borderId="0" xfId="1" applyNumberFormat="1" applyFont="1" applyFill="1" applyBorder="1" applyAlignment="1">
      <alignment horizontal="right" vertical="center" wrapText="1"/>
    </xf>
    <xf numFmtId="166" fontId="30" fillId="0" borderId="0" xfId="1" applyFont="1" applyFill="1" applyBorder="1" applyAlignment="1">
      <alignment vertical="center"/>
    </xf>
    <xf numFmtId="166" fontId="6" fillId="0" borderId="0" xfId="1" applyFont="1" applyFill="1" applyBorder="1" applyAlignment="1">
      <alignment vertical="center"/>
    </xf>
    <xf numFmtId="166" fontId="39" fillId="0" borderId="0" xfId="1" applyFont="1" applyFill="1" applyBorder="1" applyAlignment="1">
      <alignment vertical="center"/>
    </xf>
    <xf numFmtId="166" fontId="4" fillId="0" borderId="0" xfId="1" applyFont="1" applyFill="1" applyBorder="1" applyAlignment="1">
      <alignment horizontal="left" vertical="center" wrapText="1"/>
    </xf>
    <xf numFmtId="3" fontId="4" fillId="0" borderId="0" xfId="1" applyNumberFormat="1" applyFont="1" applyFill="1" applyBorder="1" applyAlignment="1">
      <alignment horizontal="right"/>
    </xf>
    <xf numFmtId="166" fontId="4" fillId="0" borderId="1" xfId="1" applyFont="1" applyFill="1" applyBorder="1" applyAlignment="1">
      <alignment horizontal="left" vertical="center" wrapText="1"/>
    </xf>
    <xf numFmtId="166" fontId="4" fillId="0" borderId="1" xfId="1" applyFont="1" applyFill="1" applyBorder="1" applyAlignment="1">
      <alignment vertical="center"/>
    </xf>
    <xf numFmtId="166" fontId="4" fillId="0" borderId="0" xfId="1" applyFont="1" applyAlignment="1">
      <alignment vertical="center"/>
    </xf>
    <xf numFmtId="166" fontId="22" fillId="0" borderId="0" xfId="1" applyFont="1" applyAlignment="1">
      <alignment vertical="center"/>
    </xf>
    <xf numFmtId="166" fontId="24" fillId="0" borderId="0" xfId="1" applyFont="1" applyAlignment="1">
      <alignment vertical="center"/>
    </xf>
    <xf numFmtId="166" fontId="2" fillId="0" borderId="0" xfId="1" applyAlignment="1">
      <alignment vertical="center"/>
    </xf>
    <xf numFmtId="166" fontId="6" fillId="3" borderId="0" xfId="1" applyFont="1" applyFill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22" fillId="0" borderId="0" xfId="1" applyNumberFormat="1" applyFont="1" applyAlignment="1">
      <alignment vertical="center"/>
    </xf>
    <xf numFmtId="3" fontId="24" fillId="0" borderId="0" xfId="1" applyNumberFormat="1" applyFont="1" applyAlignment="1">
      <alignment vertical="center"/>
    </xf>
    <xf numFmtId="169" fontId="4" fillId="0" borderId="0" xfId="1" applyNumberFormat="1" applyFont="1" applyAlignment="1">
      <alignment vertical="center"/>
    </xf>
    <xf numFmtId="4" fontId="24" fillId="0" borderId="0" xfId="1" applyNumberFormat="1" applyFont="1" applyAlignment="1">
      <alignment vertical="center"/>
    </xf>
    <xf numFmtId="3" fontId="4" fillId="0" borderId="0" xfId="3" applyNumberFormat="1" applyFont="1" applyFill="1" applyBorder="1" applyAlignment="1">
      <alignment horizontal="right" vertical="center" wrapText="1"/>
    </xf>
    <xf numFmtId="166" fontId="30" fillId="0" borderId="1" xfId="1" applyFont="1" applyFill="1" applyBorder="1" applyAlignment="1">
      <alignment horizontal="left" vertical="center" indent="1"/>
    </xf>
    <xf numFmtId="3" fontId="4" fillId="0" borderId="1" xfId="3" applyNumberFormat="1" applyFont="1" applyFill="1" applyBorder="1" applyAlignment="1">
      <alignment horizontal="right" vertical="center" wrapText="1"/>
    </xf>
    <xf numFmtId="166" fontId="24" fillId="0" borderId="0" xfId="1" applyFont="1" applyFill="1" applyAlignment="1">
      <alignment vertical="center"/>
    </xf>
    <xf numFmtId="166" fontId="2" fillId="0" borderId="0" xfId="1" applyFill="1" applyAlignment="1">
      <alignment vertical="center"/>
    </xf>
    <xf numFmtId="166" fontId="41" fillId="0" borderId="0" xfId="1" applyFont="1" applyFill="1" applyBorder="1" applyAlignment="1">
      <alignment vertical="center"/>
    </xf>
    <xf numFmtId="10" fontId="4" fillId="0" borderId="0" xfId="2" applyNumberFormat="1" applyFont="1" applyFill="1" applyBorder="1" applyAlignment="1">
      <alignment vertical="center"/>
    </xf>
    <xf numFmtId="3" fontId="7" fillId="0" borderId="1" xfId="1" applyNumberFormat="1" applyFont="1" applyFill="1" applyBorder="1" applyAlignment="1">
      <alignment horizontal="right" vertical="center"/>
    </xf>
    <xf numFmtId="3" fontId="7" fillId="0" borderId="1" xfId="1" applyNumberFormat="1" applyFont="1" applyFill="1" applyBorder="1" applyAlignment="1">
      <alignment vertical="center" wrapText="1"/>
    </xf>
    <xf numFmtId="164" fontId="4" fillId="0" borderId="0" xfId="1" applyNumberFormat="1" applyFont="1" applyFill="1" applyBorder="1" applyAlignment="1">
      <alignment vertical="center"/>
    </xf>
    <xf numFmtId="166" fontId="20" fillId="0" borderId="0" xfId="1" applyFont="1" applyFill="1" applyBorder="1" applyAlignment="1">
      <alignment horizontal="left" vertical="center"/>
    </xf>
    <xf numFmtId="166" fontId="2" fillId="0" borderId="0" xfId="1" applyFill="1" applyBorder="1" applyAlignment="1">
      <alignment vertical="center"/>
    </xf>
    <xf numFmtId="166" fontId="4" fillId="0" borderId="0" xfId="1" applyFont="1" applyFill="1" applyBorder="1" applyAlignment="1">
      <alignment horizontal="left" vertical="center" indent="2"/>
    </xf>
    <xf numFmtId="3" fontId="2" fillId="0" borderId="0" xfId="1" applyNumberFormat="1" applyFont="1" applyFill="1" applyBorder="1" applyAlignment="1">
      <alignment vertical="center"/>
    </xf>
    <xf numFmtId="3" fontId="22" fillId="0" borderId="0" xfId="1" applyNumberFormat="1" applyFont="1" applyFill="1" applyBorder="1" applyAlignment="1">
      <alignment vertical="center"/>
    </xf>
    <xf numFmtId="166" fontId="9" fillId="0" borderId="0" xfId="1" applyFont="1" applyFill="1" applyBorder="1" applyAlignment="1">
      <alignment vertical="center"/>
    </xf>
    <xf numFmtId="166" fontId="24" fillId="0" borderId="0" xfId="1" applyFont="1" applyFill="1" applyBorder="1" applyAlignment="1">
      <alignment vertical="center"/>
    </xf>
    <xf numFmtId="166" fontId="4" fillId="4" borderId="0" xfId="1" applyFont="1" applyFill="1" applyAlignment="1">
      <alignment vertical="center"/>
    </xf>
    <xf numFmtId="166" fontId="4" fillId="4" borderId="0" xfId="1" applyFont="1" applyFill="1" applyBorder="1" applyAlignment="1">
      <alignment vertical="center"/>
    </xf>
    <xf numFmtId="166" fontId="4" fillId="0" borderId="0" xfId="1" applyFont="1" applyFill="1" applyBorder="1" applyAlignment="1">
      <alignment horizontal="left" vertical="center" wrapText="1" indent="1"/>
    </xf>
    <xf numFmtId="166" fontId="4" fillId="0" borderId="1" xfId="1" applyFont="1" applyFill="1" applyBorder="1" applyAlignment="1">
      <alignment horizontal="left" vertical="center" wrapText="1" indent="1"/>
    </xf>
    <xf numFmtId="166" fontId="35" fillId="0" borderId="0" xfId="1" applyFont="1" applyAlignment="1">
      <alignment vertical="center"/>
    </xf>
    <xf numFmtId="3" fontId="4" fillId="0" borderId="0" xfId="1" applyNumberFormat="1" applyFont="1" applyFill="1" applyAlignment="1">
      <alignment vertical="center"/>
    </xf>
    <xf numFmtId="166" fontId="42" fillId="0" borderId="0" xfId="1" applyFont="1" applyAlignment="1">
      <alignment vertical="center"/>
    </xf>
    <xf numFmtId="3" fontId="2" fillId="0" borderId="0" xfId="1" applyNumberFormat="1" applyFont="1" applyFill="1" applyAlignment="1">
      <alignment vertical="center"/>
    </xf>
    <xf numFmtId="166" fontId="6" fillId="3" borderId="0" xfId="1" applyFont="1" applyFill="1" applyBorder="1" applyAlignment="1">
      <alignment horizontal="center" vertical="center"/>
    </xf>
    <xf numFmtId="166" fontId="4" fillId="3" borderId="0" xfId="1" applyFont="1" applyFill="1" applyBorder="1" applyAlignment="1">
      <alignment horizontal="center" vertical="center"/>
    </xf>
    <xf numFmtId="166" fontId="6" fillId="3" borderId="0" xfId="1" applyFont="1" applyFill="1" applyBorder="1" applyAlignment="1">
      <alignment horizontal="center" vertical="center" wrapText="1"/>
    </xf>
    <xf numFmtId="1" fontId="2" fillId="0" borderId="0" xfId="1" applyNumberFormat="1" applyFont="1" applyFill="1" applyBorder="1" applyAlignment="1">
      <alignment vertical="center"/>
    </xf>
    <xf numFmtId="165" fontId="7" fillId="0" borderId="0" xfId="1" applyNumberFormat="1" applyFont="1" applyFill="1" applyBorder="1" applyAlignment="1">
      <alignment horizontal="right" vertical="center" wrapText="1"/>
    </xf>
    <xf numFmtId="164" fontId="2" fillId="0" borderId="0" xfId="1" applyNumberFormat="1" applyFont="1" applyFill="1" applyBorder="1" applyAlignment="1">
      <alignment vertical="center"/>
    </xf>
    <xf numFmtId="165" fontId="4" fillId="0" borderId="1" xfId="1" applyNumberFormat="1" applyFont="1" applyFill="1" applyBorder="1" applyAlignment="1">
      <alignment horizontal="right" vertical="center"/>
    </xf>
    <xf numFmtId="3" fontId="7" fillId="0" borderId="0" xfId="4" applyNumberFormat="1" applyFont="1" applyFill="1" applyBorder="1" applyAlignment="1">
      <alignment vertical="center"/>
    </xf>
    <xf numFmtId="3" fontId="4" fillId="0" borderId="0" xfId="4" applyNumberFormat="1" applyFont="1" applyFill="1" applyBorder="1" applyAlignment="1">
      <alignment vertical="center"/>
    </xf>
    <xf numFmtId="3" fontId="4" fillId="0" borderId="1" xfId="4" applyNumberFormat="1" applyFont="1" applyFill="1" applyBorder="1" applyAlignment="1">
      <alignment vertical="center"/>
    </xf>
    <xf numFmtId="171" fontId="4" fillId="0" borderId="0" xfId="1" applyNumberFormat="1" applyFont="1" applyFill="1" applyBorder="1" applyAlignment="1">
      <alignment vertical="center"/>
    </xf>
    <xf numFmtId="166" fontId="6" fillId="3" borderId="0" xfId="1" applyFont="1" applyFill="1" applyBorder="1" applyAlignment="1">
      <alignment horizontal="right"/>
    </xf>
    <xf numFmtId="166" fontId="2" fillId="0" borderId="0" xfId="1" applyFill="1" applyBorder="1" applyAlignment="1">
      <alignment vertical="center" wrapText="1"/>
    </xf>
    <xf numFmtId="3" fontId="7" fillId="0" borderId="1" xfId="1" applyNumberFormat="1" applyFont="1" applyFill="1" applyBorder="1" applyAlignment="1">
      <alignment horizontal="right" vertical="center" wrapText="1"/>
    </xf>
    <xf numFmtId="166" fontId="28" fillId="0" borderId="0" xfId="1" applyFont="1" applyFill="1" applyBorder="1" applyAlignment="1">
      <alignment vertical="center"/>
    </xf>
    <xf numFmtId="3" fontId="4" fillId="0" borderId="0" xfId="1" applyNumberFormat="1" applyFont="1" applyFill="1" applyBorder="1" applyAlignment="1">
      <alignment vertical="center" wrapText="1"/>
    </xf>
    <xf numFmtId="3" fontId="4" fillId="0" borderId="1" xfId="1" applyNumberFormat="1" applyFont="1" applyFill="1" applyBorder="1" applyAlignment="1">
      <alignment vertical="center" wrapText="1"/>
    </xf>
    <xf numFmtId="3" fontId="7" fillId="0" borderId="0" xfId="3" applyNumberFormat="1" applyFont="1" applyFill="1" applyBorder="1" applyAlignment="1">
      <alignment vertical="center"/>
    </xf>
    <xf numFmtId="3" fontId="2" fillId="0" borderId="0" xfId="1" applyNumberFormat="1" applyFill="1" applyBorder="1" applyAlignment="1">
      <alignment vertical="center"/>
    </xf>
    <xf numFmtId="3" fontId="39" fillId="0" borderId="0" xfId="1" applyNumberFormat="1" applyFont="1" applyFill="1" applyBorder="1" applyAlignment="1">
      <alignment vertical="center"/>
    </xf>
    <xf numFmtId="171" fontId="7" fillId="0" borderId="0" xfId="1" applyNumberFormat="1" applyFont="1" applyFill="1" applyBorder="1" applyAlignment="1">
      <alignment vertical="center"/>
    </xf>
    <xf numFmtId="166" fontId="6" fillId="3" borderId="3" xfId="1" applyFont="1" applyFill="1" applyBorder="1" applyAlignment="1">
      <alignment horizontal="center" vertical="center"/>
    </xf>
    <xf numFmtId="166" fontId="6" fillId="3" borderId="4" xfId="1" applyFont="1" applyFill="1" applyBorder="1" applyAlignment="1">
      <alignment horizontal="center" vertical="center"/>
    </xf>
    <xf numFmtId="166" fontId="6" fillId="3" borderId="3" xfId="1" applyFont="1" applyFill="1" applyBorder="1" applyAlignment="1">
      <alignment horizontal="right" wrapText="1"/>
    </xf>
    <xf numFmtId="166" fontId="6" fillId="3" borderId="4" xfId="1" applyFont="1" applyFill="1" applyBorder="1" applyAlignment="1">
      <alignment horizontal="right" vertical="center" wrapText="1"/>
    </xf>
    <xf numFmtId="166" fontId="4" fillId="0" borderId="0" xfId="1" applyFont="1" applyFill="1" applyBorder="1" applyAlignment="1">
      <alignment horizontal="left" vertical="center"/>
    </xf>
    <xf numFmtId="3" fontId="7" fillId="0" borderId="3" xfId="1" applyNumberFormat="1" applyFont="1" applyFill="1" applyBorder="1" applyAlignment="1">
      <alignment vertical="center"/>
    </xf>
    <xf numFmtId="3" fontId="4" fillId="0" borderId="4" xfId="1" applyNumberFormat="1" applyFont="1" applyFill="1" applyBorder="1" applyAlignment="1">
      <alignment vertical="center" wrapText="1"/>
    </xf>
    <xf numFmtId="166" fontId="4" fillId="0" borderId="1" xfId="1" applyFont="1" applyFill="1" applyBorder="1" applyAlignment="1">
      <alignment horizontal="left" vertical="center"/>
    </xf>
    <xf numFmtId="3" fontId="7" fillId="0" borderId="5" xfId="1" applyNumberFormat="1" applyFont="1" applyFill="1" applyBorder="1" applyAlignment="1">
      <alignment vertical="center"/>
    </xf>
    <xf numFmtId="3" fontId="4" fillId="0" borderId="6" xfId="1" applyNumberFormat="1" applyFont="1" applyFill="1" applyBorder="1" applyAlignment="1">
      <alignment vertical="center" wrapText="1"/>
    </xf>
    <xf numFmtId="166" fontId="4" fillId="0" borderId="7" xfId="1" applyFont="1" applyFill="1" applyBorder="1" applyAlignment="1">
      <alignment horizontal="left" vertical="center"/>
    </xf>
    <xf numFmtId="166" fontId="4" fillId="0" borderId="7" xfId="1" applyFont="1" applyFill="1" applyBorder="1" applyAlignment="1">
      <alignment vertical="center"/>
    </xf>
    <xf numFmtId="3" fontId="7" fillId="0" borderId="7" xfId="1" applyNumberFormat="1" applyFont="1" applyFill="1" applyBorder="1" applyAlignment="1">
      <alignment vertical="center"/>
    </xf>
    <xf numFmtId="3" fontId="4" fillId="0" borderId="7" xfId="1" applyNumberFormat="1" applyFont="1" applyFill="1" applyBorder="1" applyAlignment="1">
      <alignment vertical="center" wrapText="1"/>
    </xf>
    <xf numFmtId="3" fontId="7" fillId="0" borderId="8" xfId="1" applyNumberFormat="1" applyFont="1" applyFill="1" applyBorder="1" applyAlignment="1">
      <alignment vertical="center"/>
    </xf>
    <xf numFmtId="3" fontId="4" fillId="0" borderId="9" xfId="1" applyNumberFormat="1" applyFont="1" applyFill="1" applyBorder="1" applyAlignment="1">
      <alignment vertical="center" wrapText="1"/>
    </xf>
    <xf numFmtId="3" fontId="4" fillId="0" borderId="0" xfId="3" applyNumberFormat="1" applyFont="1" applyFill="1" applyBorder="1" applyAlignment="1">
      <alignment vertical="center"/>
    </xf>
    <xf numFmtId="3" fontId="4" fillId="0" borderId="4" xfId="3" applyNumberFormat="1" applyFont="1" applyFill="1" applyBorder="1" applyAlignment="1">
      <alignment vertical="center"/>
    </xf>
    <xf numFmtId="3" fontId="4" fillId="0" borderId="7" xfId="1" applyNumberFormat="1" applyFont="1" applyFill="1" applyBorder="1" applyAlignment="1">
      <alignment vertical="center"/>
    </xf>
    <xf numFmtId="3" fontId="4" fillId="0" borderId="9" xfId="1" applyNumberFormat="1" applyFont="1" applyFill="1" applyBorder="1" applyAlignment="1">
      <alignment vertical="center"/>
    </xf>
    <xf numFmtId="3" fontId="4" fillId="0" borderId="4" xfId="1" applyNumberFormat="1" applyFont="1" applyFill="1" applyBorder="1" applyAlignment="1">
      <alignment vertical="center"/>
    </xf>
    <xf numFmtId="3" fontId="4" fillId="0" borderId="7" xfId="3" applyNumberFormat="1" applyFont="1" applyFill="1" applyBorder="1" applyAlignment="1">
      <alignment vertical="center"/>
    </xf>
    <xf numFmtId="3" fontId="4" fillId="0" borderId="9" xfId="3" applyNumberFormat="1" applyFont="1" applyFill="1" applyBorder="1" applyAlignment="1">
      <alignment vertical="center"/>
    </xf>
    <xf numFmtId="3" fontId="4" fillId="0" borderId="6" xfId="1" applyNumberFormat="1" applyFont="1" applyFill="1" applyBorder="1" applyAlignment="1">
      <alignment vertical="center"/>
    </xf>
    <xf numFmtId="166" fontId="4" fillId="0" borderId="10" xfId="1" applyFont="1" applyFill="1" applyBorder="1" applyAlignment="1">
      <alignment horizontal="left" vertical="top"/>
    </xf>
    <xf numFmtId="3" fontId="7" fillId="0" borderId="10" xfId="1" applyNumberFormat="1" applyFont="1" applyFill="1" applyBorder="1" applyAlignment="1">
      <alignment vertical="center"/>
    </xf>
    <xf numFmtId="3" fontId="4" fillId="0" borderId="10" xfId="1" applyNumberFormat="1" applyFont="1" applyFill="1" applyBorder="1" applyAlignment="1">
      <alignment vertical="center" wrapText="1"/>
    </xf>
    <xf numFmtId="3" fontId="7" fillId="0" borderId="11" xfId="1" applyNumberFormat="1" applyFont="1" applyFill="1" applyBorder="1" applyAlignment="1">
      <alignment vertical="center"/>
    </xf>
    <xf numFmtId="3" fontId="4" fillId="0" borderId="12" xfId="1" applyNumberFormat="1" applyFont="1" applyFill="1" applyBorder="1" applyAlignment="1">
      <alignment vertical="center" wrapText="1"/>
    </xf>
    <xf numFmtId="166" fontId="30" fillId="0" borderId="0" xfId="1" applyFont="1" applyFill="1" applyBorder="1" applyAlignment="1">
      <alignment horizontal="left" vertical="center"/>
    </xf>
    <xf numFmtId="166" fontId="30" fillId="0" borderId="0" xfId="1" applyFont="1" applyFill="1" applyBorder="1" applyAlignment="1">
      <alignment horizontal="left" vertical="center" indent="1"/>
    </xf>
    <xf numFmtId="3" fontId="44" fillId="0" borderId="0" xfId="1" applyNumberFormat="1" applyFont="1" applyFill="1" applyBorder="1" applyAlignment="1">
      <alignment vertical="center" wrapText="1"/>
    </xf>
    <xf numFmtId="166" fontId="44" fillId="0" borderId="0" xfId="1" applyFont="1" applyFill="1" applyBorder="1" applyAlignment="1">
      <alignment horizontal="left" vertical="center"/>
    </xf>
    <xf numFmtId="171" fontId="44" fillId="0" borderId="0" xfId="1" applyNumberFormat="1" applyFont="1" applyFill="1" applyBorder="1" applyAlignment="1">
      <alignment vertical="center"/>
    </xf>
    <xf numFmtId="166" fontId="6" fillId="3" borderId="4" xfId="1" applyFont="1" applyFill="1" applyBorder="1" applyAlignment="1">
      <alignment horizontal="right" wrapText="1"/>
    </xf>
    <xf numFmtId="3" fontId="7" fillId="0" borderId="10" xfId="1" applyNumberFormat="1" applyFont="1" applyFill="1" applyBorder="1" applyAlignment="1">
      <alignment vertical="center" wrapText="1"/>
    </xf>
    <xf numFmtId="167" fontId="45" fillId="3" borderId="0" xfId="1" applyNumberFormat="1" applyFont="1" applyFill="1" applyBorder="1" applyAlignment="1">
      <alignment horizontal="center" vertical="center"/>
    </xf>
    <xf numFmtId="167" fontId="45" fillId="3" borderId="2" xfId="1" applyNumberFormat="1" applyFont="1" applyFill="1" applyBorder="1" applyAlignment="1">
      <alignment horizontal="center" vertical="center"/>
    </xf>
    <xf numFmtId="166" fontId="46" fillId="0" borderId="0" xfId="1" applyFont="1" applyFill="1" applyAlignment="1">
      <alignment horizontal="left" vertical="center"/>
    </xf>
    <xf numFmtId="166" fontId="41" fillId="0" borderId="0" xfId="1" applyFont="1" applyFill="1" applyAlignment="1">
      <alignment vertical="center"/>
    </xf>
    <xf numFmtId="166" fontId="47" fillId="0" borderId="0" xfId="1" applyFont="1" applyFill="1" applyAlignment="1">
      <alignment horizontal="left" vertical="center"/>
    </xf>
    <xf numFmtId="166" fontId="34" fillId="0" borderId="0" xfId="1" applyFont="1" applyFill="1" applyAlignment="1">
      <alignment vertical="center"/>
    </xf>
    <xf numFmtId="166" fontId="6" fillId="5" borderId="0" xfId="1" applyFont="1" applyFill="1" applyBorder="1" applyAlignment="1">
      <alignment vertical="center" wrapText="1"/>
    </xf>
    <xf numFmtId="166" fontId="6" fillId="5" borderId="0" xfId="1" applyFont="1" applyFill="1" applyBorder="1" applyAlignment="1">
      <alignment horizontal="right" wrapText="1"/>
    </xf>
    <xf numFmtId="171" fontId="24" fillId="0" borderId="0" xfId="1" applyNumberFormat="1" applyFont="1" applyFill="1" applyAlignment="1">
      <alignment vertical="center"/>
    </xf>
    <xf numFmtId="166" fontId="24" fillId="0" borderId="0" xfId="1" applyFont="1" applyFill="1" applyAlignment="1">
      <alignment vertical="center" wrapText="1"/>
    </xf>
    <xf numFmtId="165" fontId="4" fillId="0" borderId="0" xfId="1" applyNumberFormat="1" applyFont="1" applyFill="1" applyBorder="1" applyAlignment="1">
      <alignment horizontal="right" vertical="center" wrapText="1"/>
    </xf>
    <xf numFmtId="3" fontId="24" fillId="0" borderId="0" xfId="1" applyNumberFormat="1" applyFont="1" applyFill="1" applyAlignment="1">
      <alignment horizontal="left" vertical="center"/>
    </xf>
    <xf numFmtId="165" fontId="4" fillId="0" borderId="1" xfId="1" applyNumberFormat="1" applyFont="1" applyFill="1" applyBorder="1" applyAlignment="1">
      <alignment horizontal="right" vertical="center" wrapText="1"/>
    </xf>
    <xf numFmtId="166" fontId="46" fillId="0" borderId="0" xfId="1" applyFont="1" applyFill="1" applyAlignment="1">
      <alignment vertical="center"/>
    </xf>
    <xf numFmtId="166" fontId="2" fillId="0" borderId="0" xfId="1" applyFont="1" applyAlignment="1">
      <alignment vertical="center"/>
    </xf>
    <xf numFmtId="166" fontId="47" fillId="0" borderId="0" xfId="1" applyFont="1" applyFill="1" applyAlignment="1">
      <alignment vertical="center"/>
    </xf>
    <xf numFmtId="166" fontId="2" fillId="0" borderId="0" xfId="1" applyFont="1" applyBorder="1" applyAlignment="1">
      <alignment vertical="center"/>
    </xf>
    <xf numFmtId="166" fontId="4" fillId="0" borderId="0" xfId="1" applyFont="1" applyBorder="1" applyAlignment="1">
      <alignment vertical="center"/>
    </xf>
    <xf numFmtId="166" fontId="39" fillId="0" borderId="0" xfId="1" applyFont="1" applyFill="1" applyAlignment="1">
      <alignment vertical="center"/>
    </xf>
    <xf numFmtId="166" fontId="4" fillId="0" borderId="0" xfId="1" applyFont="1" applyFill="1" applyBorder="1" applyAlignment="1">
      <alignment horizontal="left" vertical="center" wrapText="1" indent="2"/>
    </xf>
    <xf numFmtId="3" fontId="4" fillId="0" borderId="0" xfId="2" applyNumberFormat="1" applyFont="1" applyFill="1" applyBorder="1" applyAlignment="1">
      <alignment horizontal="right" vertical="center"/>
    </xf>
    <xf numFmtId="3" fontId="4" fillId="0" borderId="1" xfId="2" applyNumberFormat="1" applyFont="1" applyFill="1" applyBorder="1" applyAlignment="1">
      <alignment horizontal="right" vertical="top"/>
    </xf>
    <xf numFmtId="3" fontId="39" fillId="0" borderId="0" xfId="1" applyNumberFormat="1" applyFont="1" applyFill="1" applyAlignment="1">
      <alignment vertical="center"/>
    </xf>
    <xf numFmtId="3" fontId="4" fillId="0" borderId="0" xfId="2" applyNumberFormat="1" applyFont="1" applyFill="1" applyBorder="1" applyAlignment="1">
      <alignment horizontal="right" vertical="top"/>
    </xf>
    <xf numFmtId="166" fontId="4" fillId="0" borderId="0" xfId="1" applyFont="1" applyFill="1" applyBorder="1" applyAlignment="1">
      <alignment horizontal="center" vertical="center" wrapText="1"/>
    </xf>
    <xf numFmtId="168" fontId="4" fillId="0" borderId="0" xfId="2" applyNumberFormat="1" applyFont="1" applyFill="1" applyBorder="1" applyAlignment="1">
      <alignment horizontal="right" vertical="top"/>
    </xf>
    <xf numFmtId="166" fontId="4" fillId="0" borderId="0" xfId="2" applyNumberFormat="1" applyFont="1" applyFill="1" applyBorder="1" applyAlignment="1">
      <alignment horizontal="right" vertical="top"/>
    </xf>
    <xf numFmtId="3" fontId="4" fillId="0" borderId="0" xfId="2" applyNumberFormat="1" applyFont="1" applyFill="1" applyBorder="1" applyAlignment="1">
      <alignment vertical="center"/>
    </xf>
    <xf numFmtId="3" fontId="4" fillId="0" borderId="1" xfId="2" applyNumberFormat="1" applyFont="1" applyFill="1" applyBorder="1" applyAlignment="1">
      <alignment horizontal="right" vertical="center"/>
    </xf>
    <xf numFmtId="3" fontId="4" fillId="0" borderId="1" xfId="2" applyNumberFormat="1" applyFont="1" applyFill="1" applyBorder="1" applyAlignment="1">
      <alignment vertical="center"/>
    </xf>
    <xf numFmtId="3" fontId="48" fillId="0" borderId="0" xfId="5" applyNumberFormat="1" applyFont="1" applyFill="1"/>
    <xf numFmtId="166" fontId="6" fillId="5" borderId="0" xfId="1" applyFont="1" applyFill="1" applyBorder="1" applyAlignment="1">
      <alignment vertical="center"/>
    </xf>
    <xf numFmtId="166" fontId="6" fillId="5" borderId="0" xfId="1" applyFont="1" applyFill="1" applyBorder="1" applyAlignment="1">
      <alignment horizontal="right" vertical="center" wrapText="1"/>
    </xf>
    <xf numFmtId="3" fontId="24" fillId="0" borderId="0" xfId="1" applyNumberFormat="1" applyFont="1" applyFill="1" applyAlignment="1">
      <alignment vertical="center"/>
    </xf>
    <xf numFmtId="166" fontId="24" fillId="0" borderId="0" xfId="1" applyFont="1" applyFill="1" applyAlignment="1">
      <alignment horizontal="right" vertical="center"/>
    </xf>
    <xf numFmtId="4" fontId="24" fillId="0" borderId="0" xfId="1" applyNumberFormat="1" applyFont="1" applyFill="1" applyAlignment="1">
      <alignment vertical="center"/>
    </xf>
    <xf numFmtId="166" fontId="49" fillId="0" borderId="0" xfId="1" applyFont="1" applyFill="1" applyAlignment="1">
      <alignment vertical="center"/>
    </xf>
    <xf numFmtId="169" fontId="24" fillId="0" borderId="0" xfId="1" applyNumberFormat="1" applyFont="1" applyFill="1" applyAlignment="1">
      <alignment vertical="center"/>
    </xf>
    <xf numFmtId="10" fontId="4" fillId="0" borderId="0" xfId="2" applyNumberFormat="1" applyFont="1" applyFill="1" applyAlignment="1">
      <alignment vertical="center"/>
    </xf>
    <xf numFmtId="168" fontId="4" fillId="0" borderId="0" xfId="2" applyNumberFormat="1" applyFont="1" applyFill="1" applyAlignment="1">
      <alignment vertical="center"/>
    </xf>
    <xf numFmtId="166" fontId="6" fillId="5" borderId="0" xfId="1" applyFont="1" applyFill="1" applyBorder="1" applyAlignment="1">
      <alignment horizontal="right" vertical="center"/>
    </xf>
    <xf numFmtId="166" fontId="7" fillId="0" borderId="0" xfId="1" applyFont="1" applyFill="1" applyBorder="1" applyAlignment="1">
      <alignment horizontal="left" vertical="center" indent="1"/>
    </xf>
    <xf numFmtId="166" fontId="4" fillId="0" borderId="1" xfId="1" applyFont="1" applyFill="1" applyBorder="1" applyAlignment="1">
      <alignment horizontal="left" vertical="center" indent="2"/>
    </xf>
    <xf numFmtId="166" fontId="22" fillId="0" borderId="0" xfId="1" applyFont="1" applyFill="1" applyBorder="1" applyAlignment="1">
      <alignment horizontal="left" vertical="center" indent="2"/>
    </xf>
    <xf numFmtId="171" fontId="22" fillId="0" borderId="0" xfId="1" applyNumberFormat="1" applyFont="1" applyFill="1" applyBorder="1" applyAlignment="1">
      <alignment horizontal="left" vertical="center" indent="2"/>
    </xf>
    <xf numFmtId="166" fontId="19" fillId="0" borderId="0" xfId="1" applyFont="1" applyFill="1" applyAlignment="1">
      <alignment vertical="center"/>
    </xf>
    <xf numFmtId="166" fontId="16" fillId="0" borderId="0" xfId="1" applyFont="1" applyAlignment="1">
      <alignment vertical="center"/>
    </xf>
    <xf numFmtId="3" fontId="16" fillId="0" borderId="0" xfId="1" applyNumberFormat="1" applyFont="1" applyFill="1" applyBorder="1" applyAlignment="1">
      <alignment vertical="center"/>
    </xf>
    <xf numFmtId="3" fontId="19" fillId="0" borderId="0" xfId="1" applyNumberFormat="1" applyFont="1" applyFill="1" applyAlignment="1">
      <alignment vertical="center"/>
    </xf>
    <xf numFmtId="171" fontId="2" fillId="0" borderId="0" xfId="1" applyNumberFormat="1" applyFont="1" applyFill="1" applyAlignment="1">
      <alignment vertical="center"/>
    </xf>
    <xf numFmtId="3" fontId="22" fillId="0" borderId="0" xfId="1" applyNumberFormat="1" applyFont="1" applyFill="1" applyAlignment="1">
      <alignment vertical="center"/>
    </xf>
    <xf numFmtId="1" fontId="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 indent="2"/>
    </xf>
    <xf numFmtId="166" fontId="50" fillId="0" borderId="0" xfId="1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3" fillId="0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 wrapText="1"/>
    </xf>
    <xf numFmtId="0" fontId="6" fillId="3" borderId="0" xfId="0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>
      <alignment vertical="center"/>
    </xf>
    <xf numFmtId="3" fontId="18" fillId="0" borderId="0" xfId="0" applyNumberFormat="1" applyFont="1" applyAlignment="1">
      <alignment vertical="center"/>
    </xf>
    <xf numFmtId="10" fontId="30" fillId="0" borderId="0" xfId="0" applyNumberFormat="1" applyFont="1" applyFill="1" applyBorder="1" applyAlignment="1">
      <alignment vertical="center"/>
    </xf>
    <xf numFmtId="10" fontId="30" fillId="0" borderId="0" xfId="0" applyNumberFormat="1" applyFont="1" applyFill="1" applyBorder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Alignment="1">
      <alignment vertical="center"/>
    </xf>
    <xf numFmtId="0" fontId="36" fillId="0" borderId="0" xfId="0" applyFont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3" fontId="4" fillId="0" borderId="1" xfId="0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3" fontId="36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36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3" fontId="22" fillId="0" borderId="0" xfId="0" applyNumberFormat="1" applyFont="1" applyAlignment="1">
      <alignment vertical="center"/>
    </xf>
    <xf numFmtId="0" fontId="22" fillId="0" borderId="0" xfId="0" applyFont="1" applyFill="1" applyAlignment="1">
      <alignment vertical="center" wrapText="1"/>
    </xf>
    <xf numFmtId="3" fontId="51" fillId="0" borderId="0" xfId="0" applyNumberFormat="1" applyFont="1" applyFill="1" applyBorder="1" applyAlignment="1">
      <alignment vertical="center"/>
    </xf>
    <xf numFmtId="3" fontId="51" fillId="0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vertical="center"/>
    </xf>
    <xf numFmtId="3" fontId="22" fillId="0" borderId="0" xfId="0" applyNumberFormat="1" applyFont="1" applyFill="1" applyBorder="1" applyAlignment="1">
      <alignment vertical="center"/>
    </xf>
    <xf numFmtId="165" fontId="22" fillId="0" borderId="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right" vertical="center"/>
    </xf>
    <xf numFmtId="10" fontId="4" fillId="0" borderId="0" xfId="0" applyNumberFormat="1" applyFont="1" applyFill="1" applyBorder="1" applyAlignment="1">
      <alignment vertical="center"/>
    </xf>
    <xf numFmtId="10" fontId="4" fillId="0" borderId="0" xfId="0" applyNumberFormat="1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3" fontId="4" fillId="0" borderId="1" xfId="0" quotePrefix="1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left" vertical="center" wrapText="1"/>
    </xf>
    <xf numFmtId="0" fontId="6" fillId="3" borderId="0" xfId="0" applyFont="1" applyFill="1" applyBorder="1" applyAlignment="1">
      <alignment horizontal="right" wrapText="1"/>
    </xf>
    <xf numFmtId="0" fontId="6" fillId="3" borderId="0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horizontal="right" wrapText="1"/>
    </xf>
    <xf numFmtId="3" fontId="2" fillId="0" borderId="0" xfId="0" applyNumberFormat="1" applyFont="1" applyFill="1" applyBorder="1" applyAlignment="1">
      <alignment vertical="center"/>
    </xf>
    <xf numFmtId="0" fontId="4" fillId="0" borderId="0" xfId="0" quotePrefix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3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0" fontId="52" fillId="0" borderId="0" xfId="6" applyFont="1"/>
    <xf numFmtId="3" fontId="52" fillId="0" borderId="0" xfId="6" applyNumberFormat="1" applyFont="1"/>
    <xf numFmtId="164" fontId="52" fillId="0" borderId="0" xfId="6" applyNumberFormat="1" applyFont="1"/>
    <xf numFmtId="0" fontId="19" fillId="0" borderId="0" xfId="6" applyFont="1"/>
    <xf numFmtId="0" fontId="19" fillId="0" borderId="0" xfId="6" applyFont="1" applyAlignment="1">
      <alignment horizontal="left"/>
    </xf>
    <xf numFmtId="3" fontId="19" fillId="0" borderId="0" xfId="6" applyNumberFormat="1" applyFont="1"/>
    <xf numFmtId="164" fontId="19" fillId="0" borderId="0" xfId="6" applyNumberFormat="1" applyFont="1"/>
    <xf numFmtId="0" fontId="19" fillId="0" borderId="0" xfId="6" applyFont="1" applyAlignment="1">
      <alignment horizontal="left" indent="1"/>
    </xf>
    <xf numFmtId="0" fontId="19" fillId="0" borderId="1" xfId="6" applyFont="1" applyBorder="1" applyAlignment="1">
      <alignment horizontal="left"/>
    </xf>
    <xf numFmtId="0" fontId="19" fillId="0" borderId="1" xfId="6" applyFont="1" applyBorder="1"/>
    <xf numFmtId="3" fontId="19" fillId="0" borderId="1" xfId="6" applyNumberFormat="1" applyFont="1" applyBorder="1"/>
    <xf numFmtId="164" fontId="19" fillId="0" borderId="1" xfId="6" applyNumberFormat="1" applyFont="1" applyBorder="1"/>
    <xf numFmtId="0" fontId="19" fillId="0" borderId="0" xfId="6" applyFont="1" applyBorder="1"/>
    <xf numFmtId="3" fontId="19" fillId="0" borderId="0" xfId="6" applyNumberFormat="1" applyFont="1" applyBorder="1"/>
    <xf numFmtId="164" fontId="19" fillId="0" borderId="0" xfId="6" applyNumberFormat="1" applyFont="1" applyBorder="1"/>
    <xf numFmtId="0" fontId="6" fillId="3" borderId="0" xfId="0" applyFont="1" applyFill="1" applyBorder="1" applyAlignment="1">
      <alignment horizontal="left" wrapText="1"/>
    </xf>
    <xf numFmtId="165" fontId="7" fillId="0" borderId="0" xfId="0" applyNumberFormat="1" applyFont="1" applyFill="1" applyBorder="1" applyAlignment="1">
      <alignment horizontal="right" vertical="center"/>
    </xf>
    <xf numFmtId="165" fontId="4" fillId="0" borderId="0" xfId="0" applyNumberFormat="1" applyFont="1" applyFill="1" applyBorder="1" applyAlignment="1">
      <alignment horizontal="right" vertical="center"/>
    </xf>
    <xf numFmtId="165" fontId="4" fillId="0" borderId="0" xfId="0" applyNumberFormat="1" applyFont="1" applyFill="1" applyBorder="1" applyAlignment="1">
      <alignment vertical="center"/>
    </xf>
    <xf numFmtId="165" fontId="7" fillId="0" borderId="0" xfId="0" applyNumberFormat="1" applyFont="1" applyFill="1" applyBorder="1" applyAlignment="1">
      <alignment vertical="center"/>
    </xf>
    <xf numFmtId="165" fontId="7" fillId="0" borderId="1" xfId="0" applyNumberFormat="1" applyFont="1" applyFill="1" applyBorder="1" applyAlignment="1">
      <alignment vertical="center"/>
    </xf>
  </cellXfs>
  <cellStyles count="7">
    <cellStyle name="Normal" xfId="0" builtinId="0"/>
    <cellStyle name="Normal 10 2 2" xfId="5"/>
    <cellStyle name="Normal 2" xfId="1"/>
    <cellStyle name="Normal 6" xfId="6"/>
    <cellStyle name="Normal_8" xfId="4"/>
    <cellStyle name="Normal_Hoja1" xfId="3"/>
    <cellStyle name="Porcentaj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4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Homes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'Graf EPA'!#REF!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Dones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'Graf EPA'!#REF!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45693064"/>
        <c:axId val="645693456"/>
      </c:barChart>
      <c:catAx>
        <c:axId val="645693064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FFFFFF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64569345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64569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6350">
            <a:noFill/>
          </a:ln>
        </c:spPr>
        <c:crossAx val="645693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83426578256665"/>
          <c:y val="0.12299473269521634"/>
          <c:w val="0.79047952065202376"/>
          <c:h val="0.72192560495018288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'1.2'!$E$63:$E$78</c:f>
              <c:numCache>
                <c:formatCode>0.00</c:formatCode>
                <c:ptCount val="16"/>
                <c:pt idx="0">
                  <c:v>51.66</c:v>
                </c:pt>
                <c:pt idx="1">
                  <c:v>50.19</c:v>
                </c:pt>
                <c:pt idx="2">
                  <c:v>50.5</c:v>
                </c:pt>
                <c:pt idx="3">
                  <c:v>51.26</c:v>
                </c:pt>
                <c:pt idx="4">
                  <c:v>52.32</c:v>
                </c:pt>
                <c:pt idx="5">
                  <c:v>48.52</c:v>
                </c:pt>
                <c:pt idx="6">
                  <c:v>52.57</c:v>
                </c:pt>
                <c:pt idx="7">
                  <c:v>53.29</c:v>
                </c:pt>
                <c:pt idx="8">
                  <c:v>52.231404958677686</c:v>
                </c:pt>
                <c:pt idx="9">
                  <c:v>53.699015471167371</c:v>
                </c:pt>
                <c:pt idx="10">
                  <c:v>53.322119428090836</c:v>
                </c:pt>
                <c:pt idx="11">
                  <c:v>53.461429782424418</c:v>
                </c:pt>
                <c:pt idx="12" formatCode="General">
                  <c:v>53.19</c:v>
                </c:pt>
                <c:pt idx="13" formatCode="General">
                  <c:v>53.457999999999998</c:v>
                </c:pt>
                <c:pt idx="14" formatCode="General">
                  <c:v>52.555999999999997</c:v>
                </c:pt>
                <c:pt idx="15" formatCode="General">
                  <c:v>53.283000000000001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288928"/>
        <c:axId val="440293240"/>
      </c:areaChart>
      <c:catAx>
        <c:axId val="4402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2932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0293240"/>
        <c:scaling>
          <c:orientation val="minMax"/>
          <c:max val="70"/>
          <c:min val="45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d'activitat. Dones</a:t>
                </a:r>
              </a:p>
            </c:rich>
          </c:tx>
          <c:layout>
            <c:manualLayout>
              <c:xMode val="edge"/>
              <c:yMode val="edge"/>
              <c:x val="2.1204410517387615E-2"/>
              <c:y val="0.133689839572192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288928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89792502136931"/>
          <c:y val="0.12765982314055058"/>
          <c:w val="0.79364283286245274"/>
          <c:h val="0.71808650516559713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'1.2'!$D$63:$D$78</c:f>
              <c:numCache>
                <c:formatCode>0.00</c:formatCode>
                <c:ptCount val="16"/>
                <c:pt idx="0">
                  <c:v>63.51</c:v>
                </c:pt>
                <c:pt idx="1">
                  <c:v>64.5</c:v>
                </c:pt>
                <c:pt idx="2">
                  <c:v>64.48</c:v>
                </c:pt>
                <c:pt idx="3">
                  <c:v>64.180000000000007</c:v>
                </c:pt>
                <c:pt idx="4">
                  <c:v>65.38</c:v>
                </c:pt>
                <c:pt idx="5">
                  <c:v>60.93</c:v>
                </c:pt>
                <c:pt idx="6">
                  <c:v>61.45</c:v>
                </c:pt>
                <c:pt idx="7">
                  <c:v>60.98</c:v>
                </c:pt>
                <c:pt idx="8">
                  <c:v>56.202046035805623</c:v>
                </c:pt>
                <c:pt idx="9">
                  <c:v>57.43155149934811</c:v>
                </c:pt>
                <c:pt idx="10">
                  <c:v>58.322704081632651</c:v>
                </c:pt>
                <c:pt idx="11">
                  <c:v>59.052287581699346</c:v>
                </c:pt>
                <c:pt idx="12" formatCode="General">
                  <c:v>59.067</c:v>
                </c:pt>
                <c:pt idx="13" formatCode="General">
                  <c:v>61.847999999999999</c:v>
                </c:pt>
                <c:pt idx="14" formatCode="General">
                  <c:v>60.448</c:v>
                </c:pt>
                <c:pt idx="15" formatCode="General">
                  <c:v>61.963000000000001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281480"/>
        <c:axId val="440281872"/>
      </c:areaChart>
      <c:catAx>
        <c:axId val="44028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281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0281872"/>
        <c:scaling>
          <c:orientation val="minMax"/>
          <c:max val="70"/>
          <c:min val="45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d'activitat. Homes</a:t>
                </a:r>
              </a:p>
            </c:rich>
          </c:tx>
          <c:layout>
            <c:manualLayout>
              <c:xMode val="edge"/>
              <c:yMode val="edge"/>
              <c:x val="2.7135262550779873E-2"/>
              <c:y val="0.17106711033505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281480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s-ES" b="1"/>
              <a:t>Mitjana anual </a:t>
            </a:r>
          </a:p>
        </c:rich>
      </c:tx>
      <c:layout>
        <c:manualLayout>
          <c:xMode val="edge"/>
          <c:yMode val="edge"/>
          <c:x val="0.46562867333301128"/>
          <c:y val="9.5081407506988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53803474986111"/>
          <c:y val="0.16507239702322529"/>
          <c:w val="0.79742316525517476"/>
          <c:h val="0.5885189806914987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'1.3'!$I$41</c:f>
              <c:strCache>
                <c:ptCount val="1"/>
                <c:pt idx="0">
                  <c:v>Ocupats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'1.3'!$I$42:$I$45</c:f>
              <c:numCache>
                <c:formatCode>0.00</c:formatCode>
                <c:ptCount val="4"/>
                <c:pt idx="0">
                  <c:v>-0.22251264048499164</c:v>
                </c:pt>
                <c:pt idx="1">
                  <c:v>-0.6724373409844836</c:v>
                </c:pt>
                <c:pt idx="2">
                  <c:v>-0.82166700218379496</c:v>
                </c:pt>
                <c:pt idx="3">
                  <c:v>-0.29779409396109791</c:v>
                </c:pt>
              </c:numCache>
            </c:numRef>
          </c:val>
        </c:ser>
        <c:ser>
          <c:idx val="1"/>
          <c:order val="1"/>
          <c:tx>
            <c:strRef>
              <c:f>'1.3'!$J$41</c:f>
              <c:strCache>
                <c:ptCount val="1"/>
                <c:pt idx="0">
                  <c:v>Desocupats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'1.3'!$J$42:$J$45</c:f>
              <c:numCache>
                <c:formatCode>0.00</c:formatCode>
                <c:ptCount val="4"/>
                <c:pt idx="0">
                  <c:v>-6.8717138973306238E-2</c:v>
                </c:pt>
                <c:pt idx="1">
                  <c:v>-0.16810933524612087</c:v>
                </c:pt>
                <c:pt idx="2">
                  <c:v>-8.6932145450800247E-2</c:v>
                </c:pt>
                <c:pt idx="3">
                  <c:v>-3.918343341593393E-2</c:v>
                </c:pt>
              </c:numCache>
            </c:numRef>
          </c:val>
        </c:ser>
        <c:ser>
          <c:idx val="2"/>
          <c:order val="2"/>
          <c:tx>
            <c:strRef>
              <c:f>'1.3'!$K$41</c:f>
              <c:strCache>
                <c:ptCount val="1"/>
                <c:pt idx="0">
                  <c:v>Inactius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'1.3'!$K$42:$K$45</c:f>
              <c:numCache>
                <c:formatCode>0.00</c:formatCode>
                <c:ptCount val="4"/>
                <c:pt idx="0">
                  <c:v>-0.70877022054170202</c:v>
                </c:pt>
                <c:pt idx="1">
                  <c:v>-0.15945332376939553</c:v>
                </c:pt>
                <c:pt idx="2">
                  <c:v>-9.1400852365404725E-2</c:v>
                </c:pt>
                <c:pt idx="3">
                  <c:v>-0.6630224726229681</c:v>
                </c:pt>
              </c:numCache>
            </c:numRef>
          </c:val>
        </c:ser>
        <c:ser>
          <c:idx val="3"/>
          <c:order val="3"/>
          <c:tx>
            <c:strRef>
              <c:f>'1.3'!$L$41</c:f>
              <c:strCache>
                <c:ptCount val="1"/>
                <c:pt idx="0">
                  <c:v>Ocupats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'1.3'!$L$42:$L$45</c:f>
              <c:numCache>
                <c:formatCode>0.00</c:formatCode>
                <c:ptCount val="4"/>
                <c:pt idx="0">
                  <c:v>0.24151614554375406</c:v>
                </c:pt>
                <c:pt idx="1">
                  <c:v>0.63214263137763171</c:v>
                </c:pt>
                <c:pt idx="2">
                  <c:v>0.73486954268969285</c:v>
                </c:pt>
                <c:pt idx="3">
                  <c:v>0.22879220026274785</c:v>
                </c:pt>
              </c:numCache>
            </c:numRef>
          </c:val>
        </c:ser>
        <c:ser>
          <c:idx val="4"/>
          <c:order val="4"/>
          <c:tx>
            <c:strRef>
              <c:f>'1.3'!$M$41</c:f>
              <c:strCache>
                <c:ptCount val="1"/>
                <c:pt idx="0">
                  <c:v>Desocupats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'1.3'!$M$42:$M$45</c:f>
              <c:numCache>
                <c:formatCode>0.00</c:formatCode>
                <c:ptCount val="4"/>
                <c:pt idx="0">
                  <c:v>9.0765871691280114E-2</c:v>
                </c:pt>
                <c:pt idx="1">
                  <c:v>0.17857136479594118</c:v>
                </c:pt>
                <c:pt idx="2">
                  <c:v>0.11887595543509738</c:v>
                </c:pt>
                <c:pt idx="3">
                  <c:v>2.7708933590684621E-2</c:v>
                </c:pt>
              </c:numCache>
            </c:numRef>
          </c:val>
        </c:ser>
        <c:ser>
          <c:idx val="5"/>
          <c:order val="5"/>
          <c:tx>
            <c:strRef>
              <c:f>'1.3'!$N$41</c:f>
              <c:strCache>
                <c:ptCount val="1"/>
                <c:pt idx="0">
                  <c:v>Inactius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'1.3'!$N$42:$N$45</c:f>
              <c:numCache>
                <c:formatCode>0.00</c:formatCode>
                <c:ptCount val="4"/>
                <c:pt idx="0">
                  <c:v>0.66771798276496586</c:v>
                </c:pt>
                <c:pt idx="1">
                  <c:v>0.18928600382642716</c:v>
                </c:pt>
                <c:pt idx="2">
                  <c:v>0.14625450187520966</c:v>
                </c:pt>
                <c:pt idx="3">
                  <c:v>0.74349886614656757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0286576"/>
        <c:axId val="440287360"/>
      </c:barChart>
      <c:catAx>
        <c:axId val="440286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287360"/>
        <c:crossesAt val="-400"/>
        <c:auto val="1"/>
        <c:lblAlgn val="ctr"/>
        <c:lblOffset val="100"/>
        <c:tickLblSkip val="1"/>
        <c:tickMarkSkip val="1"/>
        <c:noMultiLvlLbl val="0"/>
      </c:catAx>
      <c:valAx>
        <c:axId val="440287360"/>
        <c:scaling>
          <c:orientation val="minMax"/>
          <c:max val="1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#0%;##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286576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27256033603534363"/>
          <c:y val="0.87320919514247319"/>
          <c:w val="0.57090336083680127"/>
          <c:h val="7.89476823770234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</a:t>
            </a:r>
          </a:p>
        </c:rich>
      </c:tx>
      <c:layout>
        <c:manualLayout>
          <c:xMode val="edge"/>
          <c:yMode val="edge"/>
          <c:x val="0.35053845342196549"/>
          <c:y val="0.1410262719563900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8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972757488228544"/>
          <c:y val="0.28205443670502728"/>
          <c:w val="0.6674474735884145"/>
          <c:h val="0.575323036543509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4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2"/>
              <c:layout>
                <c:manualLayout>
                  <c:x val="0"/>
                  <c:y val="7.15990453460619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068832173240527E-2"/>
                  <c:y val="-0.182975338106603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'1.6'!$A$6:$A$10</c:f>
              <c:strCache>
                <c:ptCount val="5"/>
                <c:pt idx="0">
                  <c:v>Agricultura</c:v>
                </c:pt>
                <c:pt idx="1">
                  <c:v>Indústria</c:v>
                </c:pt>
                <c:pt idx="2">
                  <c:v>Construcció</c:v>
                </c:pt>
                <c:pt idx="3">
                  <c:v>Servicis</c:v>
                </c:pt>
                <c:pt idx="4">
                  <c:v>Desocupats &gt;1 any o busquen 1a ocupació</c:v>
                </c:pt>
              </c:strCache>
            </c:strRef>
          </c:cat>
          <c:val>
            <c:numRef>
              <c:f>'1.6'!$B$6:$B$10</c:f>
              <c:numCache>
                <c:formatCode>#,##0.0</c:formatCode>
                <c:ptCount val="5"/>
                <c:pt idx="0">
                  <c:v>2.7</c:v>
                </c:pt>
                <c:pt idx="1">
                  <c:v>35.125</c:v>
                </c:pt>
                <c:pt idx="2">
                  <c:v>20.924999999999997</c:v>
                </c:pt>
                <c:pt idx="3">
                  <c:v>292.32499999999999</c:v>
                </c:pt>
                <c:pt idx="4">
                  <c:v>27.375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1705069124423966"/>
          <c:y val="3.763440860215053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8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932537827070903"/>
          <c:y val="0.21569771395155915"/>
          <c:w val="0.6862510208789222"/>
          <c:h val="0.6375321284321325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3"/>
              <c:layout>
                <c:manualLayout>
                  <c:x val="-3.2436772016401175E-2"/>
                  <c:y val="3.72936245872491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'1.8'!$A$6:$A$9</c:f>
              <c:strCache>
                <c:ptCount val="4"/>
                <c:pt idx="0">
                  <c:v>Agricultura</c:v>
                </c:pt>
                <c:pt idx="1">
                  <c:v>Indústria</c:v>
                </c:pt>
                <c:pt idx="2">
                  <c:v>Construcció</c:v>
                </c:pt>
                <c:pt idx="3">
                  <c:v>Servicis</c:v>
                </c:pt>
              </c:strCache>
            </c:strRef>
          </c:cat>
          <c:val>
            <c:numRef>
              <c:f>'1.8'!$B$6:$B$9</c:f>
              <c:numCache>
                <c:formatCode>0.0</c:formatCode>
                <c:ptCount val="4"/>
                <c:pt idx="0">
                  <c:v>2.0249999999999999</c:v>
                </c:pt>
                <c:pt idx="1">
                  <c:v>33.65</c:v>
                </c:pt>
                <c:pt idx="2">
                  <c:v>18.349999999999998</c:v>
                </c:pt>
                <c:pt idx="3">
                  <c:v>274.45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4956885792734125"/>
          <c:y val="8.5715035620547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902456528871392"/>
          <c:y val="0.22857254464830673"/>
          <c:w val="0.69910412565616797"/>
          <c:h val="0.600002929701805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('1.10'!$A$9,'1.10'!$A$8,'1.10'!$A$7,'1.10'!$A$6)</c:f>
              <c:strCache>
                <c:ptCount val="4"/>
                <c:pt idx="0">
                  <c:v>Altra situació</c:v>
                </c:pt>
                <c:pt idx="1">
                  <c:v>Assalariats sector privat</c:v>
                </c:pt>
                <c:pt idx="2">
                  <c:v>Assalariats sector públic</c:v>
                </c:pt>
                <c:pt idx="3">
                  <c:v>Empresaris</c:v>
                </c:pt>
              </c:strCache>
            </c:strRef>
          </c:cat>
          <c:val>
            <c:numRef>
              <c:f>('1.10'!$B$9,'1.10'!$B$8,'1.10'!$B$7,'1.10'!$B$6)</c:f>
              <c:numCache>
                <c:formatCode>0.0</c:formatCode>
                <c:ptCount val="4"/>
                <c:pt idx="0">
                  <c:v>2.9250000000000003</c:v>
                </c:pt>
                <c:pt idx="1">
                  <c:v>214.20000000000002</c:v>
                </c:pt>
                <c:pt idx="2">
                  <c:v>57.099999999999994</c:v>
                </c:pt>
                <c:pt idx="3">
                  <c:v>54.25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0295984"/>
        <c:axId val="440298336"/>
      </c:barChart>
      <c:catAx>
        <c:axId val="44029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crossAx val="440298336"/>
        <c:crosses val="autoZero"/>
        <c:auto val="1"/>
        <c:lblAlgn val="ctr"/>
        <c:lblOffset val="100"/>
        <c:tickMarkSkip val="1"/>
        <c:noMultiLvlLbl val="0"/>
      </c:catAx>
      <c:valAx>
        <c:axId val="44029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milers</a:t>
                </a:r>
              </a:p>
            </c:rich>
          </c:tx>
          <c:layout>
            <c:manualLayout>
              <c:xMode val="edge"/>
              <c:yMode val="edge"/>
              <c:x val="0.12618162898177054"/>
              <c:y val="0.14580988934172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29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0184909045722633"/>
          <c:y val="5.555555555555555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8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939274911652209"/>
          <c:y val="0.28518591426071743"/>
          <c:w val="0.5989240663623745"/>
          <c:h val="0.5703710994459025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1"/>
              <c:layout>
                <c:manualLayout>
                  <c:x val="2.2058801162170738E-2"/>
                  <c:y val="-2.76705264821005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0860340706771683E-2"/>
                  <c:y val="9.64993503600681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7365265831378467E-2"/>
                  <c:y val="2.0621172353455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'1.11'!$A$6:$A$9</c:f>
              <c:strCache>
                <c:ptCount val="4"/>
                <c:pt idx="0">
                  <c:v>Agricultura</c:v>
                </c:pt>
                <c:pt idx="1">
                  <c:v>Indústria</c:v>
                </c:pt>
                <c:pt idx="2">
                  <c:v>Construcció</c:v>
                </c:pt>
                <c:pt idx="3">
                  <c:v>Servicis</c:v>
                </c:pt>
              </c:strCache>
            </c:strRef>
          </c:cat>
          <c:val>
            <c:numRef>
              <c:f>'1.11'!$B$6:$B$9</c:f>
              <c:numCache>
                <c:formatCode>0.0</c:formatCode>
                <c:ptCount val="4"/>
                <c:pt idx="0">
                  <c:v>1.675</c:v>
                </c:pt>
                <c:pt idx="1">
                  <c:v>31.7</c:v>
                </c:pt>
                <c:pt idx="2">
                  <c:v>11.850000000000001</c:v>
                </c:pt>
                <c:pt idx="3">
                  <c:v>226.02499999999998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1314708020652352"/>
          <c:y val="5.618051254829101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12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18715266225524"/>
          <c:y val="0.28277522191748505"/>
          <c:w val="0.60798337707786532"/>
          <c:h val="0.571165472293491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2.6886559954653555E-2"/>
                  <c:y val="-9.686218997906247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041588111345382E-2"/>
                  <c:y val="-9.61595741543543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1479162048301128E-2"/>
                  <c:y val="9.7318784884908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('1.12'!$A$6,'1.12'!$A$7,'1.12'!$A$8)</c:f>
              <c:strCache>
                <c:ptCount val="3"/>
                <c:pt idx="0">
                  <c:v>Indefinits total</c:v>
                </c:pt>
                <c:pt idx="1">
                  <c:v>Temporals total</c:v>
                </c:pt>
                <c:pt idx="2">
                  <c:v>No hi consta</c:v>
                </c:pt>
              </c:strCache>
            </c:strRef>
          </c:cat>
          <c:val>
            <c:numRef>
              <c:f>('1.12'!$B$6,'1.12'!$B$7,'1.12'!$B$8)</c:f>
              <c:numCache>
                <c:formatCode>0.0</c:formatCode>
                <c:ptCount val="3"/>
                <c:pt idx="0">
                  <c:v>215.82499999999999</c:v>
                </c:pt>
                <c:pt idx="1">
                  <c:v>50.6</c:v>
                </c:pt>
                <c:pt idx="2">
                  <c:v>4.8250000000000002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4175627460629924"/>
          <c:y val="1.397116337279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902456528871392"/>
          <c:y val="0.10164085449583701"/>
          <c:w val="0.69910412565616797"/>
          <c:h val="0.7269346091672316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('1.13'!$A$11,'1.13'!$A$10,'1.13'!$A$9,'1.13'!$A$8,'1.13'!$A$7,'1.13'!$A$6)</c:f>
              <c:strCache>
                <c:ptCount val="6"/>
                <c:pt idx="0">
                  <c:v>Altres</c:v>
                </c:pt>
                <c:pt idx="1">
                  <c:v>Empresa Pública</c:v>
                </c:pt>
                <c:pt idx="2">
                  <c:v>Administració Local</c:v>
                </c:pt>
                <c:pt idx="3">
                  <c:v>Administració Autonòmica</c:v>
                </c:pt>
                <c:pt idx="4">
                  <c:v>Seguretat Social</c:v>
                </c:pt>
                <c:pt idx="5">
                  <c:v>Administració Central</c:v>
                </c:pt>
              </c:strCache>
            </c:strRef>
          </c:cat>
          <c:val>
            <c:numRef>
              <c:f>('1.13'!$B$11,'1.13'!$B$10,'1.13'!$B$9,'1.13'!$B$8,'1.13'!$B$7,'1.13'!$B$6)</c:f>
              <c:numCache>
                <c:formatCode>0.0</c:formatCode>
                <c:ptCount val="6"/>
                <c:pt idx="0">
                  <c:v>0.1</c:v>
                </c:pt>
                <c:pt idx="1">
                  <c:v>3</c:v>
                </c:pt>
                <c:pt idx="2">
                  <c:v>9.0250000000000004</c:v>
                </c:pt>
                <c:pt idx="3">
                  <c:v>37.674999999999997</c:v>
                </c:pt>
                <c:pt idx="4">
                  <c:v>0.90000000000000013</c:v>
                </c:pt>
                <c:pt idx="5">
                  <c:v>6.2750000000000004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68662592"/>
        <c:axId val="568671216"/>
      </c:barChart>
      <c:catAx>
        <c:axId val="568662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crossAx val="568671216"/>
        <c:crosses val="autoZero"/>
        <c:auto val="1"/>
        <c:lblAlgn val="ctr"/>
        <c:lblOffset val="100"/>
        <c:tickMarkSkip val="1"/>
        <c:noMultiLvlLbl val="0"/>
      </c:catAx>
      <c:valAx>
        <c:axId val="56867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milers</a:t>
                </a:r>
              </a:p>
            </c:rich>
          </c:tx>
          <c:layout>
            <c:manualLayout>
              <c:xMode val="edge"/>
              <c:yMode val="edge"/>
              <c:x val="0.14228149105004817"/>
              <c:y val="3.189539129221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6866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s-ES" b="1"/>
              <a:t>Taxa mitjana anual </a:t>
            </a:r>
          </a:p>
        </c:rich>
      </c:tx>
      <c:layout>
        <c:manualLayout>
          <c:xMode val="edge"/>
          <c:yMode val="edge"/>
          <c:x val="0.32914331396348373"/>
          <c:y val="5.05335735854334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694368989902467"/>
          <c:y val="0.18396893178321361"/>
          <c:w val="0.715248598837809"/>
          <c:h val="0.6934749435390343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('1.15'!$A$9,'1.15'!$A$8,'1.15'!$A$7,'1.15'!$A$6)</c:f>
              <c:strCache>
                <c:ptCount val="4"/>
                <c:pt idx="0">
                  <c:v>Servicis</c:v>
                </c:pt>
                <c:pt idx="1">
                  <c:v>Construcció</c:v>
                </c:pt>
                <c:pt idx="2">
                  <c:v>Indústria</c:v>
                </c:pt>
                <c:pt idx="3">
                  <c:v>Agricultura</c:v>
                </c:pt>
              </c:strCache>
            </c:strRef>
          </c:cat>
          <c:val>
            <c:numRef>
              <c:f>('1.15'!$B$9,'1.15'!$B$8,'1.15'!$B$7,'1.15'!$B$6)</c:f>
              <c:numCache>
                <c:formatCode>0.0</c:formatCode>
                <c:ptCount val="4"/>
                <c:pt idx="0">
                  <c:v>6.1147695202257797</c:v>
                </c:pt>
                <c:pt idx="1">
                  <c:v>12.3058542413381</c:v>
                </c:pt>
                <c:pt idx="2">
                  <c:v>4.19928825622776</c:v>
                </c:pt>
                <c:pt idx="3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68662200"/>
        <c:axId val="568672392"/>
      </c:barChart>
      <c:catAx>
        <c:axId val="568662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6867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6723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68662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84974388542333"/>
          <c:y val="1.9718357321640231E-2"/>
          <c:w val="0.79976942904558457"/>
          <c:h val="0.74156082915147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'1.1'!$C$61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'1.1'!$C$69:$C$72</c:f>
              <c:numCache>
                <c:formatCode>0.00</c:formatCode>
                <c:ptCount val="4"/>
                <c:pt idx="0">
                  <c:v>-0.59999999999999432</c:v>
                </c:pt>
                <c:pt idx="1">
                  <c:v>-4.2756539235412472</c:v>
                </c:pt>
                <c:pt idx="2">
                  <c:v>-5.9905412506568601</c:v>
                </c:pt>
                <c:pt idx="3">
                  <c:v>6.7775293460033543</c:v>
                </c:pt>
              </c:numCache>
            </c:numRef>
          </c:val>
        </c:ser>
        <c:ser>
          <c:idx val="1"/>
          <c:order val="1"/>
          <c:tx>
            <c:strRef>
              <c:f>'1.1'!$D$61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'1.1'!$D$69:$D$72</c:f>
              <c:numCache>
                <c:formatCode>0.00</c:formatCode>
                <c:ptCount val="4"/>
                <c:pt idx="0">
                  <c:v>-4.9024918743228518</c:v>
                </c:pt>
                <c:pt idx="1">
                  <c:v>4.6425519794930086</c:v>
                </c:pt>
                <c:pt idx="2">
                  <c:v>3.4295046271094241</c:v>
                </c:pt>
                <c:pt idx="3">
                  <c:v>-1.3289473684210407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45703648"/>
        <c:axId val="645701688"/>
      </c:barChart>
      <c:catAx>
        <c:axId val="645703648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01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5701688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Variació anual (%) de la població activa</a:t>
                </a:r>
              </a:p>
            </c:rich>
          </c:tx>
          <c:layout>
            <c:manualLayout>
              <c:xMode val="edge"/>
              <c:yMode val="edge"/>
              <c:x val="0.21643939126443276"/>
              <c:y val="0.845608076171621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0364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036580629215073"/>
          <c:y val="0.92542593235377746"/>
          <c:w val="0.33926803432082203"/>
          <c:h val="7.45741804796922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39588690654174558"/>
          <c:y val="4.444444444444444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8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532542609389015"/>
          <c:y val="0.28749676140267877"/>
          <c:w val="0.67908594191393645"/>
          <c:h val="0.4697954332961599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4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1.6136748729193662E-3"/>
                  <c:y val="-1.350635891543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553669892080933E-2"/>
                  <c:y val="9.13419620830658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2619880280632492E-2"/>
                  <c:y val="7.91389273765672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9507248242471054E-2"/>
                  <c:y val="-6.28873644013382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129009985937447E-2"/>
                  <c:y val="2.11308332221184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'1.17'!$A$6:$A$10</c:f>
              <c:strCache>
                <c:ptCount val="5"/>
                <c:pt idx="0">
                  <c:v>Ja l'ha trobada</c:v>
                </c:pt>
                <c:pt idx="1">
                  <c:v>Menys de 3 mesos</c:v>
                </c:pt>
                <c:pt idx="2">
                  <c:v>De 3 a 11 mesos</c:v>
                </c:pt>
                <c:pt idx="3">
                  <c:v>D'1 a 2 anys</c:v>
                </c:pt>
                <c:pt idx="4">
                  <c:v>2 o més anys</c:v>
                </c:pt>
              </c:strCache>
            </c:strRef>
          </c:cat>
          <c:val>
            <c:numRef>
              <c:f>'1.17'!$B$6:$B$10</c:f>
              <c:numCache>
                <c:formatCode>0.0</c:formatCode>
                <c:ptCount val="5"/>
                <c:pt idx="0">
                  <c:v>1.5</c:v>
                </c:pt>
                <c:pt idx="1">
                  <c:v>11.05</c:v>
                </c:pt>
                <c:pt idx="2">
                  <c:v>11.625</c:v>
                </c:pt>
                <c:pt idx="3">
                  <c:v>7.1</c:v>
                </c:pt>
                <c:pt idx="4">
                  <c:v>18.675000000000001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Evolució de la taxa de desocupació registrada. 2017- 2022</a:t>
            </a:r>
          </a:p>
        </c:rich>
      </c:tx>
      <c:layout>
        <c:manualLayout>
          <c:xMode val="edge"/>
          <c:yMode val="edge"/>
          <c:x val="0.18623486849517418"/>
          <c:y val="1.68917881275478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823474435847297E-2"/>
          <c:y val="0.14361720778082376"/>
          <c:w val="0.92271471034815522"/>
          <c:h val="0.59840503242009901"/>
        </c:manualLayout>
      </c:layout>
      <c:lineChart>
        <c:grouping val="standard"/>
        <c:varyColors val="0"/>
        <c:ser>
          <c:idx val="3"/>
          <c:order val="0"/>
          <c:tx>
            <c:v>Espanya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('2.2'!$B$36:$B$47,'2.2'!$B$48:$B$59,'2.2'!$B$60:$B$71,'2.2'!$B$72:$B$83,'2.2'!$B$84:$B$95,'2.2'!$B$96:$B$107)</c:f>
              <c:strCache>
                <c:ptCount val="72"/>
                <c:pt idx="0">
                  <c:v>Gn
2017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
2018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
2019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
2020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
2021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  <c:pt idx="60">
                  <c:v>Gn
2022</c:v>
                </c:pt>
                <c:pt idx="61">
                  <c:v>Fb </c:v>
                </c:pt>
                <c:pt idx="62">
                  <c:v>Mç </c:v>
                </c:pt>
                <c:pt idx="63">
                  <c:v>Ab</c:v>
                </c:pt>
                <c:pt idx="64">
                  <c:v>Mg </c:v>
                </c:pt>
                <c:pt idx="65">
                  <c:v>Jn </c:v>
                </c:pt>
                <c:pt idx="66">
                  <c:v>Jl</c:v>
                </c:pt>
                <c:pt idx="67">
                  <c:v>Ag </c:v>
                </c:pt>
                <c:pt idx="68">
                  <c:v>St </c:v>
                </c:pt>
                <c:pt idx="69">
                  <c:v>Oc</c:v>
                </c:pt>
                <c:pt idx="70">
                  <c:v>Nv</c:v>
                </c:pt>
                <c:pt idx="71">
                  <c:v>Ds</c:v>
                </c:pt>
              </c:strCache>
            </c:strRef>
          </c:cat>
          <c:val>
            <c:numRef>
              <c:f>('2.2'!$F$36:$F$47,'2.2'!$F$48:$F$59,'2.2'!$F$60:$F$71,'2.2'!$F$72:$F$83,'2.2'!$F$84:$F$95,'2.2'!$F$96:$F$107)</c:f>
              <c:numCache>
                <c:formatCode>0.0%</c:formatCode>
                <c:ptCount val="72"/>
                <c:pt idx="0">
                  <c:v>0.16570003965980695</c:v>
                </c:pt>
                <c:pt idx="1">
                  <c:v>0.16528779799938306</c:v>
                </c:pt>
                <c:pt idx="2">
                  <c:v>0.16314797514652096</c:v>
                </c:pt>
                <c:pt idx="3">
                  <c:v>0.15720855332629355</c:v>
                </c:pt>
                <c:pt idx="4">
                  <c:v>0.15228475888771559</c:v>
                </c:pt>
                <c:pt idx="5">
                  <c:v>0.14795894931362194</c:v>
                </c:pt>
                <c:pt idx="6">
                  <c:v>0.14643448487774902</c:v>
                </c:pt>
                <c:pt idx="7">
                  <c:v>0.14847126991791404</c:v>
                </c:pt>
                <c:pt idx="8">
                  <c:v>0.14969413107414073</c:v>
                </c:pt>
                <c:pt idx="9">
                  <c:v>0.15229633208873269</c:v>
                </c:pt>
                <c:pt idx="10">
                  <c:v>0.15261502306171754</c:v>
                </c:pt>
                <c:pt idx="11">
                  <c:v>0.1499135075774215</c:v>
                </c:pt>
                <c:pt idx="12">
                  <c:v>0.1533536832818703</c:v>
                </c:pt>
                <c:pt idx="13">
                  <c:v>0.15307666519629468</c:v>
                </c:pt>
                <c:pt idx="14">
                  <c:v>0.15097269519188355</c:v>
                </c:pt>
                <c:pt idx="15">
                  <c:v>0.14609214329508627</c:v>
                </c:pt>
                <c:pt idx="16">
                  <c:v>0.14242489270386266</c:v>
                </c:pt>
                <c:pt idx="17">
                  <c:v>0.13848480336340546</c:v>
                </c:pt>
                <c:pt idx="18">
                  <c:v>0.13717603045418744</c:v>
                </c:pt>
                <c:pt idx="19">
                  <c:v>0.13923461976021703</c:v>
                </c:pt>
                <c:pt idx="20">
                  <c:v>0.14012903649251773</c:v>
                </c:pt>
                <c:pt idx="21">
                  <c:v>0.14231942804670078</c:v>
                </c:pt>
                <c:pt idx="22">
                  <c:v>0.14223914469369014</c:v>
                </c:pt>
                <c:pt idx="23">
                  <c:v>0.14002785430058157</c:v>
                </c:pt>
                <c:pt idx="24">
                  <c:v>0.14395447973713033</c:v>
                </c:pt>
                <c:pt idx="25">
                  <c:v>0.14409813800657173</c:v>
                </c:pt>
                <c:pt idx="26">
                  <c:v>0.14261047097480831</c:v>
                </c:pt>
                <c:pt idx="27">
                  <c:v>0.137331394339295</c:v>
                </c:pt>
                <c:pt idx="28">
                  <c:v>0.13368167216530646</c:v>
                </c:pt>
                <c:pt idx="29">
                  <c:v>0.13091187706198995</c:v>
                </c:pt>
                <c:pt idx="30">
                  <c:v>0.13042717311273766</c:v>
                </c:pt>
                <c:pt idx="31">
                  <c:v>0.1327820174108883</c:v>
                </c:pt>
                <c:pt idx="32">
                  <c:v>0.13338433886266188</c:v>
                </c:pt>
                <c:pt idx="33">
                  <c:v>0.13721054449673994</c:v>
                </c:pt>
                <c:pt idx="34">
                  <c:v>0.13809680901593333</c:v>
                </c:pt>
                <c:pt idx="35">
                  <c:v>0.13660369618722742</c:v>
                </c:pt>
                <c:pt idx="36">
                  <c:v>0.14150755407885468</c:v>
                </c:pt>
                <c:pt idx="37">
                  <c:v>0.14116807716728566</c:v>
                </c:pt>
                <c:pt idx="38">
                  <c:v>0.15431334858355586</c:v>
                </c:pt>
                <c:pt idx="39">
                  <c:v>0.17434212202846847</c:v>
                </c:pt>
                <c:pt idx="40">
                  <c:v>0.17555134879318504</c:v>
                </c:pt>
                <c:pt idx="41">
                  <c:v>0.17578374713313188</c:v>
                </c:pt>
                <c:pt idx="42">
                  <c:v>0.16476274901964208</c:v>
                </c:pt>
                <c:pt idx="43">
                  <c:v>0.1660631970584896</c:v>
                </c:pt>
                <c:pt idx="44">
                  <c:v>0.16491344902575569</c:v>
                </c:pt>
                <c:pt idx="45">
                  <c:v>0.16588737475123677</c:v>
                </c:pt>
                <c:pt idx="46">
                  <c:v>0.16698297353896316</c:v>
                </c:pt>
                <c:pt idx="47">
                  <c:v>0.16857961073703287</c:v>
                </c:pt>
                <c:pt idx="48">
                  <c:v>0.17341345999999999</c:v>
                </c:pt>
                <c:pt idx="49">
                  <c:v>0.17535723</c:v>
                </c:pt>
                <c:pt idx="50">
                  <c:v>0.17276986</c:v>
                </c:pt>
                <c:pt idx="51">
                  <c:v>0.16844901000000001</c:v>
                </c:pt>
                <c:pt idx="52">
                  <c:v>0.1628761</c:v>
                </c:pt>
                <c:pt idx="53">
                  <c:v>0.15568646</c:v>
                </c:pt>
                <c:pt idx="54">
                  <c:v>0.14570717</c:v>
                </c:pt>
                <c:pt idx="55">
                  <c:v>0.14218516</c:v>
                </c:pt>
                <c:pt idx="56">
                  <c:v>0.13893908999999999</c:v>
                </c:pt>
                <c:pt idx="57">
                  <c:v>0.13985555</c:v>
                </c:pt>
                <c:pt idx="58">
                  <c:v>0.1366617</c:v>
                </c:pt>
                <c:pt idx="59">
                  <c:v>0.13336475</c:v>
                </c:pt>
                <c:pt idx="60">
                  <c:v>0.13427164931167601</c:v>
                </c:pt>
                <c:pt idx="61">
                  <c:v>0.13378178284908501</c:v>
                </c:pt>
                <c:pt idx="62">
                  <c:v>0.13365619921408101</c:v>
                </c:pt>
                <c:pt idx="63">
                  <c:v>0.12923638369378401</c:v>
                </c:pt>
                <c:pt idx="64">
                  <c:v>0.12498144299922199</c:v>
                </c:pt>
                <c:pt idx="65">
                  <c:v>0.123168116165115</c:v>
                </c:pt>
                <c:pt idx="66">
                  <c:v>0.122580305110538</c:v>
                </c:pt>
                <c:pt idx="67">
                  <c:v>0.124298751588675</c:v>
                </c:pt>
                <c:pt idx="68">
                  <c:v>0.12505022124552101</c:v>
                </c:pt>
                <c:pt idx="69">
                  <c:v>0.124102385067993</c:v>
                </c:pt>
                <c:pt idx="70">
                  <c:v>0.12267560180178599</c:v>
                </c:pt>
                <c:pt idx="71">
                  <c:v>0.120813911903201</c:v>
                </c:pt>
              </c:numCache>
            </c:numRef>
          </c:val>
          <c:smooth val="0"/>
        </c:ser>
        <c:ser>
          <c:idx val="2"/>
          <c:order val="1"/>
          <c:tx>
            <c:v>Comunitat Valenciana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('2.2'!$B$36:$B$47,'2.2'!$B$48:$B$59,'2.2'!$B$60:$B$71,'2.2'!$B$72:$B$83,'2.2'!$B$84:$B$95,'2.2'!$B$96:$B$107)</c:f>
              <c:strCache>
                <c:ptCount val="72"/>
                <c:pt idx="0">
                  <c:v>Gn
2017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
2018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
2019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
2020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
2021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  <c:pt idx="60">
                  <c:v>Gn
2022</c:v>
                </c:pt>
                <c:pt idx="61">
                  <c:v>Fb </c:v>
                </c:pt>
                <c:pt idx="62">
                  <c:v>Mç </c:v>
                </c:pt>
                <c:pt idx="63">
                  <c:v>Ab</c:v>
                </c:pt>
                <c:pt idx="64">
                  <c:v>Mg </c:v>
                </c:pt>
                <c:pt idx="65">
                  <c:v>Jn </c:v>
                </c:pt>
                <c:pt idx="66">
                  <c:v>Jl</c:v>
                </c:pt>
                <c:pt idx="67">
                  <c:v>Ag </c:v>
                </c:pt>
                <c:pt idx="68">
                  <c:v>St </c:v>
                </c:pt>
                <c:pt idx="69">
                  <c:v>Oc</c:v>
                </c:pt>
                <c:pt idx="70">
                  <c:v>Nv</c:v>
                </c:pt>
                <c:pt idx="71">
                  <c:v>Ds</c:v>
                </c:pt>
              </c:strCache>
            </c:strRef>
          </c:cat>
          <c:val>
            <c:numRef>
              <c:f>('2.2'!$E$36:$E$47,'2.2'!$E$48:$E$59,'2.2'!$E$60:$E$71,'2.2'!$E$72:$E$83,'2.2'!$E$84:$E$95,'2.2'!$E$96:$E$107)</c:f>
              <c:numCache>
                <c:formatCode>0.0%</c:formatCode>
                <c:ptCount val="72"/>
                <c:pt idx="0">
                  <c:v>0.17566336633663365</c:v>
                </c:pt>
                <c:pt idx="1">
                  <c:v>0.17507920792079207</c:v>
                </c:pt>
                <c:pt idx="2">
                  <c:v>0.17356023102310231</c:v>
                </c:pt>
                <c:pt idx="3">
                  <c:v>0.17035442514474775</c:v>
                </c:pt>
                <c:pt idx="4">
                  <c:v>0.1662609594706369</c:v>
                </c:pt>
                <c:pt idx="5">
                  <c:v>0.16236889991728704</c:v>
                </c:pt>
                <c:pt idx="6">
                  <c:v>0.15945800901269971</c:v>
                </c:pt>
                <c:pt idx="7">
                  <c:v>0.16308357230643178</c:v>
                </c:pt>
                <c:pt idx="8">
                  <c:v>0.16224252355591973</c:v>
                </c:pt>
                <c:pt idx="9">
                  <c:v>0.16115126737530663</c:v>
                </c:pt>
                <c:pt idx="10">
                  <c:v>0.16013491414554373</c:v>
                </c:pt>
                <c:pt idx="11">
                  <c:v>0.1576880621422731</c:v>
                </c:pt>
                <c:pt idx="12">
                  <c:v>0.16376565740356699</c:v>
                </c:pt>
                <c:pt idx="13">
                  <c:v>0.1629174616341767</c:v>
                </c:pt>
                <c:pt idx="14">
                  <c:v>0.15922189962671093</c:v>
                </c:pt>
                <c:pt idx="15">
                  <c:v>0.15647327302631578</c:v>
                </c:pt>
                <c:pt idx="16">
                  <c:v>0.15387171052631576</c:v>
                </c:pt>
                <c:pt idx="17">
                  <c:v>0.15094695723684212</c:v>
                </c:pt>
                <c:pt idx="18">
                  <c:v>0.15033648704236938</c:v>
                </c:pt>
                <c:pt idx="19">
                  <c:v>0.15345907034142328</c:v>
                </c:pt>
                <c:pt idx="20">
                  <c:v>0.15425545043192102</c:v>
                </c:pt>
                <c:pt idx="21">
                  <c:v>0.1545878687162443</c:v>
                </c:pt>
                <c:pt idx="22">
                  <c:v>0.15312172829248027</c:v>
                </c:pt>
                <c:pt idx="23">
                  <c:v>0.15128001661819693</c:v>
                </c:pt>
                <c:pt idx="24">
                  <c:v>0.15621079046424091</c:v>
                </c:pt>
                <c:pt idx="25">
                  <c:v>0.15700418235048097</c:v>
                </c:pt>
                <c:pt idx="26">
                  <c:v>0.15491217063989959</c:v>
                </c:pt>
                <c:pt idx="27">
                  <c:v>0.15001684470008217</c:v>
                </c:pt>
                <c:pt idx="28">
                  <c:v>0.14642440427280198</c:v>
                </c:pt>
                <c:pt idx="29">
                  <c:v>0.14434264585045192</c:v>
                </c:pt>
                <c:pt idx="30">
                  <c:v>0.14407245190339746</c:v>
                </c:pt>
                <c:pt idx="31">
                  <c:v>0.14943184609087187</c:v>
                </c:pt>
                <c:pt idx="32">
                  <c:v>0.1493475235366353</c:v>
                </c:pt>
                <c:pt idx="33">
                  <c:v>0.14851773338768853</c:v>
                </c:pt>
                <c:pt idx="34">
                  <c:v>0.14696575621687727</c:v>
                </c:pt>
                <c:pt idx="35">
                  <c:v>0.14576600081532817</c:v>
                </c:pt>
                <c:pt idx="36">
                  <c:v>0.15128435823359471</c:v>
                </c:pt>
                <c:pt idx="37">
                  <c:v>0.15116054477919935</c:v>
                </c:pt>
                <c:pt idx="38">
                  <c:v>0.16583862979777136</c:v>
                </c:pt>
                <c:pt idx="39">
                  <c:v>0.1882668606641561</c:v>
                </c:pt>
                <c:pt idx="40">
                  <c:v>0.18851292365628208</c:v>
                </c:pt>
                <c:pt idx="41">
                  <c:v>0.19547928791509758</c:v>
                </c:pt>
                <c:pt idx="42">
                  <c:v>0.17753499571481043</c:v>
                </c:pt>
                <c:pt idx="43">
                  <c:v>0.17985879280088152</c:v>
                </c:pt>
                <c:pt idx="44">
                  <c:v>0.17849406195159775</c:v>
                </c:pt>
                <c:pt idx="45">
                  <c:v>0.17826843209013529</c:v>
                </c:pt>
                <c:pt idx="46">
                  <c:v>0.17832600024672068</c:v>
                </c:pt>
                <c:pt idx="47">
                  <c:v>0.17998314075414285</c:v>
                </c:pt>
                <c:pt idx="48">
                  <c:v>0.18751883999999999</c:v>
                </c:pt>
                <c:pt idx="49">
                  <c:v>0.19102094</c:v>
                </c:pt>
                <c:pt idx="50">
                  <c:v>0.18729523000000001</c:v>
                </c:pt>
                <c:pt idx="51">
                  <c:v>0.18206035000000001</c:v>
                </c:pt>
                <c:pt idx="52">
                  <c:v>0.17702334</c:v>
                </c:pt>
                <c:pt idx="53">
                  <c:v>0.17347202</c:v>
                </c:pt>
                <c:pt idx="54">
                  <c:v>0.17027012</c:v>
                </c:pt>
                <c:pt idx="55">
                  <c:v>0.17292943</c:v>
                </c:pt>
                <c:pt idx="56">
                  <c:v>0.17024315000000001</c:v>
                </c:pt>
                <c:pt idx="57">
                  <c:v>0.17007565999999999</c:v>
                </c:pt>
                <c:pt idx="58">
                  <c:v>0.15768166</c:v>
                </c:pt>
                <c:pt idx="59">
                  <c:v>0.15030102000000001</c:v>
                </c:pt>
                <c:pt idx="60">
                  <c:v>0.145252263906856</c:v>
                </c:pt>
                <c:pt idx="61">
                  <c:v>0.145691704398448</c:v>
                </c:pt>
                <c:pt idx="62">
                  <c:v>0.14573536545925</c:v>
                </c:pt>
                <c:pt idx="63">
                  <c:v>0.14366659963804501</c:v>
                </c:pt>
                <c:pt idx="64">
                  <c:v>0.141850392117434</c:v>
                </c:pt>
                <c:pt idx="65">
                  <c:v>0.14026462899658201</c:v>
                </c:pt>
                <c:pt idx="66">
                  <c:v>0.13652481149579601</c:v>
                </c:pt>
                <c:pt idx="67">
                  <c:v>0.13928585527614401</c:v>
                </c:pt>
                <c:pt idx="68">
                  <c:v>0.13879238877264999</c:v>
                </c:pt>
                <c:pt idx="69">
                  <c:v>0.13821764041002499</c:v>
                </c:pt>
                <c:pt idx="70">
                  <c:v>0.13224266282106201</c:v>
                </c:pt>
                <c:pt idx="71">
                  <c:v>0.13183263826635999</c:v>
                </c:pt>
              </c:numCache>
            </c:numRef>
          </c:val>
          <c:smooth val="0"/>
        </c:ser>
        <c:ser>
          <c:idx val="1"/>
          <c:order val="2"/>
          <c:tx>
            <c:v>Província València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('2.2'!$B$36:$B$47,'2.2'!$B$48:$B$59,'2.2'!$B$60:$B$71,'2.2'!$B$72:$B$83,'2.2'!$B$84:$B$95,'2.2'!$B$96:$B$107)</c:f>
              <c:strCache>
                <c:ptCount val="72"/>
                <c:pt idx="0">
                  <c:v>Gn
2017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
2018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
2019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
2020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
2021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  <c:pt idx="60">
                  <c:v>Gn
2022</c:v>
                </c:pt>
                <c:pt idx="61">
                  <c:v>Fb </c:v>
                </c:pt>
                <c:pt idx="62">
                  <c:v>Mç </c:v>
                </c:pt>
                <c:pt idx="63">
                  <c:v>Ab</c:v>
                </c:pt>
                <c:pt idx="64">
                  <c:v>Mg </c:v>
                </c:pt>
                <c:pt idx="65">
                  <c:v>Jn </c:v>
                </c:pt>
                <c:pt idx="66">
                  <c:v>Jl</c:v>
                </c:pt>
                <c:pt idx="67">
                  <c:v>Ag </c:v>
                </c:pt>
                <c:pt idx="68">
                  <c:v>St </c:v>
                </c:pt>
                <c:pt idx="69">
                  <c:v>Oc</c:v>
                </c:pt>
                <c:pt idx="70">
                  <c:v>Nv</c:v>
                </c:pt>
                <c:pt idx="71">
                  <c:v>Ds</c:v>
                </c:pt>
              </c:strCache>
            </c:strRef>
          </c:cat>
          <c:val>
            <c:numRef>
              <c:f>('2.2'!$D$36:$D$47,'2.2'!$D$48:$D$59,'2.2'!$D$60:$D$71,'2.2'!$D$72:$D$83,'2.2'!$D$84:$D$95,'2.2'!$D$96:$D$107)</c:f>
              <c:numCache>
                <c:formatCode>0.0%</c:formatCode>
                <c:ptCount val="72"/>
                <c:pt idx="0">
                  <c:v>0.16719123505976097</c:v>
                </c:pt>
                <c:pt idx="1">
                  <c:v>0.16659123505976095</c:v>
                </c:pt>
                <c:pt idx="2">
                  <c:v>0.16586772908366534</c:v>
                </c:pt>
                <c:pt idx="3">
                  <c:v>0.16497674418604652</c:v>
                </c:pt>
                <c:pt idx="4">
                  <c:v>0.16166238973536487</c:v>
                </c:pt>
                <c:pt idx="5">
                  <c:v>0.15976984763432237</c:v>
                </c:pt>
                <c:pt idx="6">
                  <c:v>0.1563164956590371</c:v>
                </c:pt>
                <c:pt idx="7">
                  <c:v>0.15971981057616419</c:v>
                </c:pt>
                <c:pt idx="8">
                  <c:v>0.15700552486187846</c:v>
                </c:pt>
                <c:pt idx="9">
                  <c:v>0.1538730283911672</c:v>
                </c:pt>
                <c:pt idx="10">
                  <c:v>0.150493690851735</c:v>
                </c:pt>
                <c:pt idx="11">
                  <c:v>0.14809858044164037</c:v>
                </c:pt>
                <c:pt idx="12">
                  <c:v>0.1552001607717042</c:v>
                </c:pt>
                <c:pt idx="13">
                  <c:v>0.15419051446945337</c:v>
                </c:pt>
                <c:pt idx="14">
                  <c:v>0.15186334405144694</c:v>
                </c:pt>
                <c:pt idx="15">
                  <c:v>0.14816771653543306</c:v>
                </c:pt>
                <c:pt idx="16">
                  <c:v>0.14655196850393704</c:v>
                </c:pt>
                <c:pt idx="17">
                  <c:v>0.14483937007874015</c:v>
                </c:pt>
                <c:pt idx="18">
                  <c:v>0.14667145135566187</c:v>
                </c:pt>
                <c:pt idx="19">
                  <c:v>0.14957416267942583</c:v>
                </c:pt>
                <c:pt idx="20">
                  <c:v>0.14882695374800639</c:v>
                </c:pt>
                <c:pt idx="21">
                  <c:v>0.14599519615692555</c:v>
                </c:pt>
                <c:pt idx="22">
                  <c:v>0.14266453162530024</c:v>
                </c:pt>
                <c:pt idx="23">
                  <c:v>0.14099359487590074</c:v>
                </c:pt>
                <c:pt idx="24">
                  <c:v>0.1451700241740532</c:v>
                </c:pt>
                <c:pt idx="25">
                  <c:v>0.14622240128928282</c:v>
                </c:pt>
                <c:pt idx="26">
                  <c:v>0.14478646253021757</c:v>
                </c:pt>
                <c:pt idx="27">
                  <c:v>0.14352610441767069</c:v>
                </c:pt>
                <c:pt idx="28">
                  <c:v>0.1403566265060241</c:v>
                </c:pt>
                <c:pt idx="29">
                  <c:v>0.1396546184738956</c:v>
                </c:pt>
                <c:pt idx="30">
                  <c:v>0.14115032154340834</c:v>
                </c:pt>
                <c:pt idx="31">
                  <c:v>0.146975884244373</c:v>
                </c:pt>
                <c:pt idx="32">
                  <c:v>0.14490755627009644</c:v>
                </c:pt>
                <c:pt idx="33">
                  <c:v>0.14390210355987054</c:v>
                </c:pt>
                <c:pt idx="34">
                  <c:v>0.14001132686084142</c:v>
                </c:pt>
                <c:pt idx="35">
                  <c:v>0.13907847896440129</c:v>
                </c:pt>
                <c:pt idx="36">
                  <c:v>0.14123186663460768</c:v>
                </c:pt>
                <c:pt idx="37">
                  <c:v>0.14146269135208783</c:v>
                </c:pt>
                <c:pt idx="38">
                  <c:v>0.15578985333012743</c:v>
                </c:pt>
                <c:pt idx="39">
                  <c:v>0.17696630146082337</c:v>
                </c:pt>
                <c:pt idx="40">
                  <c:v>0.17720949535192562</c:v>
                </c:pt>
                <c:pt idx="41">
                  <c:v>0.18447294156706506</c:v>
                </c:pt>
                <c:pt idx="42">
                  <c:v>0.1693325396825397</c:v>
                </c:pt>
                <c:pt idx="43">
                  <c:v>0.17184285714285713</c:v>
                </c:pt>
                <c:pt idx="44">
                  <c:v>0.16902857142857142</c:v>
                </c:pt>
                <c:pt idx="45">
                  <c:v>0.16690999518690838</c:v>
                </c:pt>
                <c:pt idx="46">
                  <c:v>0.16511952510829456</c:v>
                </c:pt>
                <c:pt idx="47">
                  <c:v>0.16717311086154341</c:v>
                </c:pt>
                <c:pt idx="48">
                  <c:v>0.17281916999999999</c:v>
                </c:pt>
                <c:pt idx="49">
                  <c:v>0.17670087000000001</c:v>
                </c:pt>
                <c:pt idx="50">
                  <c:v>0.17343164</c:v>
                </c:pt>
                <c:pt idx="51">
                  <c:v>0.16784995999999999</c:v>
                </c:pt>
                <c:pt idx="52">
                  <c:v>0.16414972</c:v>
                </c:pt>
                <c:pt idx="53">
                  <c:v>0.16290099</c:v>
                </c:pt>
                <c:pt idx="54">
                  <c:v>0.1620972</c:v>
                </c:pt>
                <c:pt idx="55">
                  <c:v>0.16504334000000001</c:v>
                </c:pt>
                <c:pt idx="56">
                  <c:v>0.16111515000000001</c:v>
                </c:pt>
                <c:pt idx="57">
                  <c:v>0.16115589999999999</c:v>
                </c:pt>
                <c:pt idx="58">
                  <c:v>0.14739352999999999</c:v>
                </c:pt>
                <c:pt idx="59">
                  <c:v>0.14049348</c:v>
                </c:pt>
                <c:pt idx="60">
                  <c:v>0.135312720709409</c:v>
                </c:pt>
                <c:pt idx="61">
                  <c:v>0.13597033665541899</c:v>
                </c:pt>
                <c:pt idx="62">
                  <c:v>0.136795887938476</c:v>
                </c:pt>
                <c:pt idx="63">
                  <c:v>0.135044681016396</c:v>
                </c:pt>
                <c:pt idx="64">
                  <c:v>0.13393503768746601</c:v>
                </c:pt>
                <c:pt idx="65">
                  <c:v>0.13338487838992899</c:v>
                </c:pt>
                <c:pt idx="66">
                  <c:v>0.13054116028433799</c:v>
                </c:pt>
                <c:pt idx="67">
                  <c:v>0.13335167774975201</c:v>
                </c:pt>
                <c:pt idx="68">
                  <c:v>0.13146449591072401</c:v>
                </c:pt>
                <c:pt idx="69">
                  <c:v>0.13105102352581699</c:v>
                </c:pt>
                <c:pt idx="70">
                  <c:v>0.124741827069966</c:v>
                </c:pt>
                <c:pt idx="71">
                  <c:v>0.124100213871066</c:v>
                </c:pt>
              </c:numCache>
            </c:numRef>
          </c:val>
          <c:smooth val="0"/>
        </c:ser>
        <c:ser>
          <c:idx val="0"/>
          <c:order val="3"/>
          <c:tx>
            <c:v>València ciutat</c:v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('2.2'!$B$36:$B$47,'2.2'!$B$48:$B$59,'2.2'!$B$60:$B$71,'2.2'!$B$72:$B$83,'2.2'!$B$84:$B$95,'2.2'!$B$96:$B$107)</c:f>
              <c:strCache>
                <c:ptCount val="72"/>
                <c:pt idx="0">
                  <c:v>Gn
2017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
2018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
2019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
2020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
2021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  <c:pt idx="60">
                  <c:v>Gn
2022</c:v>
                </c:pt>
                <c:pt idx="61">
                  <c:v>Fb </c:v>
                </c:pt>
                <c:pt idx="62">
                  <c:v>Mç </c:v>
                </c:pt>
                <c:pt idx="63">
                  <c:v>Ab</c:v>
                </c:pt>
                <c:pt idx="64">
                  <c:v>Mg </c:v>
                </c:pt>
                <c:pt idx="65">
                  <c:v>Jn </c:v>
                </c:pt>
                <c:pt idx="66">
                  <c:v>Jl</c:v>
                </c:pt>
                <c:pt idx="67">
                  <c:v>Ag </c:v>
                </c:pt>
                <c:pt idx="68">
                  <c:v>St </c:v>
                </c:pt>
                <c:pt idx="69">
                  <c:v>Oc</c:v>
                </c:pt>
                <c:pt idx="70">
                  <c:v>Nv</c:v>
                </c:pt>
                <c:pt idx="71">
                  <c:v>Ds</c:v>
                </c:pt>
              </c:strCache>
            </c:strRef>
          </c:cat>
          <c:val>
            <c:numRef>
              <c:f>('2.2'!$C$36:$C$47,'2.2'!$C$48:$C$59,'2.2'!$C$60:$C$71,'2.2'!$C$72:$C$83,'2.2'!$C$84:$C$95,'2.2'!$C$96:$C$107)</c:f>
              <c:numCache>
                <c:formatCode>0.0%</c:formatCode>
                <c:ptCount val="72"/>
                <c:pt idx="0">
                  <c:v>0.1663968253968254</c:v>
                </c:pt>
                <c:pt idx="1">
                  <c:v>0.1658095238095238</c:v>
                </c:pt>
                <c:pt idx="2">
                  <c:v>0.16456878306878306</c:v>
                </c:pt>
                <c:pt idx="3">
                  <c:v>0.16197631578947369</c:v>
                </c:pt>
                <c:pt idx="4">
                  <c:v>0.15807368421052634</c:v>
                </c:pt>
                <c:pt idx="5">
                  <c:v>0.15734999999999999</c:v>
                </c:pt>
                <c:pt idx="6">
                  <c:v>0.15554805194805194</c:v>
                </c:pt>
                <c:pt idx="7">
                  <c:v>0.15720519480519479</c:v>
                </c:pt>
                <c:pt idx="8">
                  <c:v>0.15483636363636363</c:v>
                </c:pt>
                <c:pt idx="9">
                  <c:v>0.14915404040404043</c:v>
                </c:pt>
                <c:pt idx="10">
                  <c:v>0.14667929292929294</c:v>
                </c:pt>
                <c:pt idx="11">
                  <c:v>0.14454292929292931</c:v>
                </c:pt>
                <c:pt idx="12">
                  <c:v>0.15114285714285713</c:v>
                </c:pt>
                <c:pt idx="13">
                  <c:v>0.15011168831168831</c:v>
                </c:pt>
                <c:pt idx="14">
                  <c:v>0.14790389610389609</c:v>
                </c:pt>
                <c:pt idx="15">
                  <c:v>0.14373282442748092</c:v>
                </c:pt>
                <c:pt idx="16">
                  <c:v>0.14202035623409667</c:v>
                </c:pt>
                <c:pt idx="17">
                  <c:v>0.14003562340966919</c:v>
                </c:pt>
                <c:pt idx="18">
                  <c:v>0.14553684210526316</c:v>
                </c:pt>
                <c:pt idx="19">
                  <c:v>0.14732894736842103</c:v>
                </c:pt>
                <c:pt idx="20">
                  <c:v>0.14622105263157895</c:v>
                </c:pt>
                <c:pt idx="21">
                  <c:v>0.14508923884514435</c:v>
                </c:pt>
                <c:pt idx="22">
                  <c:v>0.14298425196850395</c:v>
                </c:pt>
                <c:pt idx="23">
                  <c:v>0.14049343832021</c:v>
                </c:pt>
                <c:pt idx="24">
                  <c:v>0.14420689655172414</c:v>
                </c:pt>
                <c:pt idx="25">
                  <c:v>0.14444827586206896</c:v>
                </c:pt>
                <c:pt idx="26">
                  <c:v>0.14254111405835546</c:v>
                </c:pt>
                <c:pt idx="27">
                  <c:v>0.14337967914438501</c:v>
                </c:pt>
                <c:pt idx="28">
                  <c:v>0.14059625668449197</c:v>
                </c:pt>
                <c:pt idx="29">
                  <c:v>0.13953208556149732</c:v>
                </c:pt>
                <c:pt idx="30">
                  <c:v>0.14145430107526882</c:v>
                </c:pt>
                <c:pt idx="31">
                  <c:v>0.14593548387096775</c:v>
                </c:pt>
                <c:pt idx="32">
                  <c:v>0.14366129032258063</c:v>
                </c:pt>
                <c:pt idx="33">
                  <c:v>0.14287466666666665</c:v>
                </c:pt>
                <c:pt idx="34">
                  <c:v>0.14059999999999997</c:v>
                </c:pt>
                <c:pt idx="35">
                  <c:v>0.13931199999999999</c:v>
                </c:pt>
                <c:pt idx="36">
                  <c:v>0.137752079002079</c:v>
                </c:pt>
                <c:pt idx="37">
                  <c:v>0.13824844074844075</c:v>
                </c:pt>
                <c:pt idx="38">
                  <c:v>0.15155405405405406</c:v>
                </c:pt>
                <c:pt idx="39">
                  <c:v>0.18008080245193647</c:v>
                </c:pt>
                <c:pt idx="40">
                  <c:v>0.18035943159654499</c:v>
                </c:pt>
                <c:pt idx="41">
                  <c:v>0.18879632209529118</c:v>
                </c:pt>
                <c:pt idx="42">
                  <c:v>0.17454959785522789</c:v>
                </c:pt>
                <c:pt idx="43">
                  <c:v>0.17644235924932977</c:v>
                </c:pt>
                <c:pt idx="44">
                  <c:v>0.17427882037533513</c:v>
                </c:pt>
                <c:pt idx="45">
                  <c:v>0.17013449367088607</c:v>
                </c:pt>
                <c:pt idx="46">
                  <c:v>0.17026371308016877</c:v>
                </c:pt>
                <c:pt idx="47">
                  <c:v>0.17221782700421942</c:v>
                </c:pt>
                <c:pt idx="48">
                  <c:v>0.18301587</c:v>
                </c:pt>
                <c:pt idx="49">
                  <c:v>0.18628352000000001</c:v>
                </c:pt>
                <c:pt idx="50">
                  <c:v>0.18255062999999999</c:v>
                </c:pt>
                <c:pt idx="51">
                  <c:v>0.1812037</c:v>
                </c:pt>
                <c:pt idx="52">
                  <c:v>0.17627723000000001</c:v>
                </c:pt>
                <c:pt idx="53">
                  <c:v>0.17405772999999999</c:v>
                </c:pt>
                <c:pt idx="54">
                  <c:v>0.17140406999999999</c:v>
                </c:pt>
                <c:pt idx="55">
                  <c:v>0.17314845000000001</c:v>
                </c:pt>
                <c:pt idx="56">
                  <c:v>0.16856109</c:v>
                </c:pt>
                <c:pt idx="57">
                  <c:v>0.16925385000000001</c:v>
                </c:pt>
                <c:pt idx="58">
                  <c:v>0.15536361000000001</c:v>
                </c:pt>
                <c:pt idx="59">
                  <c:v>0.14713166</c:v>
                </c:pt>
                <c:pt idx="60">
                  <c:v>0.141328252585738</c:v>
                </c:pt>
                <c:pt idx="61">
                  <c:v>0.14129831246597699</c:v>
                </c:pt>
                <c:pt idx="62">
                  <c:v>0.14114044637996701</c:v>
                </c:pt>
                <c:pt idx="63">
                  <c:v>0.136478650500791</c:v>
                </c:pt>
                <c:pt idx="64">
                  <c:v>0.13470479704797</c:v>
                </c:pt>
                <c:pt idx="65">
                  <c:v>0.13371112282551401</c:v>
                </c:pt>
                <c:pt idx="66">
                  <c:v>0.13456997863247899</c:v>
                </c:pt>
                <c:pt idx="67">
                  <c:v>0.137625534188034</c:v>
                </c:pt>
                <c:pt idx="68">
                  <c:v>0.13568108974359</c:v>
                </c:pt>
                <c:pt idx="69">
                  <c:v>0.129801375095493</c:v>
                </c:pt>
                <c:pt idx="70">
                  <c:v>0.124367201426025</c:v>
                </c:pt>
                <c:pt idx="71">
                  <c:v>0.12323402088108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705608"/>
        <c:axId val="645722464"/>
      </c:lineChart>
      <c:catAx>
        <c:axId val="64570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645722464"/>
        <c:crossesAt val="0"/>
        <c:auto val="1"/>
        <c:lblAlgn val="ctr"/>
        <c:lblOffset val="100"/>
        <c:tickLblSkip val="4"/>
        <c:tickMarkSkip val="1"/>
        <c:noMultiLvlLbl val="0"/>
      </c:catAx>
      <c:valAx>
        <c:axId val="645722464"/>
        <c:scaling>
          <c:orientation val="minMax"/>
          <c:max val="0.22000000000000003"/>
          <c:min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645705608"/>
        <c:crosses val="autoZero"/>
        <c:crossBetween val="between"/>
        <c:majorUnit val="2.0000000000000004E-2"/>
        <c:minorUnit val="0.0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4515103338632754E-2"/>
          <c:y val="0.90425636622549843"/>
          <c:w val="0.91891891891891897"/>
          <c:h val="6.38297872340425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Desocupació registrada a la ciutat de València.
Mitjanes anuals. 2022</a:t>
            </a:r>
          </a:p>
        </c:rich>
      </c:tx>
      <c:layout>
        <c:manualLayout>
          <c:xMode val="edge"/>
          <c:yMode val="edge"/>
          <c:x val="0.22672507794563254"/>
          <c:y val="7.630227471566054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116685821169838E-2"/>
          <c:y val="0.24666686740467728"/>
          <c:w val="0.91480045970807611"/>
          <c:h val="0.630000512695729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'2.3'!$D$4</c:f>
              <c:strCache>
                <c:ptCount val="1"/>
                <c:pt idx="0">
                  <c:v>Homes 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'2.3'!$A$6:$A$15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'2.3'!$H$6:$H$15</c:f>
              <c:numCache>
                <c:formatCode>0.0%</c:formatCode>
                <c:ptCount val="10"/>
                <c:pt idx="0">
                  <c:v>-8.3149794173942703E-3</c:v>
                </c:pt>
                <c:pt idx="1">
                  <c:v>-2.0656349143920897E-2</c:v>
                </c:pt>
                <c:pt idx="2">
                  <c:v>-3.3214032879729398E-2</c:v>
                </c:pt>
                <c:pt idx="3">
                  <c:v>-3.3998990534623401E-2</c:v>
                </c:pt>
                <c:pt idx="4">
                  <c:v>-3.3533587666168499E-2</c:v>
                </c:pt>
                <c:pt idx="5">
                  <c:v>-3.8944715383203501E-2</c:v>
                </c:pt>
                <c:pt idx="6">
                  <c:v>-4.9648981357665399E-2</c:v>
                </c:pt>
                <c:pt idx="7">
                  <c:v>-5.5518956973177103E-2</c:v>
                </c:pt>
                <c:pt idx="8">
                  <c:v>-6.8786216209129794E-2</c:v>
                </c:pt>
                <c:pt idx="9">
                  <c:v>-6.0528592779045098E-2</c:v>
                </c:pt>
              </c:numCache>
            </c:numRef>
          </c:val>
        </c:ser>
        <c:ser>
          <c:idx val="1"/>
          <c:order val="1"/>
          <c:tx>
            <c:strRef>
              <c:f>'2.3'!$F$4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'2.3'!$A$6:$A$15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'2.3'!$G$6:$G$15</c:f>
              <c:numCache>
                <c:formatCode>0.0%</c:formatCode>
                <c:ptCount val="10"/>
                <c:pt idx="0">
                  <c:v>6.0731796848370401E-3</c:v>
                </c:pt>
                <c:pt idx="1">
                  <c:v>1.9718988437033E-2</c:v>
                </c:pt>
                <c:pt idx="2">
                  <c:v>4.4881879440992201E-2</c:v>
                </c:pt>
                <c:pt idx="3">
                  <c:v>5.0591258292037006E-2</c:v>
                </c:pt>
                <c:pt idx="4">
                  <c:v>5.8496552085791402E-2</c:v>
                </c:pt>
                <c:pt idx="5">
                  <c:v>6.6367432287160091E-2</c:v>
                </c:pt>
                <c:pt idx="6">
                  <c:v>7.4833176014053801E-2</c:v>
                </c:pt>
                <c:pt idx="7">
                  <c:v>8.2645061485618398E-2</c:v>
                </c:pt>
                <c:pt idx="8">
                  <c:v>9.5240436298801801E-2</c:v>
                </c:pt>
                <c:pt idx="9">
                  <c:v>9.8006633629617992E-2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49912200"/>
        <c:axId val="649911024"/>
      </c:barChart>
      <c:catAx>
        <c:axId val="649912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64991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9911024"/>
        <c:scaling>
          <c:orientation val="minMax"/>
          <c:max val="0.1"/>
          <c:min val="-0.1"/>
        </c:scaling>
        <c:delete val="0"/>
        <c:axPos val="b"/>
        <c:numFmt formatCode="0%" sourceLinked="0"/>
        <c:majorTickMark val="cross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649912200"/>
        <c:crosses val="autoZero"/>
        <c:crossBetween val="between"/>
        <c:majorUnit val="2.0000000000000004E-2"/>
      </c:valAx>
      <c:spPr>
        <a:noFill/>
        <a:ln w="25400"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 b="1"/>
              <a:t>1r trimestre 2022</a:t>
            </a:r>
          </a:p>
        </c:rich>
      </c:tx>
      <c:layout>
        <c:manualLayout>
          <c:xMode val="edge"/>
          <c:yMode val="edge"/>
          <c:x val="0.4"/>
          <c:y val="2.450966356478167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95471293872932E-2"/>
          <c:y val="0.13015418892574118"/>
          <c:w val="0.89204576389859425"/>
          <c:h val="0.746022904693183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'2.12'!$P$16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'2.12'!$A$28:$A$37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'2.12'!$P$17:$P$26</c:f>
              <c:numCache>
                <c:formatCode>#,##0.00</c:formatCode>
                <c:ptCount val="10"/>
                <c:pt idx="0">
                  <c:v>-0.92747218868021464</c:v>
                </c:pt>
                <c:pt idx="1">
                  <c:v>-2.3045500089921127</c:v>
                </c:pt>
                <c:pt idx="2">
                  <c:v>-3.3013899236955009</c:v>
                </c:pt>
                <c:pt idx="3">
                  <c:v>-3.3579117745291991</c:v>
                </c:pt>
                <c:pt idx="4">
                  <c:v>-3.3656192996428849</c:v>
                </c:pt>
                <c:pt idx="5">
                  <c:v>-3.9334069830177523</c:v>
                </c:pt>
                <c:pt idx="6">
                  <c:v>-5.0908203375895997</c:v>
                </c:pt>
                <c:pt idx="7">
                  <c:v>-5.6168589265986686</c:v>
                </c:pt>
                <c:pt idx="8">
                  <c:v>-6.8828199265215932</c:v>
                </c:pt>
                <c:pt idx="9">
                  <c:v>-5.9046065308429467</c:v>
                </c:pt>
              </c:numCache>
            </c:numRef>
          </c:val>
        </c:ser>
        <c:ser>
          <c:idx val="1"/>
          <c:order val="1"/>
          <c:tx>
            <c:strRef>
              <c:f>'2.12'!$P$27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'2.12'!$A$28:$A$37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'2.12'!$P$28:$P$37</c:f>
              <c:numCache>
                <c:formatCode>#,##0.00</c:formatCode>
                <c:ptCount val="10"/>
                <c:pt idx="0">
                  <c:v>0.63843999691698983</c:v>
                </c:pt>
                <c:pt idx="1">
                  <c:v>2.1658145569457647</c:v>
                </c:pt>
                <c:pt idx="2">
                  <c:v>4.4164118901420748</c:v>
                </c:pt>
                <c:pt idx="3">
                  <c:v>5.0394368368316931</c:v>
                </c:pt>
                <c:pt idx="4">
                  <c:v>5.8667111990339889</c:v>
                </c:pt>
                <c:pt idx="5">
                  <c:v>6.6593016982246995</c:v>
                </c:pt>
                <c:pt idx="6">
                  <c:v>7.4660226601238335</c:v>
                </c:pt>
                <c:pt idx="7">
                  <c:v>8.3684453921845687</c:v>
                </c:pt>
                <c:pt idx="8">
                  <c:v>9.3010559309405743</c:v>
                </c:pt>
                <c:pt idx="9">
                  <c:v>9.3929039385453326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8705960"/>
        <c:axId val="548703216"/>
      </c:barChart>
      <c:catAx>
        <c:axId val="548705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4870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703216"/>
        <c:scaling>
          <c:orientation val="minMax"/>
          <c:max val="9"/>
          <c:min val="-9"/>
        </c:scaling>
        <c:delete val="0"/>
        <c:axPos val="b"/>
        <c:numFmt formatCode="0\%;0\%" sourceLinked="0"/>
        <c:majorTickMark val="cross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48705960"/>
        <c:crosses val="autoZero"/>
        <c:crossBetween val="between"/>
        <c:majorUnit val="3"/>
        <c:minorUnit val="3"/>
      </c:valAx>
      <c:spPr>
        <a:noFill/>
        <a:ln w="25400"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 b="1"/>
              <a:t>4t trimestre. 2022</a:t>
            </a:r>
          </a:p>
        </c:rich>
      </c:tx>
      <c:layout>
        <c:manualLayout>
          <c:xMode val="edge"/>
          <c:yMode val="edge"/>
          <c:x val="0.35490175214584663"/>
          <c:y val="6.916598111803189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855025737915798E-2"/>
          <c:y val="0.17689538481471084"/>
          <c:w val="0.89973904568407592"/>
          <c:h val="0.689530989787954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'2.12'!$P$16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'2.12'!$A$28:$A$37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'2.12'!$R$17:$R$26</c:f>
              <c:numCache>
                <c:formatCode>#,##0.00</c:formatCode>
                <c:ptCount val="10"/>
                <c:pt idx="0">
                  <c:v>-0.69497861085246204</c:v>
                </c:pt>
                <c:pt idx="1">
                  <c:v>-1.8852138240017275</c:v>
                </c:pt>
                <c:pt idx="2">
                  <c:v>-3.3122815540531421</c:v>
                </c:pt>
                <c:pt idx="3">
                  <c:v>-3.4742183177469195</c:v>
                </c:pt>
                <c:pt idx="4">
                  <c:v>-3.3534404814919778</c:v>
                </c:pt>
                <c:pt idx="5">
                  <c:v>-3.8932296938045687</c:v>
                </c:pt>
                <c:pt idx="6">
                  <c:v>-4.894538682644427</c:v>
                </c:pt>
                <c:pt idx="7">
                  <c:v>-5.5686004615197762</c:v>
                </c:pt>
                <c:pt idx="8">
                  <c:v>-6.9120008636627386</c:v>
                </c:pt>
                <c:pt idx="9">
                  <c:v>-6.2507590785798142</c:v>
                </c:pt>
              </c:numCache>
            </c:numRef>
          </c:val>
        </c:ser>
        <c:ser>
          <c:idx val="1"/>
          <c:order val="1"/>
          <c:tx>
            <c:strRef>
              <c:f>'2.12'!$P$27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'2.12'!$A$28:$A$37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'2.12'!$R$28:$R$37</c:f>
              <c:numCache>
                <c:formatCode>#,##0.00</c:formatCode>
                <c:ptCount val="10"/>
                <c:pt idx="0">
                  <c:v>0.54788605049728079</c:v>
                </c:pt>
                <c:pt idx="1">
                  <c:v>1.8001970230624942</c:v>
                </c:pt>
                <c:pt idx="2">
                  <c:v>4.3925347151937171</c:v>
                </c:pt>
                <c:pt idx="3">
                  <c:v>5.0024965251069462</c:v>
                </c:pt>
                <c:pt idx="4">
                  <c:v>5.8229761278220851</c:v>
                </c:pt>
                <c:pt idx="5">
                  <c:v>6.5523663009594753</c:v>
                </c:pt>
                <c:pt idx="6">
                  <c:v>7.4848521652294773</c:v>
                </c:pt>
                <c:pt idx="7">
                  <c:v>8.1521665789509203</c:v>
                </c:pt>
                <c:pt idx="8">
                  <c:v>9.7884026287734649</c:v>
                </c:pt>
                <c:pt idx="9">
                  <c:v>10.216860316046583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8702432"/>
        <c:axId val="548704000"/>
      </c:barChart>
      <c:catAx>
        <c:axId val="548702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487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704000"/>
        <c:scaling>
          <c:orientation val="minMax"/>
          <c:max val="9"/>
          <c:min val="-9"/>
        </c:scaling>
        <c:delete val="0"/>
        <c:axPos val="b"/>
        <c:numFmt formatCode="0\%;0\%" sourceLinked="0"/>
        <c:majorTickMark val="cross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48702432"/>
        <c:crosses val="autoZero"/>
        <c:crossBetween val="between"/>
        <c:majorUnit val="3"/>
        <c:minorUnit val="3"/>
      </c:valAx>
      <c:spPr>
        <a:noFill/>
        <a:ln w="25400"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Desocupació segons sector econòmic. Desembre 2022</a:t>
            </a:r>
          </a:p>
        </c:rich>
      </c:tx>
      <c:layout>
        <c:manualLayout>
          <c:xMode val="edge"/>
          <c:yMode val="edge"/>
          <c:x val="0.18828827067146409"/>
          <c:y val="3.252050524934383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view3D>
      <c:rotX val="25"/>
      <c:rotY val="8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7441727068884603"/>
          <c:y val="0.24439433203760921"/>
          <c:w val="0.50580513092922585"/>
          <c:h val="0.5365083523285221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54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6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4"/>
            <c:bubble3D val="0"/>
            <c:spPr>
              <a:solidFill>
                <a:schemeClr val="accent6">
                  <a:shade val="53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4.3513497071145267E-3"/>
                  <c:y val="3.70498189308614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12761815370118E-3"/>
                  <c:y val="3.054918768065384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030070744468199E-2"/>
                  <c:y val="4.529926243396790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188950305052926E-3"/>
                  <c:y val="3.41867670022259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407780153308752E-2"/>
                  <c:y val="-0.10275341373467557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333333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('2.13'!$A$6:$A$7,'2.13'!$A$12:$A$13,'2.13'!$A$29)</c:f>
              <c:strCache>
                <c:ptCount val="5"/>
                <c:pt idx="0">
                  <c:v> Agricultura, ramaderia i pesca</c:v>
                </c:pt>
                <c:pt idx="1">
                  <c:v>  Indústria</c:v>
                </c:pt>
                <c:pt idx="2">
                  <c:v> Construcció</c:v>
                </c:pt>
                <c:pt idx="3">
                  <c:v> Servicis</c:v>
                </c:pt>
                <c:pt idx="4">
                  <c:v>Sense ocupació anterior</c:v>
                </c:pt>
              </c:strCache>
            </c:strRef>
          </c:cat>
          <c:val>
            <c:numRef>
              <c:f>('2.13'!$M$6:$M$7,'2.13'!$M$12:$M$13,'2.13'!$M$29)</c:f>
              <c:numCache>
                <c:formatCode>#,##0</c:formatCode>
                <c:ptCount val="5"/>
                <c:pt idx="0">
                  <c:v>723</c:v>
                </c:pt>
                <c:pt idx="1">
                  <c:v>4156</c:v>
                </c:pt>
                <c:pt idx="2">
                  <c:v>3255</c:v>
                </c:pt>
                <c:pt idx="3">
                  <c:v>37471</c:v>
                </c:pt>
                <c:pt idx="4">
                  <c:v>2789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5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 b="1"/>
              <a:t>Mitjana anual. 2022</a:t>
            </a:r>
          </a:p>
        </c:rich>
      </c:tx>
      <c:layout>
        <c:manualLayout>
          <c:xMode val="edge"/>
          <c:yMode val="edge"/>
          <c:x val="0.4517225556595636"/>
          <c:y val="2.232148866007133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671365383802788"/>
          <c:y val="0.13993191551057324"/>
          <c:w val="0.69405683276644548"/>
          <c:h val="0.75768012788651873"/>
        </c:manualLayout>
      </c:layout>
      <c:barChart>
        <c:barDir val="bar"/>
        <c:grouping val="clustered"/>
        <c:varyColors val="0"/>
        <c:ser>
          <c:idx val="0"/>
          <c:order val="0"/>
          <c:tx>
            <c:v>Homes</c:v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('2.16'!$A$32,'2.16'!$A$29,'2.16'!$A$26,'2.16'!$A$23,'2.16'!$A$20,'2.16'!$A$17,'2.16'!$A$14,'2.16'!$A$11,'2.16'!$A$8,'2.16'!$A$5)</c:f>
              <c:strCache>
                <c:ptCount val="10"/>
                <c:pt idx="0">
                  <c:v>Ocupacions militars</c:v>
                </c:pt>
                <c:pt idx="1">
                  <c:v>Ocupacions elementals</c:v>
                </c:pt>
                <c:pt idx="2">
                  <c:v>Operadors maquinària</c:v>
                </c:pt>
                <c:pt idx="3">
                  <c:v>Artesans i treballadors qualificats </c:v>
                </c:pt>
                <c:pt idx="4">
                  <c:v>Treballadors agricultura i pesca</c:v>
                </c:pt>
                <c:pt idx="5">
                  <c:v>Treballadors servicis</c:v>
                </c:pt>
                <c:pt idx="6">
                  <c:v>Empleats administratius</c:v>
                </c:pt>
                <c:pt idx="7">
                  <c:v>Tècnics i professionals de suport</c:v>
                </c:pt>
                <c:pt idx="8">
                  <c:v>Tècnics i professionals científics</c:v>
                </c:pt>
                <c:pt idx="9">
                  <c:v>Directors i gerents</c:v>
                </c:pt>
              </c:strCache>
            </c:strRef>
          </c:cat>
          <c:val>
            <c:numRef>
              <c:f>('2.16'!$N$33,'2.16'!$N$30,'2.16'!$N$27,'2.16'!$N$24,'2.16'!$N$21,'2.16'!$N$18,'2.16'!$N$15,'2.16'!$N$12,'2.16'!$N$9,'2.16'!$N$6)</c:f>
              <c:numCache>
                <c:formatCode>#,##0</c:formatCode>
                <c:ptCount val="10"/>
                <c:pt idx="0">
                  <c:v>22.75</c:v>
                </c:pt>
                <c:pt idx="1">
                  <c:v>4589.833333333333</c:v>
                </c:pt>
                <c:pt idx="2">
                  <c:v>1665.6666666666667</c:v>
                </c:pt>
                <c:pt idx="3">
                  <c:v>3627.5</c:v>
                </c:pt>
                <c:pt idx="4">
                  <c:v>318.91666666666669</c:v>
                </c:pt>
                <c:pt idx="5">
                  <c:v>3450.9166666666665</c:v>
                </c:pt>
                <c:pt idx="6">
                  <c:v>1567.75</c:v>
                </c:pt>
                <c:pt idx="7">
                  <c:v>2653.4166666666665</c:v>
                </c:pt>
                <c:pt idx="8">
                  <c:v>2111.1666666666665</c:v>
                </c:pt>
                <c:pt idx="9">
                  <c:v>492.83333333333331</c:v>
                </c:pt>
              </c:numCache>
            </c:numRef>
          </c:val>
        </c:ser>
        <c:ser>
          <c:idx val="1"/>
          <c:order val="1"/>
          <c:tx>
            <c:v>Dones</c:v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('2.16'!$A$32,'2.16'!$A$29,'2.16'!$A$26,'2.16'!$A$23,'2.16'!$A$20,'2.16'!$A$17,'2.16'!$A$14,'2.16'!$A$11,'2.16'!$A$8,'2.16'!$A$5)</c:f>
              <c:strCache>
                <c:ptCount val="10"/>
                <c:pt idx="0">
                  <c:v>Ocupacions militars</c:v>
                </c:pt>
                <c:pt idx="1">
                  <c:v>Ocupacions elementals</c:v>
                </c:pt>
                <c:pt idx="2">
                  <c:v>Operadors maquinària</c:v>
                </c:pt>
                <c:pt idx="3">
                  <c:v>Artesans i treballadors qualificats </c:v>
                </c:pt>
                <c:pt idx="4">
                  <c:v>Treballadors agricultura i pesca</c:v>
                </c:pt>
                <c:pt idx="5">
                  <c:v>Treballadors servicis</c:v>
                </c:pt>
                <c:pt idx="6">
                  <c:v>Empleats administratius</c:v>
                </c:pt>
                <c:pt idx="7">
                  <c:v>Tècnics i professionals de suport</c:v>
                </c:pt>
                <c:pt idx="8">
                  <c:v>Tècnics i professionals científics</c:v>
                </c:pt>
                <c:pt idx="9">
                  <c:v>Directors i gerents</c:v>
                </c:pt>
              </c:strCache>
            </c:strRef>
          </c:cat>
          <c:val>
            <c:numRef>
              <c:f>('2.16'!$N$34,'2.16'!$N$31,'2.16'!$N$28,'2.16'!$N$25,'2.16'!$N$22,'2.16'!$N$19,'2.16'!$N$16,'2.16'!$N$13,'2.16'!$N$10,'2.16'!$N$7)</c:f>
              <c:numCache>
                <c:formatCode>#,##0</c:formatCode>
                <c:ptCount val="10"/>
                <c:pt idx="0">
                  <c:v>10.333333333333334</c:v>
                </c:pt>
                <c:pt idx="1">
                  <c:v>7640.25</c:v>
                </c:pt>
                <c:pt idx="2">
                  <c:v>514.75</c:v>
                </c:pt>
                <c:pt idx="3">
                  <c:v>616.25</c:v>
                </c:pt>
                <c:pt idx="4">
                  <c:v>87.333333333333329</c:v>
                </c:pt>
                <c:pt idx="5">
                  <c:v>10109.666666666666</c:v>
                </c:pt>
                <c:pt idx="6">
                  <c:v>5324.25</c:v>
                </c:pt>
                <c:pt idx="7">
                  <c:v>2259.5</c:v>
                </c:pt>
                <c:pt idx="8">
                  <c:v>3524.5</c:v>
                </c:pt>
                <c:pt idx="9">
                  <c:v>264.41666666666669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30"/>
        <c:axId val="444267312"/>
        <c:axId val="545265360"/>
      </c:barChart>
      <c:catAx>
        <c:axId val="444267312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4526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52653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000000"/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442673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7348186206453926"/>
          <c:y val="0.19999116696951344"/>
          <c:w val="7.9316605694558465E-2"/>
          <c:h val="0.1404109589041096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Evolució de la contractació registrada. 2017- 2022</a:t>
            </a:r>
          </a:p>
        </c:rich>
      </c:tx>
      <c:layout>
        <c:manualLayout>
          <c:xMode val="edge"/>
          <c:yMode val="edge"/>
          <c:x val="0.18623486849517418"/>
          <c:y val="1.689178812754788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823474435847297E-2"/>
          <c:y val="0.14361720778082376"/>
          <c:w val="0.92271471034815522"/>
          <c:h val="0.70731581819599287"/>
        </c:manualLayout>
      </c:layout>
      <c:lineChart>
        <c:grouping val="standard"/>
        <c:varyColors val="0"/>
        <c:ser>
          <c:idx val="0"/>
          <c:order val="0"/>
          <c:tx>
            <c:v>València ciutat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('3.1'!$I$5:$I$16,'3.1'!$K$5:$K$16,'3.1'!$M$5:$M$16,'3.1'!$O$5:$O$16,'3.1'!$Q$5:$Q$16,'3.1'!$S$5:$S$16)</c:f>
              <c:strCache>
                <c:ptCount val="72"/>
                <c:pt idx="0">
                  <c:v>Gn
2017</c:v>
                </c:pt>
                <c:pt idx="1">
                  <c:v>Fb  </c:v>
                </c:pt>
                <c:pt idx="2">
                  <c:v>Mç  </c:v>
                </c:pt>
                <c:pt idx="3">
                  <c:v>Ab </c:v>
                </c:pt>
                <c:pt idx="4">
                  <c:v>Mg  </c:v>
                </c:pt>
                <c:pt idx="5">
                  <c:v>Jn  </c:v>
                </c:pt>
                <c:pt idx="6">
                  <c:v>Jl </c:v>
                </c:pt>
                <c:pt idx="7">
                  <c:v> Ag  </c:v>
                </c:pt>
                <c:pt idx="8">
                  <c:v>St  </c:v>
                </c:pt>
                <c:pt idx="9">
                  <c:v>Oc </c:v>
                </c:pt>
                <c:pt idx="10">
                  <c:v>Nv </c:v>
                </c:pt>
                <c:pt idx="11">
                  <c:v>Ds </c:v>
                </c:pt>
                <c:pt idx="12">
                  <c:v>Gn
2018</c:v>
                </c:pt>
                <c:pt idx="13">
                  <c:v>Fb  </c:v>
                </c:pt>
                <c:pt idx="14">
                  <c:v>Mç  </c:v>
                </c:pt>
                <c:pt idx="15">
                  <c:v>Ab </c:v>
                </c:pt>
                <c:pt idx="16">
                  <c:v>Mg  </c:v>
                </c:pt>
                <c:pt idx="17">
                  <c:v>Jn  </c:v>
                </c:pt>
                <c:pt idx="18">
                  <c:v>Jl </c:v>
                </c:pt>
                <c:pt idx="19">
                  <c:v> Ag  </c:v>
                </c:pt>
                <c:pt idx="20">
                  <c:v>St  </c:v>
                </c:pt>
                <c:pt idx="21">
                  <c:v>Oc </c:v>
                </c:pt>
                <c:pt idx="22">
                  <c:v>Nv </c:v>
                </c:pt>
                <c:pt idx="23">
                  <c:v>Ds </c:v>
                </c:pt>
                <c:pt idx="24">
                  <c:v>Gn
2019</c:v>
                </c:pt>
                <c:pt idx="25">
                  <c:v>Fb  </c:v>
                </c:pt>
                <c:pt idx="26">
                  <c:v>Mç  </c:v>
                </c:pt>
                <c:pt idx="27">
                  <c:v>Ab </c:v>
                </c:pt>
                <c:pt idx="28">
                  <c:v>Mg  </c:v>
                </c:pt>
                <c:pt idx="29">
                  <c:v>Jn  </c:v>
                </c:pt>
                <c:pt idx="30">
                  <c:v>Jl </c:v>
                </c:pt>
                <c:pt idx="31">
                  <c:v> Ag  </c:v>
                </c:pt>
                <c:pt idx="32">
                  <c:v>St  </c:v>
                </c:pt>
                <c:pt idx="33">
                  <c:v>Oc </c:v>
                </c:pt>
                <c:pt idx="34">
                  <c:v>Nv </c:v>
                </c:pt>
                <c:pt idx="35">
                  <c:v>Ds </c:v>
                </c:pt>
                <c:pt idx="36">
                  <c:v>Gn
2020 </c:v>
                </c:pt>
                <c:pt idx="37">
                  <c:v>Fb  </c:v>
                </c:pt>
                <c:pt idx="38">
                  <c:v>Mç  </c:v>
                </c:pt>
                <c:pt idx="39">
                  <c:v>Ab </c:v>
                </c:pt>
                <c:pt idx="40">
                  <c:v>Mg  </c:v>
                </c:pt>
                <c:pt idx="41">
                  <c:v>Jn  </c:v>
                </c:pt>
                <c:pt idx="42">
                  <c:v>Jl </c:v>
                </c:pt>
                <c:pt idx="43">
                  <c:v> Ag  </c:v>
                </c:pt>
                <c:pt idx="44">
                  <c:v>St  </c:v>
                </c:pt>
                <c:pt idx="45">
                  <c:v>Oc </c:v>
                </c:pt>
                <c:pt idx="46">
                  <c:v>Nv </c:v>
                </c:pt>
                <c:pt idx="47">
                  <c:v>Ds </c:v>
                </c:pt>
                <c:pt idx="48">
                  <c:v>Gn
2021 </c:v>
                </c:pt>
                <c:pt idx="49">
                  <c:v>Fb  </c:v>
                </c:pt>
                <c:pt idx="50">
                  <c:v>Mç  </c:v>
                </c:pt>
                <c:pt idx="51">
                  <c:v>Ab </c:v>
                </c:pt>
                <c:pt idx="52">
                  <c:v>Mg  </c:v>
                </c:pt>
                <c:pt idx="53">
                  <c:v>Jn  </c:v>
                </c:pt>
                <c:pt idx="54">
                  <c:v>Jl </c:v>
                </c:pt>
                <c:pt idx="55">
                  <c:v> Ag  </c:v>
                </c:pt>
                <c:pt idx="56">
                  <c:v>St  </c:v>
                </c:pt>
                <c:pt idx="57">
                  <c:v>Oc </c:v>
                </c:pt>
                <c:pt idx="58">
                  <c:v>Nv </c:v>
                </c:pt>
                <c:pt idx="59">
                  <c:v>Ds </c:v>
                </c:pt>
                <c:pt idx="60">
                  <c:v>Gn
2022 </c:v>
                </c:pt>
                <c:pt idx="61">
                  <c:v>Fb  </c:v>
                </c:pt>
                <c:pt idx="62">
                  <c:v>Mç  </c:v>
                </c:pt>
                <c:pt idx="63">
                  <c:v>Ab </c:v>
                </c:pt>
                <c:pt idx="64">
                  <c:v>Mg  </c:v>
                </c:pt>
                <c:pt idx="65">
                  <c:v>Jn  </c:v>
                </c:pt>
                <c:pt idx="66">
                  <c:v>Jl </c:v>
                </c:pt>
                <c:pt idx="67">
                  <c:v> Ag  </c:v>
                </c:pt>
                <c:pt idx="68">
                  <c:v>St  </c:v>
                </c:pt>
                <c:pt idx="69">
                  <c:v>Oc </c:v>
                </c:pt>
                <c:pt idx="70">
                  <c:v>Nv </c:v>
                </c:pt>
                <c:pt idx="71">
                  <c:v>Ds </c:v>
                </c:pt>
              </c:strCache>
            </c:strRef>
          </c:cat>
          <c:val>
            <c:numRef>
              <c:f>('3.1'!$J$5:$J$16,'3.1'!$L$5:$L$16,'3.1'!$N$5:$N$16,'3.1'!$P$5:$P$16,'3.1'!$R$5:$R$16,'3.1'!$T$5:$T$16)</c:f>
              <c:numCache>
                <c:formatCode>#,##0_ ;\-#,##0\ </c:formatCode>
                <c:ptCount val="72"/>
                <c:pt idx="0">
                  <c:v>41607</c:v>
                </c:pt>
                <c:pt idx="1">
                  <c:v>32687</c:v>
                </c:pt>
                <c:pt idx="2">
                  <c:v>38180</c:v>
                </c:pt>
                <c:pt idx="3">
                  <c:v>28971</c:v>
                </c:pt>
                <c:pt idx="4">
                  <c:v>43017</c:v>
                </c:pt>
                <c:pt idx="5">
                  <c:v>40487</c:v>
                </c:pt>
                <c:pt idx="6">
                  <c:v>38203</c:v>
                </c:pt>
                <c:pt idx="7">
                  <c:v>30039</c:v>
                </c:pt>
                <c:pt idx="8">
                  <c:v>40131</c:v>
                </c:pt>
                <c:pt idx="9">
                  <c:v>43806</c:v>
                </c:pt>
                <c:pt idx="10">
                  <c:v>43645</c:v>
                </c:pt>
                <c:pt idx="11">
                  <c:v>34924</c:v>
                </c:pt>
                <c:pt idx="12">
                  <c:v>35598</c:v>
                </c:pt>
                <c:pt idx="13">
                  <c:v>34709</c:v>
                </c:pt>
                <c:pt idx="14">
                  <c:v>37716</c:v>
                </c:pt>
                <c:pt idx="15">
                  <c:v>33748</c:v>
                </c:pt>
                <c:pt idx="16">
                  <c:v>40781</c:v>
                </c:pt>
                <c:pt idx="17">
                  <c:v>41562</c:v>
                </c:pt>
                <c:pt idx="18">
                  <c:v>44578</c:v>
                </c:pt>
                <c:pt idx="19">
                  <c:v>31165</c:v>
                </c:pt>
                <c:pt idx="20">
                  <c:v>40686</c:v>
                </c:pt>
                <c:pt idx="21">
                  <c:v>47333</c:v>
                </c:pt>
                <c:pt idx="22">
                  <c:v>44851</c:v>
                </c:pt>
                <c:pt idx="23">
                  <c:v>40876</c:v>
                </c:pt>
                <c:pt idx="24">
                  <c:v>38500</c:v>
                </c:pt>
                <c:pt idx="25">
                  <c:v>32597</c:v>
                </c:pt>
                <c:pt idx="26">
                  <c:v>38654</c:v>
                </c:pt>
                <c:pt idx="27">
                  <c:v>34839</c:v>
                </c:pt>
                <c:pt idx="28">
                  <c:v>41708</c:v>
                </c:pt>
                <c:pt idx="29">
                  <c:v>37759</c:v>
                </c:pt>
                <c:pt idx="30">
                  <c:v>42786</c:v>
                </c:pt>
                <c:pt idx="31">
                  <c:v>29039</c:v>
                </c:pt>
                <c:pt idx="32">
                  <c:v>40676</c:v>
                </c:pt>
                <c:pt idx="33">
                  <c:v>47872</c:v>
                </c:pt>
                <c:pt idx="34">
                  <c:v>37743</c:v>
                </c:pt>
                <c:pt idx="35">
                  <c:v>39528</c:v>
                </c:pt>
                <c:pt idx="36">
                  <c:v>33108</c:v>
                </c:pt>
                <c:pt idx="37">
                  <c:v>33493</c:v>
                </c:pt>
                <c:pt idx="38">
                  <c:v>27613</c:v>
                </c:pt>
                <c:pt idx="39">
                  <c:v>12315</c:v>
                </c:pt>
                <c:pt idx="40">
                  <c:v>12965</c:v>
                </c:pt>
                <c:pt idx="41">
                  <c:v>17151</c:v>
                </c:pt>
                <c:pt idx="42">
                  <c:v>29637</c:v>
                </c:pt>
                <c:pt idx="43">
                  <c:v>23051</c:v>
                </c:pt>
                <c:pt idx="44">
                  <c:v>33989</c:v>
                </c:pt>
                <c:pt idx="45">
                  <c:v>34993</c:v>
                </c:pt>
                <c:pt idx="46">
                  <c:v>36637</c:v>
                </c:pt>
                <c:pt idx="47">
                  <c:v>36986</c:v>
                </c:pt>
                <c:pt idx="48">
                  <c:v>28142</c:v>
                </c:pt>
                <c:pt idx="49">
                  <c:v>23466</c:v>
                </c:pt>
                <c:pt idx="50">
                  <c:v>26611</c:v>
                </c:pt>
                <c:pt idx="51">
                  <c:v>27834</c:v>
                </c:pt>
                <c:pt idx="52">
                  <c:v>29467</c:v>
                </c:pt>
                <c:pt idx="53">
                  <c:v>35231</c:v>
                </c:pt>
                <c:pt idx="54">
                  <c:v>39773</c:v>
                </c:pt>
                <c:pt idx="55">
                  <c:v>31182</c:v>
                </c:pt>
                <c:pt idx="56">
                  <c:v>42473</c:v>
                </c:pt>
                <c:pt idx="57">
                  <c:v>44461</c:v>
                </c:pt>
                <c:pt idx="58">
                  <c:v>49993</c:v>
                </c:pt>
                <c:pt idx="59">
                  <c:v>40231</c:v>
                </c:pt>
                <c:pt idx="60">
                  <c:v>40134</c:v>
                </c:pt>
                <c:pt idx="61">
                  <c:v>35567</c:v>
                </c:pt>
                <c:pt idx="62">
                  <c:v>42054</c:v>
                </c:pt>
                <c:pt idx="63">
                  <c:v>31162</c:v>
                </c:pt>
                <c:pt idx="64">
                  <c:v>38289</c:v>
                </c:pt>
                <c:pt idx="65">
                  <c:v>40392</c:v>
                </c:pt>
                <c:pt idx="66">
                  <c:v>38019</c:v>
                </c:pt>
                <c:pt idx="67">
                  <c:v>20323</c:v>
                </c:pt>
                <c:pt idx="68">
                  <c:v>28490</c:v>
                </c:pt>
                <c:pt idx="69">
                  <c:v>28907</c:v>
                </c:pt>
                <c:pt idx="70">
                  <c:v>30746</c:v>
                </c:pt>
                <c:pt idx="71">
                  <c:v>24055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253952"/>
        <c:axId val="543252776"/>
      </c:lineChart>
      <c:catAx>
        <c:axId val="543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43252776"/>
        <c:crossesAt val="0"/>
        <c:auto val="1"/>
        <c:lblAlgn val="ctr"/>
        <c:lblOffset val="100"/>
        <c:tickLblSkip val="4"/>
        <c:tickMarkSkip val="1"/>
        <c:noMultiLvlLbl val="0"/>
      </c:catAx>
      <c:valAx>
        <c:axId val="543252776"/>
        <c:scaling>
          <c:orientation val="minMax"/>
          <c:max val="6000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43253952"/>
        <c:crosses val="autoZero"/>
        <c:crossBetween val="between"/>
        <c:majorUnit val="10000"/>
        <c:minorUnit val="0.01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5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Contractació total (milers). 2022</a:t>
            </a:r>
          </a:p>
        </c:rich>
      </c:tx>
      <c:layout>
        <c:manualLayout>
          <c:xMode val="edge"/>
          <c:yMode val="edge"/>
          <c:x val="0.39429993514492284"/>
          <c:y val="2.359892370433101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86296341759766"/>
          <c:y val="0.15695105926364053"/>
          <c:w val="0.79554138002937425"/>
          <c:h val="0.732450900533985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'3.8'!$P$28:$P$37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'3.8'!$O$17:$O$26</c:f>
              <c:numCache>
                <c:formatCode>#,##0.00</c:formatCode>
                <c:ptCount val="10"/>
                <c:pt idx="0">
                  <c:v>-8.5640000000000001</c:v>
                </c:pt>
                <c:pt idx="1">
                  <c:v>-35.982999999999997</c:v>
                </c:pt>
                <c:pt idx="2">
                  <c:v>-40.002000000000002</c:v>
                </c:pt>
                <c:pt idx="3">
                  <c:v>-31.381</c:v>
                </c:pt>
                <c:pt idx="4">
                  <c:v>-24.068000000000001</c:v>
                </c:pt>
                <c:pt idx="5">
                  <c:v>-23.509</c:v>
                </c:pt>
                <c:pt idx="6">
                  <c:v>-20.114999999999998</c:v>
                </c:pt>
                <c:pt idx="7">
                  <c:v>-13.973000000000001</c:v>
                </c:pt>
                <c:pt idx="8">
                  <c:v>-8.1180000000000003</c:v>
                </c:pt>
                <c:pt idx="9">
                  <c:v>-4.6059999999999999</c:v>
                </c:pt>
              </c:numCache>
            </c:numRef>
          </c:val>
        </c:ser>
        <c:ser>
          <c:idx val="3"/>
          <c:order val="1"/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'3.8'!$P$28:$P$37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'3.8'!$O$28:$O$37</c:f>
              <c:numCache>
                <c:formatCode>#,##0.00</c:formatCode>
                <c:ptCount val="10"/>
                <c:pt idx="0">
                  <c:v>8.0289999999999999</c:v>
                </c:pt>
                <c:pt idx="1">
                  <c:v>35.628999999999998</c:v>
                </c:pt>
                <c:pt idx="2">
                  <c:v>36.372999999999998</c:v>
                </c:pt>
                <c:pt idx="3">
                  <c:v>25.446000000000002</c:v>
                </c:pt>
                <c:pt idx="4">
                  <c:v>19.692</c:v>
                </c:pt>
                <c:pt idx="5">
                  <c:v>19.812999999999999</c:v>
                </c:pt>
                <c:pt idx="6">
                  <c:v>18.626999999999999</c:v>
                </c:pt>
                <c:pt idx="7">
                  <c:v>13.016</c:v>
                </c:pt>
                <c:pt idx="8">
                  <c:v>7.49</c:v>
                </c:pt>
                <c:pt idx="9">
                  <c:v>3.7040000000000002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3257480"/>
        <c:axId val="649908672"/>
      </c:barChart>
      <c:catAx>
        <c:axId val="543257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649908672"/>
        <c:crossesAt val="-400"/>
        <c:auto val="1"/>
        <c:lblAlgn val="ctr"/>
        <c:lblOffset val="100"/>
        <c:tickLblSkip val="1"/>
        <c:tickMarkSkip val="1"/>
        <c:noMultiLvlLbl val="0"/>
      </c:catAx>
      <c:valAx>
        <c:axId val="649908672"/>
        <c:scaling>
          <c:orientation val="minMax"/>
          <c:max val="50"/>
          <c:min val="-50"/>
        </c:scaling>
        <c:delete val="0"/>
        <c:axPos val="b"/>
        <c:majorGridlines>
          <c:spPr>
            <a:ln w="3175" cap="flat" cmpd="sng" algn="ctr">
              <a:solidFill>
                <a:srgbClr val="000000"/>
              </a:solidFill>
              <a:prstDash val="sysDash"/>
              <a:round/>
            </a:ln>
            <a:effectLst/>
          </c:spPr>
        </c:majorGridlines>
        <c:numFmt formatCode="#,##0\ ;#,##0\ " sourceLinked="0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43257480"/>
        <c:crosses val="autoZero"/>
        <c:crossBetween val="between"/>
        <c:majorUnit val="10"/>
        <c:minorUnit val="0.7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6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r>
              <a:rPr lang="es-ES" b="1"/>
              <a:t>Evolució del nombre de contractes. 2022</a:t>
            </a:r>
          </a:p>
        </c:rich>
      </c:tx>
      <c:layout>
        <c:manualLayout>
          <c:xMode val="edge"/>
          <c:yMode val="edge"/>
          <c:x val="0.24280585262663057"/>
          <c:y val="4.966466030688471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 Narrow" panose="020B0606020202030204" pitchFamily="34" charset="0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45578830258731E-2"/>
          <c:y val="0.17590397664716578"/>
          <c:w val="0.88605713367506922"/>
          <c:h val="0.65301339275865644"/>
        </c:manualLayout>
      </c:layout>
      <c:areaChart>
        <c:grouping val="stacked"/>
        <c:varyColors val="0"/>
        <c:ser>
          <c:idx val="0"/>
          <c:order val="0"/>
          <c:tx>
            <c:v>Homes</c:v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cat>
            <c:strRef>
              <c:f>'3.8'!$B$3:$M$3</c:f>
              <c:strCache>
                <c:ptCount val="12"/>
                <c:pt idx="0">
                  <c:v>Gn</c:v>
                </c:pt>
                <c:pt idx="1">
                  <c:v>Fb</c:v>
                </c:pt>
                <c:pt idx="2">
                  <c:v>Mr</c:v>
                </c:pt>
                <c:pt idx="3">
                  <c:v>Ab</c:v>
                </c:pt>
                <c:pt idx="4">
                  <c:v>Mg</c:v>
                </c:pt>
                <c:pt idx="5">
                  <c:v>Jn</c:v>
                </c:pt>
                <c:pt idx="6">
                  <c:v>Jl</c:v>
                </c:pt>
                <c:pt idx="7">
                  <c:v>Ag</c:v>
                </c:pt>
                <c:pt idx="8">
                  <c:v>St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</c:strCache>
            </c:strRef>
          </c:cat>
          <c:val>
            <c:numRef>
              <c:f>'3.8'!$B$16:$M$16</c:f>
              <c:numCache>
                <c:formatCode>#,##0</c:formatCode>
                <c:ptCount val="12"/>
                <c:pt idx="0">
                  <c:v>23905</c:v>
                </c:pt>
                <c:pt idx="1">
                  <c:v>19159</c:v>
                </c:pt>
                <c:pt idx="2">
                  <c:v>23120</c:v>
                </c:pt>
                <c:pt idx="3">
                  <c:v>17058</c:v>
                </c:pt>
                <c:pt idx="4">
                  <c:v>20648</c:v>
                </c:pt>
                <c:pt idx="5">
                  <c:v>20632</c:v>
                </c:pt>
                <c:pt idx="6">
                  <c:v>19792</c:v>
                </c:pt>
                <c:pt idx="7">
                  <c:v>10075</c:v>
                </c:pt>
                <c:pt idx="8">
                  <c:v>13477</c:v>
                </c:pt>
                <c:pt idx="9">
                  <c:v>14375</c:v>
                </c:pt>
                <c:pt idx="10">
                  <c:v>16029</c:v>
                </c:pt>
                <c:pt idx="11">
                  <c:v>12049</c:v>
                </c:pt>
              </c:numCache>
            </c:numRef>
          </c:val>
        </c:ser>
        <c:ser>
          <c:idx val="1"/>
          <c:order val="1"/>
          <c:tx>
            <c:v>Dones</c:v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cat>
            <c:strRef>
              <c:f>'3.8'!$B$3:$M$3</c:f>
              <c:strCache>
                <c:ptCount val="12"/>
                <c:pt idx="0">
                  <c:v>Gn</c:v>
                </c:pt>
                <c:pt idx="1">
                  <c:v>Fb</c:v>
                </c:pt>
                <c:pt idx="2">
                  <c:v>Mr</c:v>
                </c:pt>
                <c:pt idx="3">
                  <c:v>Ab</c:v>
                </c:pt>
                <c:pt idx="4">
                  <c:v>Mg</c:v>
                </c:pt>
                <c:pt idx="5">
                  <c:v>Jn</c:v>
                </c:pt>
                <c:pt idx="6">
                  <c:v>Jl</c:v>
                </c:pt>
                <c:pt idx="7">
                  <c:v>Ag</c:v>
                </c:pt>
                <c:pt idx="8">
                  <c:v>St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</c:strCache>
            </c:strRef>
          </c:cat>
          <c:val>
            <c:numRef>
              <c:f>'3.8'!$B$27:$M$27</c:f>
              <c:numCache>
                <c:formatCode>#,##0</c:formatCode>
                <c:ptCount val="12"/>
                <c:pt idx="0">
                  <c:v>16229</c:v>
                </c:pt>
                <c:pt idx="1">
                  <c:v>16408</c:v>
                </c:pt>
                <c:pt idx="2">
                  <c:v>18934</c:v>
                </c:pt>
                <c:pt idx="3">
                  <c:v>14104</c:v>
                </c:pt>
                <c:pt idx="4">
                  <c:v>17641</c:v>
                </c:pt>
                <c:pt idx="5">
                  <c:v>19760</c:v>
                </c:pt>
                <c:pt idx="6">
                  <c:v>18227</c:v>
                </c:pt>
                <c:pt idx="7">
                  <c:v>10248</c:v>
                </c:pt>
                <c:pt idx="8">
                  <c:v>15013</c:v>
                </c:pt>
                <c:pt idx="9">
                  <c:v>14532</c:v>
                </c:pt>
                <c:pt idx="10">
                  <c:v>14717</c:v>
                </c:pt>
                <c:pt idx="11">
                  <c:v>12006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698160"/>
        <c:axId val="645715800"/>
      </c:areaChart>
      <c:catAx>
        <c:axId val="64569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endParaRPr lang="es-ES"/>
          </a:p>
        </c:txPr>
        <c:crossAx val="645715800"/>
        <c:crosses val="autoZero"/>
        <c:auto val="1"/>
        <c:lblAlgn val="ctr"/>
        <c:lblOffset val="100"/>
        <c:noMultiLvlLbl val="0"/>
      </c:catAx>
      <c:valAx>
        <c:axId val="645715800"/>
        <c:scaling>
          <c:orientation val="minMax"/>
          <c:max val="5000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endParaRPr lang="es-ES"/>
          </a:p>
        </c:txPr>
        <c:crossAx val="645698160"/>
        <c:crosses val="autoZero"/>
        <c:crossBetween val="midCat"/>
        <c:majorUnit val="10000"/>
        <c:minorUnit val="200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5354848936565847"/>
          <c:y val="0.90066036827363793"/>
          <c:w val="0.29290271642873911"/>
          <c:h val="8.3726829228313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 Narrow" panose="020B0606020202030204" pitchFamily="34" charset="0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 Narrow" panose="020B0606020202030204" pitchFamily="34" charset="0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84974388542333"/>
          <c:y val="1.9718357321640231E-2"/>
          <c:w val="0.79976942904558457"/>
          <c:h val="0.74156082915147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'1.1'!$F$61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'1.1'!$F$69:$F$72</c:f>
              <c:numCache>
                <c:formatCode>0.00</c:formatCode>
                <c:ptCount val="4"/>
                <c:pt idx="0">
                  <c:v>1.5025758443045223</c:v>
                </c:pt>
                <c:pt idx="1">
                  <c:v>-9.0934724376145493</c:v>
                </c:pt>
                <c:pt idx="2">
                  <c:v>-4.6526054590570718</c:v>
                </c:pt>
                <c:pt idx="3">
                  <c:v>9.6616785946649486</c:v>
                </c:pt>
              </c:numCache>
            </c:numRef>
          </c:val>
        </c:ser>
        <c:ser>
          <c:idx val="1"/>
          <c:order val="1"/>
          <c:tx>
            <c:strRef>
              <c:f>'1.1'!$G$61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'1.1'!$G$69:$G$72</c:f>
              <c:numCache>
                <c:formatCode>0.00</c:formatCode>
                <c:ptCount val="4"/>
                <c:pt idx="0">
                  <c:v>-3.6342894393741965</c:v>
                </c:pt>
                <c:pt idx="1">
                  <c:v>2.1478099103669956</c:v>
                </c:pt>
                <c:pt idx="2">
                  <c:v>4.2384105960264939</c:v>
                </c:pt>
                <c:pt idx="3">
                  <c:v>1.588310038119441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45699728"/>
        <c:axId val="645695808"/>
      </c:barChart>
      <c:catAx>
        <c:axId val="645699728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69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5695808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Variació anual (%) de la població ocupada</a:t>
                </a:r>
              </a:p>
            </c:rich>
          </c:tx>
          <c:layout>
            <c:manualLayout>
              <c:xMode val="edge"/>
              <c:yMode val="edge"/>
              <c:x val="0.21643939126443276"/>
              <c:y val="0.845608076171621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69972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036580629215073"/>
          <c:y val="0.92542593235377746"/>
          <c:w val="0.33926803432082203"/>
          <c:h val="7.457406764622256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Evolució del nombre de contractes. 2022</a:t>
            </a:r>
          </a:p>
        </c:rich>
      </c:tx>
      <c:layout>
        <c:manualLayout>
          <c:xMode val="edge"/>
          <c:yMode val="edge"/>
          <c:x val="0.26432298674404187"/>
          <c:y val="3.748025125500089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667368678425242E-2"/>
          <c:y val="0.17804941662091495"/>
          <c:w val="0.88707490001728584"/>
          <c:h val="0.65122183887375751"/>
        </c:manualLayout>
      </c:layout>
      <c:areaChart>
        <c:grouping val="stacked"/>
        <c:varyColors val="0"/>
        <c:ser>
          <c:idx val="0"/>
          <c:order val="0"/>
          <c:tx>
            <c:strRef>
              <c:f>'3.12'!$A$30</c:f>
              <c:strCache>
                <c:ptCount val="1"/>
                <c:pt idx="0">
                  <c:v>Espanyols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cat>
            <c:strRef>
              <c:f>'3.8'!$B$3:$M$3</c:f>
              <c:strCache>
                <c:ptCount val="12"/>
                <c:pt idx="0">
                  <c:v>Gn</c:v>
                </c:pt>
                <c:pt idx="1">
                  <c:v>Fb</c:v>
                </c:pt>
                <c:pt idx="2">
                  <c:v>Mr</c:v>
                </c:pt>
                <c:pt idx="3">
                  <c:v>Ab</c:v>
                </c:pt>
                <c:pt idx="4">
                  <c:v>Mg</c:v>
                </c:pt>
                <c:pt idx="5">
                  <c:v>Jn</c:v>
                </c:pt>
                <c:pt idx="6">
                  <c:v>Jl</c:v>
                </c:pt>
                <c:pt idx="7">
                  <c:v>Ag</c:v>
                </c:pt>
                <c:pt idx="8">
                  <c:v>St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</c:strCache>
            </c:strRef>
          </c:cat>
          <c:val>
            <c:numRef>
              <c:f>'3.12'!$B$30:$M$30</c:f>
              <c:numCache>
                <c:formatCode>#,##0_ ;\-#,##0\ </c:formatCode>
                <c:ptCount val="12"/>
                <c:pt idx="0">
                  <c:v>28506</c:v>
                </c:pt>
                <c:pt idx="1">
                  <c:v>28360</c:v>
                </c:pt>
                <c:pt idx="2">
                  <c:v>31848</c:v>
                </c:pt>
                <c:pt idx="3">
                  <c:v>24778</c:v>
                </c:pt>
                <c:pt idx="4">
                  <c:v>30621</c:v>
                </c:pt>
                <c:pt idx="5">
                  <c:v>33881</c:v>
                </c:pt>
                <c:pt idx="6">
                  <c:v>32126</c:v>
                </c:pt>
                <c:pt idx="7">
                  <c:v>15981</c:v>
                </c:pt>
                <c:pt idx="8">
                  <c:v>22444</c:v>
                </c:pt>
                <c:pt idx="9">
                  <c:v>21783</c:v>
                </c:pt>
                <c:pt idx="10">
                  <c:v>21070</c:v>
                </c:pt>
                <c:pt idx="11">
                  <c:v>16991</c:v>
                </c:pt>
              </c:numCache>
            </c:numRef>
          </c:val>
        </c:ser>
        <c:ser>
          <c:idx val="1"/>
          <c:order val="1"/>
          <c:tx>
            <c:strRef>
              <c:f>'3.12'!$A$31</c:f>
              <c:strCache>
                <c:ptCount val="1"/>
                <c:pt idx="0">
                  <c:v>Estrangers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cat>
            <c:strRef>
              <c:f>'3.8'!$B$3:$M$3</c:f>
              <c:strCache>
                <c:ptCount val="12"/>
                <c:pt idx="0">
                  <c:v>Gn</c:v>
                </c:pt>
                <c:pt idx="1">
                  <c:v>Fb</c:v>
                </c:pt>
                <c:pt idx="2">
                  <c:v>Mr</c:v>
                </c:pt>
                <c:pt idx="3">
                  <c:v>Ab</c:v>
                </c:pt>
                <c:pt idx="4">
                  <c:v>Mg</c:v>
                </c:pt>
                <c:pt idx="5">
                  <c:v>Jn</c:v>
                </c:pt>
                <c:pt idx="6">
                  <c:v>Jl</c:v>
                </c:pt>
                <c:pt idx="7">
                  <c:v>Ag</c:v>
                </c:pt>
                <c:pt idx="8">
                  <c:v>St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</c:strCache>
            </c:strRef>
          </c:cat>
          <c:val>
            <c:numRef>
              <c:f>'3.12'!$B$31:$M$31</c:f>
              <c:numCache>
                <c:formatCode>#,##0_ ;\-#,##0\ </c:formatCode>
                <c:ptCount val="12"/>
                <c:pt idx="0">
                  <c:v>11628</c:v>
                </c:pt>
                <c:pt idx="1">
                  <c:v>7207</c:v>
                </c:pt>
                <c:pt idx="2">
                  <c:v>10206</c:v>
                </c:pt>
                <c:pt idx="3">
                  <c:v>6384</c:v>
                </c:pt>
                <c:pt idx="4">
                  <c:v>7668</c:v>
                </c:pt>
                <c:pt idx="5">
                  <c:v>6511</c:v>
                </c:pt>
                <c:pt idx="6">
                  <c:v>5893</c:v>
                </c:pt>
                <c:pt idx="7">
                  <c:v>4342</c:v>
                </c:pt>
                <c:pt idx="8">
                  <c:v>6046</c:v>
                </c:pt>
                <c:pt idx="9">
                  <c:v>7124</c:v>
                </c:pt>
                <c:pt idx="10">
                  <c:v>9676</c:v>
                </c:pt>
                <c:pt idx="11">
                  <c:v>7064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671728"/>
        <c:axId val="577678784"/>
      </c:areaChart>
      <c:catAx>
        <c:axId val="57767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678784"/>
        <c:crosses val="autoZero"/>
        <c:auto val="1"/>
        <c:lblAlgn val="ctr"/>
        <c:lblOffset val="100"/>
        <c:noMultiLvlLbl val="0"/>
      </c:catAx>
      <c:valAx>
        <c:axId val="577678784"/>
        <c:scaling>
          <c:orientation val="minMax"/>
          <c:max val="5000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numFmt formatCode="#,##0_ ;\-#,##0\ 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671728"/>
        <c:crosses val="autoZero"/>
        <c:crossBetween val="midCat"/>
        <c:majorUnit val="10000"/>
        <c:minorUnit val="200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7394847375133083"/>
          <c:y val="0.91828510817215814"/>
          <c:w val="0.28001768072501665"/>
          <c:h val="7.634275109637717E-2"/>
        </c:manualLayout>
      </c:layout>
      <c:overlay val="0"/>
      <c:spPr>
        <a:solidFill>
          <a:srgbClr val="FCF6F6"/>
        </a:solidFill>
        <a:ln w="3175">
          <a:solidFill>
            <a:srgbClr val="000000"/>
          </a:solidFill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s-ES" sz="1000" b="1"/>
              <a:t>Homes</a:t>
            </a:r>
          </a:p>
        </c:rich>
      </c:tx>
      <c:layout>
        <c:manualLayout>
          <c:xMode val="edge"/>
          <c:yMode val="edge"/>
          <c:x val="0.43430720524341232"/>
          <c:y val="4.395581625171347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20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3722670012171412"/>
          <c:y val="0.38461538461538464"/>
          <c:w val="0.74087723268781491"/>
          <c:h val="0.5329670329670329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3.9137343339326969E-3"/>
                  <c:y val="-0.1126344388071139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191452763319752E-2"/>
                  <c:y val="2.508527527176511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('3.14'!$A$5,'3.14'!$A$8)</c:f>
              <c:strCache>
                <c:ptCount val="2"/>
                <c:pt idx="0">
                  <c:v>Indefinits</c:v>
                </c:pt>
                <c:pt idx="1">
                  <c:v>Temporals</c:v>
                </c:pt>
              </c:strCache>
            </c:strRef>
          </c:cat>
          <c:val>
            <c:numRef>
              <c:f>('3.14'!$N$6,'3.14'!$N$9)</c:f>
              <c:numCache>
                <c:formatCode>#,##0</c:formatCode>
                <c:ptCount val="2"/>
                <c:pt idx="0">
                  <c:v>78408</c:v>
                </c:pt>
                <c:pt idx="1">
                  <c:v>131911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s-ES" sz="1000" b="1"/>
              <a:t>Dones</a:t>
            </a:r>
          </a:p>
        </c:rich>
      </c:tx>
      <c:layout>
        <c:manualLayout>
          <c:xMode val="edge"/>
          <c:yMode val="edge"/>
          <c:x val="0.32275228713694737"/>
          <c:y val="5.263182082784399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20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873056881037328"/>
          <c:y val="0.39473785654260007"/>
          <c:w val="0.53703842447509631"/>
          <c:h val="0.505264456374528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4.7308901202164545E-4"/>
                  <c:y val="-3.5106263468039256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063407969065594E-2"/>
                  <c:y val="1.19172360264305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('3.14'!$A$5,'3.14'!$A$8)</c:f>
              <c:strCache>
                <c:ptCount val="2"/>
                <c:pt idx="0">
                  <c:v>Indefinits</c:v>
                </c:pt>
                <c:pt idx="1">
                  <c:v>Temporals</c:v>
                </c:pt>
              </c:strCache>
            </c:strRef>
          </c:cat>
          <c:val>
            <c:numRef>
              <c:f>('3.14'!$N$7,'3.14'!$N$10)</c:f>
              <c:numCache>
                <c:formatCode>#,##0</c:formatCode>
                <c:ptCount val="2"/>
                <c:pt idx="0">
                  <c:v>74038</c:v>
                </c:pt>
                <c:pt idx="1">
                  <c:v>113781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3002286534070671"/>
          <c:y val="0.12367586543795589"/>
          <c:w val="0.23294316165451176"/>
          <c:h val="0.30220543930063215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Evolució del nombre de persones afiliades a València ciutat. 2018-2022</a:t>
            </a:r>
          </a:p>
        </c:rich>
      </c:tx>
      <c:layout>
        <c:manualLayout>
          <c:xMode val="edge"/>
          <c:yMode val="edge"/>
          <c:x val="0.17928665482471257"/>
          <c:y val="1.8324524502930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329031653521522E-2"/>
          <c:y val="0.12827229229905446"/>
          <c:w val="0.89295096085014547"/>
          <c:h val="0.73428708117170971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('4.1'!$A$30:$A$41,'4.1'!$C$30:$C$41,'4.1'!$E$30:$E$41,'4.1'!$G$30:$G$41,'4.1'!$I$30:$I$41)</c:f>
              <c:strCache>
                <c:ptCount val="60"/>
                <c:pt idx="0">
                  <c:v>Gn 
2018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 
2019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 
2021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 
2021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 
2022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</c:strCache>
            </c:strRef>
          </c:cat>
          <c:val>
            <c:numRef>
              <c:f>('4.1'!$B$30:$B$41,'4.1'!$D$30:$D$41,'4.1'!$F$30:$F$41,'4.1'!$H$30:$H$41,'4.1'!$J$30:$J$41)</c:f>
              <c:numCache>
                <c:formatCode>#,##0</c:formatCode>
                <c:ptCount val="60"/>
                <c:pt idx="0">
                  <c:v>363157</c:v>
                </c:pt>
                <c:pt idx="1">
                  <c:v>366218</c:v>
                </c:pt>
                <c:pt idx="2">
                  <c:v>370280</c:v>
                </c:pt>
                <c:pt idx="3">
                  <c:v>370583</c:v>
                </c:pt>
                <c:pt idx="4">
                  <c:v>371795</c:v>
                </c:pt>
                <c:pt idx="5">
                  <c:v>374672</c:v>
                </c:pt>
                <c:pt idx="6">
                  <c:v>368402</c:v>
                </c:pt>
                <c:pt idx="7">
                  <c:v>364524</c:v>
                </c:pt>
                <c:pt idx="8">
                  <c:v>375786</c:v>
                </c:pt>
                <c:pt idx="9">
                  <c:v>376350</c:v>
                </c:pt>
                <c:pt idx="10">
                  <c:v>381469</c:v>
                </c:pt>
                <c:pt idx="11">
                  <c:v>382871</c:v>
                </c:pt>
                <c:pt idx="12">
                  <c:v>378383</c:v>
                </c:pt>
                <c:pt idx="13">
                  <c:v>380702</c:v>
                </c:pt>
                <c:pt idx="14">
                  <c:v>385107</c:v>
                </c:pt>
                <c:pt idx="15">
                  <c:v>382788</c:v>
                </c:pt>
                <c:pt idx="16">
                  <c:v>383903</c:v>
                </c:pt>
                <c:pt idx="17">
                  <c:v>386192</c:v>
                </c:pt>
                <c:pt idx="18">
                  <c:v>378809</c:v>
                </c:pt>
                <c:pt idx="19">
                  <c:v>377421</c:v>
                </c:pt>
                <c:pt idx="20">
                  <c:v>382695</c:v>
                </c:pt>
                <c:pt idx="21">
                  <c:v>385852</c:v>
                </c:pt>
                <c:pt idx="22">
                  <c:v>393974</c:v>
                </c:pt>
                <c:pt idx="23">
                  <c:v>391705</c:v>
                </c:pt>
                <c:pt idx="24">
                  <c:v>383773</c:v>
                </c:pt>
                <c:pt idx="25">
                  <c:v>389493</c:v>
                </c:pt>
                <c:pt idx="26">
                  <c:v>369244</c:v>
                </c:pt>
                <c:pt idx="27">
                  <c:v>368949</c:v>
                </c:pt>
                <c:pt idx="28">
                  <c:v>371422</c:v>
                </c:pt>
                <c:pt idx="29">
                  <c:v>371426</c:v>
                </c:pt>
                <c:pt idx="30">
                  <c:v>370863</c:v>
                </c:pt>
                <c:pt idx="31">
                  <c:v>370698</c:v>
                </c:pt>
                <c:pt idx="32">
                  <c:v>378363</c:v>
                </c:pt>
                <c:pt idx="33">
                  <c:v>384571</c:v>
                </c:pt>
                <c:pt idx="34">
                  <c:v>388970</c:v>
                </c:pt>
                <c:pt idx="35">
                  <c:v>387082</c:v>
                </c:pt>
                <c:pt idx="36">
                  <c:v>382846</c:v>
                </c:pt>
                <c:pt idx="37">
                  <c:v>382426</c:v>
                </c:pt>
                <c:pt idx="38">
                  <c:v>381976</c:v>
                </c:pt>
                <c:pt idx="39">
                  <c:v>385055</c:v>
                </c:pt>
                <c:pt idx="40">
                  <c:v>388901</c:v>
                </c:pt>
                <c:pt idx="41">
                  <c:v>387413</c:v>
                </c:pt>
                <c:pt idx="42">
                  <c:v>391302</c:v>
                </c:pt>
                <c:pt idx="43">
                  <c:v>384958</c:v>
                </c:pt>
                <c:pt idx="44">
                  <c:v>397094</c:v>
                </c:pt>
                <c:pt idx="45">
                  <c:v>403673</c:v>
                </c:pt>
                <c:pt idx="46">
                  <c:v>409049</c:v>
                </c:pt>
                <c:pt idx="47">
                  <c:v>401345</c:v>
                </c:pt>
                <c:pt idx="48">
                  <c:v>406147</c:v>
                </c:pt>
                <c:pt idx="49">
                  <c:v>409011</c:v>
                </c:pt>
                <c:pt idx="50">
                  <c:v>410096</c:v>
                </c:pt>
                <c:pt idx="51">
                  <c:v>414640</c:v>
                </c:pt>
                <c:pt idx="52">
                  <c:v>412047</c:v>
                </c:pt>
                <c:pt idx="53">
                  <c:v>411802</c:v>
                </c:pt>
                <c:pt idx="54">
                  <c:v>413606</c:v>
                </c:pt>
                <c:pt idx="55">
                  <c:v>405793</c:v>
                </c:pt>
                <c:pt idx="56">
                  <c:v>414253</c:v>
                </c:pt>
                <c:pt idx="57">
                  <c:v>419422</c:v>
                </c:pt>
                <c:pt idx="58">
                  <c:v>426608</c:v>
                </c:pt>
                <c:pt idx="59">
                  <c:v>423929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909848"/>
        <c:axId val="649910240"/>
      </c:lineChart>
      <c:catAx>
        <c:axId val="649909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6499102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9910240"/>
        <c:scaling>
          <c:orientation val="minMax"/>
          <c:min val="320000"/>
        </c:scaling>
        <c:delete val="0"/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649909848"/>
        <c:crosses val="autoZero"/>
        <c:crossBetween val="midCat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6350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25" b="1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Afiliacions a la Seguretat Social segons règim. Mitjana 2022</a:t>
            </a:r>
          </a:p>
        </c:rich>
      </c:tx>
      <c:layout>
        <c:manualLayout>
          <c:xMode val="edge"/>
          <c:yMode val="edge"/>
          <c:x val="0.13656146106736661"/>
          <c:y val="3.817504655493481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25" b="1" i="0" u="none" strike="noStrike" kern="1200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2229738437495556E-2"/>
          <c:y val="0.19553159299395137"/>
          <c:w val="0.73310825927492285"/>
          <c:h val="0.53910853496903732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54000"/>
                </a:schemeClr>
              </a:solidFill>
              <a:ln>
                <a:noFill/>
              </a:ln>
              <a:effectLst/>
            </c:spPr>
          </c:dPt>
          <c:dPt>
            <c:idx val="1"/>
            <c:bubble3D val="0"/>
            <c:spPr>
              <a:solidFill>
                <a:schemeClr val="accent6">
                  <a:tint val="77000"/>
                </a:schemeClr>
              </a:solidFill>
              <a:ln>
                <a:noFill/>
              </a:ln>
              <a:effectLst/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>
                <a:noFill/>
              </a:ln>
              <a:effectLst/>
            </c:spPr>
          </c:dPt>
          <c:dPt>
            <c:idx val="4"/>
            <c:bubble3D val="0"/>
            <c:spPr>
              <a:solidFill>
                <a:schemeClr val="accent6">
                  <a:shade val="53000"/>
                </a:schemeClr>
              </a:solidFill>
              <a:ln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>
                  <a:shade val="53000"/>
                </a:schemeClr>
              </a:solidFill>
              <a:ln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0.10135137224998933"/>
                  <c:y val="0.34931213327562144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0159350203776695E-2"/>
                  <c:y val="-4.838390261431648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974161396729918E-2"/>
                  <c:y val="7.50964090382556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377098795706682E-2"/>
                  <c:y val="3.091119763967605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26212897580313932"/>
                  <c:y val="0.17084935695258005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8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Altres
17,8%</a:t>
                    </a:r>
                  </a:p>
                </c:rich>
              </c:tx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'4.2'!$A$6:$A$10</c:f>
              <c:strCache>
                <c:ptCount val="5"/>
                <c:pt idx="0">
                  <c:v>General</c:v>
                </c:pt>
                <c:pt idx="1">
                  <c:v>Agrari</c:v>
                </c:pt>
                <c:pt idx="2">
                  <c:v>Mar</c:v>
                </c:pt>
                <c:pt idx="3">
                  <c:v>Emp. Llar</c:v>
                </c:pt>
                <c:pt idx="4">
                  <c:v>Autònom</c:v>
                </c:pt>
              </c:strCache>
            </c:strRef>
          </c:cat>
          <c:val>
            <c:numRef>
              <c:f>'4.2'!$I$6:$I$10</c:f>
              <c:numCache>
                <c:formatCode>#,##0</c:formatCode>
                <c:ptCount val="5"/>
                <c:pt idx="0">
                  <c:v>340107.66666666669</c:v>
                </c:pt>
                <c:pt idx="1">
                  <c:v>3152.5833333333335</c:v>
                </c:pt>
                <c:pt idx="2">
                  <c:v>2984.4166666666665</c:v>
                </c:pt>
                <c:pt idx="3">
                  <c:v>10300</c:v>
                </c:pt>
                <c:pt idx="4">
                  <c:v>57401.5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cust"/>
        <c:custSplit>
          <c:secondPiePt val="1"/>
          <c:secondPiePt val="2"/>
          <c:secondPiePt val="3"/>
          <c:secondPiePt val="4"/>
        </c:custSplit>
        <c:secondPieSize val="75"/>
        <c:ser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serLines>
      </c:ofPie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84974388542333"/>
          <c:y val="1.9718357321640231E-2"/>
          <c:w val="0.79976942904558457"/>
          <c:h val="0.74156082915147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'1.1'!$I$61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'1.1'!$I$69:$I$72</c:f>
              <c:numCache>
                <c:formatCode>0.00</c:formatCode>
                <c:ptCount val="4"/>
                <c:pt idx="0">
                  <c:v>-15.118577075098811</c:v>
                </c:pt>
                <c:pt idx="1">
                  <c:v>35.506402793946442</c:v>
                </c:pt>
                <c:pt idx="2">
                  <c:v>-13.402061855670111</c:v>
                </c:pt>
                <c:pt idx="3">
                  <c:v>-11.111111111111114</c:v>
                </c:pt>
              </c:numCache>
            </c:numRef>
          </c:val>
        </c:ser>
        <c:ser>
          <c:idx val="1"/>
          <c:order val="1"/>
          <c:tx>
            <c:strRef>
              <c:f>'1.1'!$J$61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'1.1'!$J$69:$J$72</c:f>
              <c:numCache>
                <c:formatCode>0.00</c:formatCode>
                <c:ptCount val="4"/>
                <c:pt idx="0">
                  <c:v>-11.50159744408945</c:v>
                </c:pt>
                <c:pt idx="1">
                  <c:v>18.050541516245485</c:v>
                </c:pt>
                <c:pt idx="2">
                  <c:v>-0.30581039755352118</c:v>
                </c:pt>
                <c:pt idx="3">
                  <c:v>-15.414110429447847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45695024"/>
        <c:axId val="645693848"/>
      </c:barChart>
      <c:catAx>
        <c:axId val="645695024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693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56938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Variació anual (%) de la població desocupada</a:t>
                </a:r>
              </a:p>
            </c:rich>
          </c:tx>
          <c:layout>
            <c:manualLayout>
              <c:xMode val="edge"/>
              <c:yMode val="edge"/>
              <c:x val="0.21643939126443276"/>
              <c:y val="0.845608076171621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6950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036580629215073"/>
          <c:y val="0.92542593235377746"/>
          <c:w val="0.33926803432082203"/>
          <c:h val="7.457406764622256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84974388542333"/>
          <c:y val="1.9718357321640231E-2"/>
          <c:w val="0.79976942904558457"/>
          <c:h val="0.74156082915147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'1.1'!$L$61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'1.1'!$L$69:$L$72</c:f>
              <c:numCache>
                <c:formatCode>0.00</c:formatCode>
                <c:ptCount val="4"/>
                <c:pt idx="0">
                  <c:v>1.1850501367365516</c:v>
                </c:pt>
                <c:pt idx="1">
                  <c:v>4.2342342342342372</c:v>
                </c:pt>
                <c:pt idx="2">
                  <c:v>13.13742437337943</c:v>
                </c:pt>
                <c:pt idx="3">
                  <c:v>-6.0924369747899121</c:v>
                </c:pt>
              </c:numCache>
            </c:numRef>
          </c:val>
        </c:ser>
        <c:ser>
          <c:idx val="1"/>
          <c:order val="1"/>
          <c:tx>
            <c:strRef>
              <c:f>'1.1'!$M$61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'1.1'!$M$69:$M$72</c:f>
              <c:numCache>
                <c:formatCode>0.00</c:formatCode>
                <c:ptCount val="4"/>
                <c:pt idx="0">
                  <c:v>1.8964479229379927</c:v>
                </c:pt>
                <c:pt idx="1">
                  <c:v>1.5066469719350142</c:v>
                </c:pt>
                <c:pt idx="2">
                  <c:v>-2.6193247962747379</c:v>
                </c:pt>
                <c:pt idx="3">
                  <c:v>-1.1207411835027068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45694240"/>
        <c:axId val="645695416"/>
      </c:barChart>
      <c:catAx>
        <c:axId val="645694240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695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5695416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Variació anual (%) de la població inactiva</a:t>
                </a:r>
              </a:p>
            </c:rich>
          </c:tx>
          <c:layout>
            <c:manualLayout>
              <c:xMode val="edge"/>
              <c:yMode val="edge"/>
              <c:x val="0.21643939126443276"/>
              <c:y val="0.845608076171621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69424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036580629215073"/>
          <c:y val="0.92542593235377746"/>
          <c:w val="0.33926803432082203"/>
          <c:h val="7.457406764622256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83426578256665"/>
          <c:y val="0.12299473269521634"/>
          <c:w val="0.79047952065202376"/>
          <c:h val="0.72192560495018288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'1.2'!$H$63:$H$78</c:f>
              <c:numCache>
                <c:formatCode>0.00</c:formatCode>
                <c:ptCount val="16"/>
                <c:pt idx="0">
                  <c:v>42.51</c:v>
                </c:pt>
                <c:pt idx="1">
                  <c:v>41.83</c:v>
                </c:pt>
                <c:pt idx="2">
                  <c:v>43.31</c:v>
                </c:pt>
                <c:pt idx="3">
                  <c:v>43.83</c:v>
                </c:pt>
                <c:pt idx="4">
                  <c:v>44.8</c:v>
                </c:pt>
                <c:pt idx="5">
                  <c:v>39.4</c:v>
                </c:pt>
                <c:pt idx="6">
                  <c:v>41.9</c:v>
                </c:pt>
                <c:pt idx="7">
                  <c:v>43.77</c:v>
                </c:pt>
                <c:pt idx="8">
                  <c:v>42.424242424242422</c:v>
                </c:pt>
                <c:pt idx="9">
                  <c:v>43.009845288326304</c:v>
                </c:pt>
                <c:pt idx="10">
                  <c:v>44.547238575834037</c:v>
                </c:pt>
                <c:pt idx="11">
                  <c:v>46.256004521051139</c:v>
                </c:pt>
                <c:pt idx="12">
                  <c:v>44.457000000000001</c:v>
                </c:pt>
                <c:pt idx="13">
                  <c:v>46.031999999999996</c:v>
                </c:pt>
                <c:pt idx="14">
                  <c:v>44.887999999999998</c:v>
                </c:pt>
                <c:pt idx="15">
                  <c:v>45.850999999999999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721288"/>
        <c:axId val="645719328"/>
      </c:areaChart>
      <c:catAx>
        <c:axId val="64572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19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45719328"/>
        <c:scaling>
          <c:orientation val="minMax"/>
          <c:max val="60"/>
          <c:min val="30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de treball. Dones</a:t>
                </a:r>
              </a:p>
            </c:rich>
          </c:tx>
          <c:layout>
            <c:manualLayout>
              <c:xMode val="edge"/>
              <c:yMode val="edge"/>
              <c:x val="2.1204410517387615E-2"/>
              <c:y val="0.133689839572192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21288"/>
        <c:crosses val="autoZero"/>
        <c:crossBetween val="midCat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89792502136931"/>
          <c:y val="0.12765982314055058"/>
          <c:w val="0.79364283286245274"/>
          <c:h val="0.71808650516559713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'1.2'!$G$63:$G$78</c:f>
              <c:numCache>
                <c:formatCode>0.00</c:formatCode>
                <c:ptCount val="16"/>
                <c:pt idx="0">
                  <c:v>58.05</c:v>
                </c:pt>
                <c:pt idx="1">
                  <c:v>58.08</c:v>
                </c:pt>
                <c:pt idx="2">
                  <c:v>56.72</c:v>
                </c:pt>
                <c:pt idx="3">
                  <c:v>56.09</c:v>
                </c:pt>
                <c:pt idx="4">
                  <c:v>56.21</c:v>
                </c:pt>
                <c:pt idx="5">
                  <c:v>50.8</c:v>
                </c:pt>
                <c:pt idx="6">
                  <c:v>51.5</c:v>
                </c:pt>
                <c:pt idx="7">
                  <c:v>52.17</c:v>
                </c:pt>
                <c:pt idx="8">
                  <c:v>48.721227621483372</c:v>
                </c:pt>
                <c:pt idx="9">
                  <c:v>48.696219035202084</c:v>
                </c:pt>
                <c:pt idx="10">
                  <c:v>50.382653061224488</c:v>
                </c:pt>
                <c:pt idx="11">
                  <c:v>50.686274509803923</c:v>
                </c:pt>
                <c:pt idx="12">
                  <c:v>50.756</c:v>
                </c:pt>
                <c:pt idx="13">
                  <c:v>54.164999999999999</c:v>
                </c:pt>
                <c:pt idx="14">
                  <c:v>54.323999999999998</c:v>
                </c:pt>
                <c:pt idx="15">
                  <c:v>55.368000000000002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718544"/>
        <c:axId val="645723640"/>
      </c:areaChart>
      <c:catAx>
        <c:axId val="64571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236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45723640"/>
        <c:scaling>
          <c:orientation val="minMax"/>
          <c:max val="60"/>
          <c:min val="30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de treball. Homes</a:t>
                </a:r>
              </a:p>
            </c:rich>
          </c:tx>
          <c:layout>
            <c:manualLayout>
              <c:xMode val="edge"/>
              <c:yMode val="edge"/>
              <c:x val="2.7135262550779873E-2"/>
              <c:y val="0.17106711033505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18544"/>
        <c:crosses val="autoZero"/>
        <c:crossBetween val="midCat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89792502136931"/>
          <c:y val="0.12765982314055058"/>
          <c:w val="0.79364283286245274"/>
          <c:h val="0.71808650516559713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'1.2'!$J$63:$J$78</c:f>
              <c:numCache>
                <c:formatCode>0.00</c:formatCode>
                <c:ptCount val="16"/>
                <c:pt idx="0">
                  <c:v>8.59</c:v>
                </c:pt>
                <c:pt idx="1">
                  <c:v>9.9600000000000009</c:v>
                </c:pt>
                <c:pt idx="2">
                  <c:v>12.03</c:v>
                </c:pt>
                <c:pt idx="3">
                  <c:v>12.61</c:v>
                </c:pt>
                <c:pt idx="4">
                  <c:v>14.03</c:v>
                </c:pt>
                <c:pt idx="5">
                  <c:v>16.7</c:v>
                </c:pt>
                <c:pt idx="6">
                  <c:v>16.2</c:v>
                </c:pt>
                <c:pt idx="7">
                  <c:v>14.39</c:v>
                </c:pt>
                <c:pt idx="8">
                  <c:v>13.310580204778157</c:v>
                </c:pt>
                <c:pt idx="9">
                  <c:v>15.209988649262202</c:v>
                </c:pt>
                <c:pt idx="10">
                  <c:v>13.613996719518862</c:v>
                </c:pt>
                <c:pt idx="11">
                  <c:v>14.167127836192586</c:v>
                </c:pt>
                <c:pt idx="12">
                  <c:v>14.071</c:v>
                </c:pt>
                <c:pt idx="13">
                  <c:v>12.369</c:v>
                </c:pt>
                <c:pt idx="14">
                  <c:v>10.077999999999999</c:v>
                </c:pt>
                <c:pt idx="15">
                  <c:v>10.593999999999999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724032"/>
        <c:axId val="645724424"/>
      </c:areaChart>
      <c:catAx>
        <c:axId val="6457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244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45724424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de desocupació. Homes</a:t>
                </a:r>
              </a:p>
            </c:rich>
          </c:tx>
          <c:layout>
            <c:manualLayout>
              <c:xMode val="edge"/>
              <c:yMode val="edge"/>
              <c:x val="2.7135262550779873E-2"/>
              <c:y val="0.17106711033505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24032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83426578256665"/>
          <c:y val="0.12299473269521634"/>
          <c:w val="0.79047952065202376"/>
          <c:h val="0.72192560495018288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'1.2'!$K$63:$K$78</c:f>
              <c:numCache>
                <c:formatCode>0.00</c:formatCode>
                <c:ptCount val="16"/>
                <c:pt idx="0">
                  <c:v>17.66</c:v>
                </c:pt>
                <c:pt idx="1">
                  <c:v>16.649999999999999</c:v>
                </c:pt>
                <c:pt idx="2">
                  <c:v>14.24</c:v>
                </c:pt>
                <c:pt idx="3">
                  <c:v>14.5</c:v>
                </c:pt>
                <c:pt idx="4">
                  <c:v>14.36</c:v>
                </c:pt>
                <c:pt idx="5">
                  <c:v>18.7</c:v>
                </c:pt>
                <c:pt idx="6">
                  <c:v>20.3</c:v>
                </c:pt>
                <c:pt idx="7">
                  <c:v>17.86</c:v>
                </c:pt>
                <c:pt idx="8">
                  <c:v>18.776371308016877</c:v>
                </c:pt>
                <c:pt idx="9">
                  <c:v>19.905709795704556</c:v>
                </c:pt>
                <c:pt idx="10">
                  <c:v>16.456361724500528</c:v>
                </c:pt>
                <c:pt idx="11">
                  <c:v>13.477801268498943</c:v>
                </c:pt>
                <c:pt idx="12">
                  <c:v>16.417999999999999</c:v>
                </c:pt>
                <c:pt idx="13">
                  <c:v>13.891999999999999</c:v>
                </c:pt>
                <c:pt idx="14">
                  <c:v>14.59</c:v>
                </c:pt>
                <c:pt idx="15">
                  <c:v>13.949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717760"/>
        <c:axId val="440291672"/>
      </c:areaChart>
      <c:catAx>
        <c:axId val="6457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291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0291672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de desocupació. Dones</a:t>
                </a:r>
              </a:p>
            </c:rich>
          </c:tx>
          <c:layout>
            <c:manualLayout>
              <c:xMode val="edge"/>
              <c:yMode val="edge"/>
              <c:x val="2.1204410517387615E-2"/>
              <c:y val="0.133689839572192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5717760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62</xdr:row>
      <xdr:rowOff>0</xdr:rowOff>
    </xdr:from>
    <xdr:to>
      <xdr:col>7</xdr:col>
      <xdr:colOff>274320</xdr:colOff>
      <xdr:row>62</xdr:row>
      <xdr:rowOff>0</xdr:rowOff>
    </xdr:to>
    <xdr:graphicFrame macro="">
      <xdr:nvGraphicFramePr>
        <xdr:cNvPr id="2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205740</xdr:colOff>
      <xdr:row>27</xdr:row>
      <xdr:rowOff>22861</xdr:rowOff>
    </xdr:from>
    <xdr:to>
      <xdr:col>5</xdr:col>
      <xdr:colOff>149860</xdr:colOff>
      <xdr:row>41</xdr:row>
      <xdr:rowOff>106681</xdr:rowOff>
    </xdr:to>
    <xdr:graphicFrame macro="">
      <xdr:nvGraphicFramePr>
        <xdr:cNvPr id="3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27</xdr:row>
      <xdr:rowOff>1</xdr:rowOff>
    </xdr:from>
    <xdr:to>
      <xdr:col>11</xdr:col>
      <xdr:colOff>393700</xdr:colOff>
      <xdr:row>41</xdr:row>
      <xdr:rowOff>106680</xdr:rowOff>
    </xdr:to>
    <xdr:graphicFrame macro="">
      <xdr:nvGraphicFramePr>
        <xdr:cNvPr id="4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243840</xdr:colOff>
      <xdr:row>41</xdr:row>
      <xdr:rowOff>129540</xdr:rowOff>
    </xdr:from>
    <xdr:to>
      <xdr:col>5</xdr:col>
      <xdr:colOff>187960</xdr:colOff>
      <xdr:row>56</xdr:row>
      <xdr:rowOff>167639</xdr:rowOff>
    </xdr:to>
    <xdr:graphicFrame macro="">
      <xdr:nvGraphicFramePr>
        <xdr:cNvPr id="5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7620</xdr:colOff>
      <xdr:row>41</xdr:row>
      <xdr:rowOff>129540</xdr:rowOff>
    </xdr:from>
    <xdr:to>
      <xdr:col>11</xdr:col>
      <xdr:colOff>401320</xdr:colOff>
      <xdr:row>56</xdr:row>
      <xdr:rowOff>167639</xdr:rowOff>
    </xdr:to>
    <xdr:graphicFrame macro="">
      <xdr:nvGraphicFramePr>
        <xdr:cNvPr id="6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1196340</xdr:colOff>
      <xdr:row>12</xdr:row>
      <xdr:rowOff>0</xdr:rowOff>
    </xdr:from>
    <xdr:to>
      <xdr:col>4</xdr:col>
      <xdr:colOff>198120</xdr:colOff>
      <xdr:row>23</xdr:row>
      <xdr:rowOff>121920</xdr:rowOff>
    </xdr:to>
    <xdr:graphicFrame macro="">
      <xdr:nvGraphicFramePr>
        <xdr:cNvPr id="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967740</xdr:colOff>
      <xdr:row>12</xdr:row>
      <xdr:rowOff>30480</xdr:rowOff>
    </xdr:from>
    <xdr:to>
      <xdr:col>5</xdr:col>
      <xdr:colOff>373380</xdr:colOff>
      <xdr:row>23</xdr:row>
      <xdr:rowOff>160020</xdr:rowOff>
    </xdr:to>
    <xdr:graphicFrame macro="">
      <xdr:nvGraphicFramePr>
        <xdr:cNvPr id="2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381000</xdr:colOff>
      <xdr:row>16</xdr:row>
      <xdr:rowOff>66675</xdr:rowOff>
    </xdr:from>
    <xdr:to>
      <xdr:col>8</xdr:col>
      <xdr:colOff>561975</xdr:colOff>
      <xdr:row>33</xdr:row>
      <xdr:rowOff>99060</xdr:rowOff>
    </xdr:to>
    <xdr:graphicFrame macro="">
      <xdr:nvGraphicFramePr>
        <xdr:cNvPr id="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327660</xdr:colOff>
      <xdr:row>16</xdr:row>
      <xdr:rowOff>22860</xdr:rowOff>
    </xdr:from>
    <xdr:to>
      <xdr:col>5</xdr:col>
      <xdr:colOff>297180</xdr:colOff>
      <xdr:row>31</xdr:row>
      <xdr:rowOff>121920</xdr:rowOff>
    </xdr:to>
    <xdr:graphicFrame macro="">
      <xdr:nvGraphicFramePr>
        <xdr:cNvPr id="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228600</xdr:colOff>
      <xdr:row>38</xdr:row>
      <xdr:rowOff>36195</xdr:rowOff>
    </xdr:from>
    <xdr:to>
      <xdr:col>4</xdr:col>
      <xdr:colOff>464820</xdr:colOff>
      <xdr:row>51</xdr:row>
      <xdr:rowOff>127635</xdr:rowOff>
    </xdr:to>
    <xdr:graphicFrame macro="">
      <xdr:nvGraphicFramePr>
        <xdr:cNvPr id="2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198120</xdr:colOff>
      <xdr:row>37</xdr:row>
      <xdr:rowOff>76200</xdr:rowOff>
    </xdr:from>
    <xdr:to>
      <xdr:col>10</xdr:col>
      <xdr:colOff>586740</xdr:colOff>
      <xdr:row>52</xdr:row>
      <xdr:rowOff>0</xdr:rowOff>
    </xdr:to>
    <xdr:graphicFrame macro="">
      <xdr:nvGraphicFramePr>
        <xdr:cNvPr id="3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563880</xdr:colOff>
      <xdr:row>30</xdr:row>
      <xdr:rowOff>0</xdr:rowOff>
    </xdr:from>
    <xdr:to>
      <xdr:col>9</xdr:col>
      <xdr:colOff>106680</xdr:colOff>
      <xdr:row>44</xdr:row>
      <xdr:rowOff>38100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960120</xdr:colOff>
      <xdr:row>35</xdr:row>
      <xdr:rowOff>68580</xdr:rowOff>
    </xdr:from>
    <xdr:to>
      <xdr:col>11</xdr:col>
      <xdr:colOff>647700</xdr:colOff>
      <xdr:row>51</xdr:row>
      <xdr:rowOff>167640</xdr:rowOff>
    </xdr:to>
    <xdr:graphicFrame macro="">
      <xdr:nvGraphicFramePr>
        <xdr:cNvPr id="2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27</xdr:row>
      <xdr:rowOff>9525</xdr:rowOff>
    </xdr:from>
    <xdr:to>
      <xdr:col>11</xdr:col>
      <xdr:colOff>19050</xdr:colOff>
      <xdr:row>57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2125" y="4381500"/>
          <a:ext cx="4886325" cy="48482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253999</xdr:colOff>
      <xdr:row>16</xdr:row>
      <xdr:rowOff>125942</xdr:rowOff>
    </xdr:from>
    <xdr:to>
      <xdr:col>6</xdr:col>
      <xdr:colOff>594147</xdr:colOff>
      <xdr:row>31</xdr:row>
      <xdr:rowOff>24342</xdr:rowOff>
    </xdr:to>
    <xdr:graphicFrame macro="">
      <xdr:nvGraphicFramePr>
        <xdr:cNvPr id="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31</xdr:row>
      <xdr:rowOff>30480</xdr:rowOff>
    </xdr:from>
    <xdr:to>
      <xdr:col>7</xdr:col>
      <xdr:colOff>15240</xdr:colOff>
      <xdr:row>46</xdr:row>
      <xdr:rowOff>53340</xdr:rowOff>
    </xdr:to>
    <xdr:graphicFrame macro="">
      <xdr:nvGraphicFramePr>
        <xdr:cNvPr id="3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0.30612</cdr:x>
      <cdr:y>0.18406</cdr:y>
    </cdr:from>
    <cdr:to>
      <cdr:x>0.37379</cdr:x>
      <cdr:y>0.27701</cdr:y>
    </cdr:to>
    <cdr:pic>
      <cdr:nvPicPr>
        <cdr:cNvPr id="94209" name="Picture 1" descr="IconoHombr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250655" y="504214"/>
          <a:ext cx="276663" cy="29546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0.77378</cdr:x>
      <cdr:y>0.17166</cdr:y>
    </cdr:from>
    <cdr:to>
      <cdr:x>0.82692</cdr:x>
      <cdr:y>0.26258</cdr:y>
    </cdr:to>
    <cdr:pic>
      <cdr:nvPicPr>
        <cdr:cNvPr id="94210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679231" y="597772"/>
          <a:ext cx="252689" cy="3166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259080</xdr:colOff>
      <xdr:row>33</xdr:row>
      <xdr:rowOff>7620</xdr:rowOff>
    </xdr:from>
    <xdr:to>
      <xdr:col>16</xdr:col>
      <xdr:colOff>0</xdr:colOff>
      <xdr:row>43</xdr:row>
      <xdr:rowOff>83820</xdr:rowOff>
    </xdr:to>
    <xdr:graphicFrame macro="">
      <xdr:nvGraphicFramePr>
        <xdr:cNvPr id="2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15240</xdr:rowOff>
    </xdr:from>
    <xdr:to>
      <xdr:col>7</xdr:col>
      <xdr:colOff>236220</xdr:colOff>
      <xdr:row>43</xdr:row>
      <xdr:rowOff>83820</xdr:rowOff>
    </xdr:to>
    <xdr:graphicFrame macro="">
      <xdr:nvGraphicFramePr>
        <xdr:cNvPr id="3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44</xdr:row>
      <xdr:rowOff>53340</xdr:rowOff>
    </xdr:from>
    <xdr:to>
      <xdr:col>7</xdr:col>
      <xdr:colOff>236220</xdr:colOff>
      <xdr:row>54</xdr:row>
      <xdr:rowOff>121920</xdr:rowOff>
    </xdr:to>
    <xdr:graphicFrame macro="">
      <xdr:nvGraphicFramePr>
        <xdr:cNvPr id="4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259080</xdr:colOff>
      <xdr:row>44</xdr:row>
      <xdr:rowOff>45720</xdr:rowOff>
    </xdr:from>
    <xdr:to>
      <xdr:col>16</xdr:col>
      <xdr:colOff>0</xdr:colOff>
      <xdr:row>54</xdr:row>
      <xdr:rowOff>121920</xdr:rowOff>
    </xdr:to>
    <xdr:graphicFrame macro="">
      <xdr:nvGraphicFramePr>
        <xdr:cNvPr id="5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259080</xdr:colOff>
      <xdr:row>22</xdr:row>
      <xdr:rowOff>0</xdr:rowOff>
    </xdr:from>
    <xdr:to>
      <xdr:col>16</xdr:col>
      <xdr:colOff>0</xdr:colOff>
      <xdr:row>32</xdr:row>
      <xdr:rowOff>76200</xdr:rowOff>
    </xdr:to>
    <xdr:graphicFrame macro="">
      <xdr:nvGraphicFramePr>
        <xdr:cNvPr id="6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22</xdr:row>
      <xdr:rowOff>7620</xdr:rowOff>
    </xdr:from>
    <xdr:to>
      <xdr:col>7</xdr:col>
      <xdr:colOff>236220</xdr:colOff>
      <xdr:row>32</xdr:row>
      <xdr:rowOff>76200</xdr:rowOff>
    </xdr:to>
    <xdr:graphicFrame macro="">
      <xdr:nvGraphicFramePr>
        <xdr:cNvPr id="7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388620</xdr:colOff>
      <xdr:row>38</xdr:row>
      <xdr:rowOff>91440</xdr:rowOff>
    </xdr:from>
    <xdr:to>
      <xdr:col>9</xdr:col>
      <xdr:colOff>563880</xdr:colOff>
      <xdr:row>54</xdr:row>
      <xdr:rowOff>83820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29</xdr:row>
      <xdr:rowOff>38100</xdr:rowOff>
    </xdr:from>
    <xdr:to>
      <xdr:col>10</xdr:col>
      <xdr:colOff>373380</xdr:colOff>
      <xdr:row>45</xdr:row>
      <xdr:rowOff>83820</xdr:rowOff>
    </xdr:to>
    <xdr:graphicFrame macro="">
      <xdr:nvGraphicFramePr>
        <xdr:cNvPr id="2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13</xdr:row>
      <xdr:rowOff>91440</xdr:rowOff>
    </xdr:from>
    <xdr:to>
      <xdr:col>6</xdr:col>
      <xdr:colOff>3811</xdr:colOff>
      <xdr:row>24</xdr:row>
      <xdr:rowOff>45720</xdr:rowOff>
    </xdr:to>
    <xdr:graphicFrame macro="">
      <xdr:nvGraphicFramePr>
        <xdr:cNvPr id="2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41909</xdr:colOff>
      <xdr:row>13</xdr:row>
      <xdr:rowOff>49530</xdr:rowOff>
    </xdr:from>
    <xdr:to>
      <xdr:col>13</xdr:col>
      <xdr:colOff>114300</xdr:colOff>
      <xdr:row>24</xdr:row>
      <xdr:rowOff>80010</xdr:rowOff>
    </xdr:to>
    <xdr:graphicFrame macro="">
      <xdr:nvGraphicFramePr>
        <xdr:cNvPr id="3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</xdr:colOff>
      <xdr:row>15</xdr:row>
      <xdr:rowOff>106680</xdr:rowOff>
    </xdr:from>
    <xdr:to>
      <xdr:col>6</xdr:col>
      <xdr:colOff>601980</xdr:colOff>
      <xdr:row>29</xdr:row>
      <xdr:rowOff>160020</xdr:rowOff>
    </xdr:to>
    <xdr:graphicFrame macro="">
      <xdr:nvGraphicFramePr>
        <xdr:cNvPr id="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7620</xdr:rowOff>
    </xdr:from>
    <xdr:to>
      <xdr:col>6</xdr:col>
      <xdr:colOff>403860</xdr:colOff>
      <xdr:row>34</xdr:row>
      <xdr:rowOff>83820</xdr:rowOff>
    </xdr:to>
    <xdr:graphicFrame macro="">
      <xdr:nvGraphicFramePr>
        <xdr:cNvPr id="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853440</xdr:colOff>
      <xdr:row>11</xdr:row>
      <xdr:rowOff>81915</xdr:rowOff>
    </xdr:from>
    <xdr:to>
      <xdr:col>13</xdr:col>
      <xdr:colOff>144780</xdr:colOff>
      <xdr:row>32</xdr:row>
      <xdr:rowOff>137160</xdr:rowOff>
    </xdr:to>
    <xdr:graphicFrame macro="">
      <xdr:nvGraphicFramePr>
        <xdr:cNvPr id="2" name="Gráfico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734060</xdr:colOff>
      <xdr:row>12</xdr:row>
      <xdr:rowOff>91441</xdr:rowOff>
    </xdr:from>
    <xdr:to>
      <xdr:col>4</xdr:col>
      <xdr:colOff>320040</xdr:colOff>
      <xdr:row>25</xdr:row>
      <xdr:rowOff>152400</xdr:rowOff>
    </xdr:to>
    <xdr:graphicFrame macro="">
      <xdr:nvGraphicFramePr>
        <xdr:cNvPr id="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383540</xdr:colOff>
      <xdr:row>11</xdr:row>
      <xdr:rowOff>68579</xdr:rowOff>
    </xdr:from>
    <xdr:to>
      <xdr:col>5</xdr:col>
      <xdr:colOff>259079</xdr:colOff>
      <xdr:row>22</xdr:row>
      <xdr:rowOff>60960</xdr:rowOff>
    </xdr:to>
    <xdr:graphicFrame macro="">
      <xdr:nvGraphicFramePr>
        <xdr:cNvPr id="2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11</xdr:row>
      <xdr:rowOff>22860</xdr:rowOff>
    </xdr:from>
    <xdr:to>
      <xdr:col>5</xdr:col>
      <xdr:colOff>472440</xdr:colOff>
      <xdr:row>22</xdr:row>
      <xdr:rowOff>137160</xdr:rowOff>
    </xdr:to>
    <xdr:graphicFrame macro="">
      <xdr:nvGraphicFramePr>
        <xdr:cNvPr id="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701040</xdr:colOff>
      <xdr:row>11</xdr:row>
      <xdr:rowOff>38100</xdr:rowOff>
    </xdr:from>
    <xdr:to>
      <xdr:col>4</xdr:col>
      <xdr:colOff>746760</xdr:colOff>
      <xdr:row>21</xdr:row>
      <xdr:rowOff>7620</xdr:rowOff>
    </xdr:to>
    <xdr:graphicFrame macro="">
      <xdr:nvGraphicFramePr>
        <xdr:cNvPr id="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502920</xdr:colOff>
      <xdr:row>10</xdr:row>
      <xdr:rowOff>83820</xdr:rowOff>
    </xdr:from>
    <xdr:to>
      <xdr:col>4</xdr:col>
      <xdr:colOff>762000</xdr:colOff>
      <xdr:row>20</xdr:row>
      <xdr:rowOff>76200</xdr:rowOff>
    </xdr:to>
    <xdr:graphicFrame macro="">
      <xdr:nvGraphicFramePr>
        <xdr:cNvPr id="2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13</xdr:row>
      <xdr:rowOff>53340</xdr:rowOff>
    </xdr:from>
    <xdr:to>
      <xdr:col>5</xdr:col>
      <xdr:colOff>30480</xdr:colOff>
      <xdr:row>27</xdr:row>
      <xdr:rowOff>7620</xdr:rowOff>
    </xdr:to>
    <xdr:graphicFrame macro="">
      <xdr:nvGraphicFramePr>
        <xdr:cNvPr id="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Mercado%20Laboral/Mercado%20Laboral%202022/Cap1_E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Mercado%20Laboral/Mercado%20Laboral%202022/Cap2_Desocupac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Mercado%20Laboral/Mercado%20Laboral%202022/Cap3_Contractaci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Mercado%20Laboral/Mercado%20Laboral%202022/Cap4_Afiliac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.13"/>
      <sheetName val="1.14"/>
      <sheetName val="1.15"/>
      <sheetName val="1.16"/>
      <sheetName val="1.17"/>
      <sheetName val="1.18"/>
      <sheetName val="1.19"/>
    </sheetNames>
    <sheetDataSet>
      <sheetData sheetId="0">
        <row r="61">
          <cell r="C61" t="str">
            <v>Homes</v>
          </cell>
          <cell r="D61" t="str">
            <v>Dones</v>
          </cell>
          <cell r="F61" t="str">
            <v>Homes</v>
          </cell>
          <cell r="G61" t="str">
            <v>Dones</v>
          </cell>
          <cell r="I61" t="str">
            <v>Homes</v>
          </cell>
          <cell r="J61" t="str">
            <v>Dones</v>
          </cell>
          <cell r="L61" t="str">
            <v>Homes</v>
          </cell>
          <cell r="M61" t="str">
            <v>Dones</v>
          </cell>
        </row>
        <row r="69">
          <cell r="A69">
            <v>2019</v>
          </cell>
          <cell r="C69">
            <v>-0.59999999999999432</v>
          </cell>
          <cell r="D69">
            <v>-4.9024918743228518</v>
          </cell>
          <cell r="F69">
            <v>1.5025758443045223</v>
          </cell>
          <cell r="G69">
            <v>-3.6342894393741965</v>
          </cell>
          <cell r="I69">
            <v>-15.118577075098811</v>
          </cell>
          <cell r="J69">
            <v>-11.50159744408945</v>
          </cell>
          <cell r="L69">
            <v>1.1850501367365516</v>
          </cell>
          <cell r="M69">
            <v>1.8964479229379927</v>
          </cell>
        </row>
        <row r="70">
          <cell r="A70">
            <v>2020</v>
          </cell>
          <cell r="C70">
            <v>-4.2756539235412472</v>
          </cell>
          <cell r="D70">
            <v>4.6425519794930086</v>
          </cell>
          <cell r="F70">
            <v>-9.0934724376145493</v>
          </cell>
          <cell r="G70">
            <v>2.1478099103669956</v>
          </cell>
          <cell r="I70">
            <v>35.506402793946442</v>
          </cell>
          <cell r="J70">
            <v>18.050541516245485</v>
          </cell>
          <cell r="L70">
            <v>4.2342342342342372</v>
          </cell>
          <cell r="M70">
            <v>1.5066469719350142</v>
          </cell>
        </row>
        <row r="71">
          <cell r="A71">
            <v>2021</v>
          </cell>
          <cell r="C71">
            <v>-5.9905412506568601</v>
          </cell>
          <cell r="D71">
            <v>3.4295046271094241</v>
          </cell>
          <cell r="F71">
            <v>-4.6526054590570718</v>
          </cell>
          <cell r="G71">
            <v>4.2384105960264939</v>
          </cell>
          <cell r="I71">
            <v>-13.402061855670111</v>
          </cell>
          <cell r="J71">
            <v>-0.30581039755352118</v>
          </cell>
          <cell r="L71">
            <v>13.13742437337943</v>
          </cell>
          <cell r="M71">
            <v>-2.6193247962747379</v>
          </cell>
        </row>
        <row r="72">
          <cell r="A72">
            <v>2022</v>
          </cell>
          <cell r="C72">
            <v>6.7775293460033543</v>
          </cell>
          <cell r="D72">
            <v>-1.3289473684210407</v>
          </cell>
          <cell r="F72">
            <v>9.6616785946649486</v>
          </cell>
          <cell r="G72">
            <v>1.588310038119441</v>
          </cell>
          <cell r="I72">
            <v>-11.111111111111114</v>
          </cell>
          <cell r="J72">
            <v>-15.414110429447847</v>
          </cell>
          <cell r="L72">
            <v>-6.0924369747899121</v>
          </cell>
          <cell r="M72">
            <v>-1.1207411835027068</v>
          </cell>
        </row>
      </sheetData>
      <sheetData sheetId="1">
        <row r="63">
          <cell r="A63">
            <v>2019</v>
          </cell>
          <cell r="D63">
            <v>63.51</v>
          </cell>
          <cell r="E63">
            <v>51.66</v>
          </cell>
          <cell r="G63">
            <v>58.05</v>
          </cell>
          <cell r="H63">
            <v>42.51</v>
          </cell>
          <cell r="J63">
            <v>8.59</v>
          </cell>
          <cell r="K63">
            <v>17.66</v>
          </cell>
        </row>
        <row r="64">
          <cell r="D64">
            <v>64.5</v>
          </cell>
          <cell r="E64">
            <v>50.19</v>
          </cell>
          <cell r="G64">
            <v>58.08</v>
          </cell>
          <cell r="H64">
            <v>41.83</v>
          </cell>
          <cell r="J64">
            <v>9.9600000000000009</v>
          </cell>
          <cell r="K64">
            <v>16.649999999999999</v>
          </cell>
        </row>
        <row r="65">
          <cell r="D65">
            <v>64.48</v>
          </cell>
          <cell r="E65">
            <v>50.5</v>
          </cell>
          <cell r="G65">
            <v>56.72</v>
          </cell>
          <cell r="H65">
            <v>43.31</v>
          </cell>
          <cell r="J65">
            <v>12.03</v>
          </cell>
          <cell r="K65">
            <v>14.24</v>
          </cell>
        </row>
        <row r="66">
          <cell r="D66">
            <v>64.180000000000007</v>
          </cell>
          <cell r="E66">
            <v>51.26</v>
          </cell>
          <cell r="G66">
            <v>56.09</v>
          </cell>
          <cell r="H66">
            <v>43.83</v>
          </cell>
          <cell r="J66">
            <v>12.61</v>
          </cell>
          <cell r="K66">
            <v>14.5</v>
          </cell>
        </row>
        <row r="67">
          <cell r="A67">
            <v>2020</v>
          </cell>
          <cell r="D67">
            <v>65.38</v>
          </cell>
          <cell r="E67">
            <v>52.32</v>
          </cell>
          <cell r="G67">
            <v>56.21</v>
          </cell>
          <cell r="H67">
            <v>44.8</v>
          </cell>
          <cell r="J67">
            <v>14.03</v>
          </cell>
          <cell r="K67">
            <v>14.36</v>
          </cell>
        </row>
        <row r="68">
          <cell r="D68">
            <v>60.93</v>
          </cell>
          <cell r="E68">
            <v>48.52</v>
          </cell>
          <cell r="G68">
            <v>50.8</v>
          </cell>
          <cell r="H68">
            <v>39.4</v>
          </cell>
          <cell r="J68">
            <v>16.7</v>
          </cell>
          <cell r="K68">
            <v>18.7</v>
          </cell>
        </row>
        <row r="69">
          <cell r="D69">
            <v>61.45</v>
          </cell>
          <cell r="E69">
            <v>52.57</v>
          </cell>
          <cell r="G69">
            <v>51.5</v>
          </cell>
          <cell r="H69">
            <v>41.9</v>
          </cell>
          <cell r="J69">
            <v>16.2</v>
          </cell>
          <cell r="K69">
            <v>20.3</v>
          </cell>
        </row>
        <row r="70">
          <cell r="D70">
            <v>60.98</v>
          </cell>
          <cell r="E70">
            <v>53.29</v>
          </cell>
          <cell r="G70">
            <v>52.17</v>
          </cell>
          <cell r="H70">
            <v>43.77</v>
          </cell>
          <cell r="J70">
            <v>14.39</v>
          </cell>
          <cell r="K70">
            <v>17.86</v>
          </cell>
        </row>
        <row r="71">
          <cell r="A71">
            <v>2021</v>
          </cell>
          <cell r="D71">
            <v>56.202046035805623</v>
          </cell>
          <cell r="E71">
            <v>52.231404958677686</v>
          </cell>
          <cell r="G71">
            <v>48.721227621483372</v>
          </cell>
          <cell r="H71">
            <v>42.424242424242422</v>
          </cell>
          <cell r="J71">
            <v>13.310580204778157</v>
          </cell>
          <cell r="K71">
            <v>18.776371308016877</v>
          </cell>
        </row>
        <row r="72">
          <cell r="D72">
            <v>57.43155149934811</v>
          </cell>
          <cell r="E72">
            <v>53.699015471167371</v>
          </cell>
          <cell r="G72">
            <v>48.696219035202084</v>
          </cell>
          <cell r="H72">
            <v>43.009845288326304</v>
          </cell>
          <cell r="J72">
            <v>15.209988649262202</v>
          </cell>
          <cell r="K72">
            <v>19.905709795704556</v>
          </cell>
        </row>
        <row r="73">
          <cell r="D73">
            <v>58.322704081632651</v>
          </cell>
          <cell r="E73">
            <v>53.322119428090836</v>
          </cell>
          <cell r="G73">
            <v>50.382653061224488</v>
          </cell>
          <cell r="H73">
            <v>44.547238575834037</v>
          </cell>
          <cell r="J73">
            <v>13.613996719518862</v>
          </cell>
          <cell r="K73">
            <v>16.456361724500528</v>
          </cell>
        </row>
        <row r="74">
          <cell r="D74">
            <v>59.052287581699346</v>
          </cell>
          <cell r="E74">
            <v>53.461429782424418</v>
          </cell>
          <cell r="G74">
            <v>50.686274509803923</v>
          </cell>
          <cell r="H74">
            <v>46.256004521051139</v>
          </cell>
          <cell r="J74">
            <v>14.167127836192586</v>
          </cell>
          <cell r="K74">
            <v>13.477801268498943</v>
          </cell>
        </row>
        <row r="75">
          <cell r="A75">
            <v>2022</v>
          </cell>
          <cell r="D75">
            <v>59.067</v>
          </cell>
          <cell r="E75">
            <v>53.19</v>
          </cell>
          <cell r="G75">
            <v>50.756</v>
          </cell>
          <cell r="H75">
            <v>44.457000000000001</v>
          </cell>
          <cell r="J75">
            <v>14.071</v>
          </cell>
          <cell r="K75">
            <v>16.417999999999999</v>
          </cell>
        </row>
        <row r="76">
          <cell r="D76">
            <v>61.847999999999999</v>
          </cell>
          <cell r="E76">
            <v>53.457999999999998</v>
          </cell>
          <cell r="G76">
            <v>54.164999999999999</v>
          </cell>
          <cell r="H76">
            <v>46.031999999999996</v>
          </cell>
          <cell r="J76">
            <v>12.369</v>
          </cell>
          <cell r="K76">
            <v>13.891999999999999</v>
          </cell>
        </row>
        <row r="77">
          <cell r="D77">
            <v>60.448</v>
          </cell>
          <cell r="E77">
            <v>52.555999999999997</v>
          </cell>
          <cell r="G77">
            <v>54.323999999999998</v>
          </cell>
          <cell r="H77">
            <v>44.887999999999998</v>
          </cell>
          <cell r="J77">
            <v>10.077999999999999</v>
          </cell>
          <cell r="K77">
            <v>14.59</v>
          </cell>
        </row>
        <row r="78">
          <cell r="D78">
            <v>61.963000000000001</v>
          </cell>
          <cell r="E78">
            <v>53.283000000000001</v>
          </cell>
          <cell r="G78">
            <v>55.368000000000002</v>
          </cell>
          <cell r="H78">
            <v>45.850999999999999</v>
          </cell>
          <cell r="J78">
            <v>10.593999999999999</v>
          </cell>
          <cell r="K78">
            <v>13.949</v>
          </cell>
        </row>
      </sheetData>
      <sheetData sheetId="2">
        <row r="41">
          <cell r="I41" t="str">
            <v>Ocupats</v>
          </cell>
          <cell r="J41" t="str">
            <v>Desocupats</v>
          </cell>
          <cell r="K41" t="str">
            <v>Inactius</v>
          </cell>
          <cell r="L41" t="str">
            <v>Ocupats</v>
          </cell>
          <cell r="M41" t="str">
            <v>Desocupats</v>
          </cell>
          <cell r="N41" t="str">
            <v>Inactius</v>
          </cell>
        </row>
        <row r="42">
          <cell r="H42" t="str">
            <v>16-24 anys</v>
          </cell>
          <cell r="I42">
            <v>-0.22251264048499164</v>
          </cell>
          <cell r="J42">
            <v>-6.8717138973306238E-2</v>
          </cell>
          <cell r="K42">
            <v>-0.70877022054170202</v>
          </cell>
          <cell r="L42">
            <v>0.24151614554375406</v>
          </cell>
          <cell r="M42">
            <v>9.0765871691280114E-2</v>
          </cell>
          <cell r="N42">
            <v>0.66771798276496586</v>
          </cell>
        </row>
        <row r="43">
          <cell r="H43" t="str">
            <v>25-29 anys</v>
          </cell>
          <cell r="I43">
            <v>-0.6724373409844836</v>
          </cell>
          <cell r="J43">
            <v>-0.16810933524612087</v>
          </cell>
          <cell r="K43">
            <v>-0.15945332376939553</v>
          </cell>
          <cell r="L43">
            <v>0.63214263137763171</v>
          </cell>
          <cell r="M43">
            <v>0.17857136479594118</v>
          </cell>
          <cell r="N43">
            <v>0.18928600382642716</v>
          </cell>
        </row>
        <row r="44">
          <cell r="H44" t="str">
            <v>30-55 anys</v>
          </cell>
          <cell r="I44">
            <v>-0.82166700218379496</v>
          </cell>
          <cell r="J44">
            <v>-8.6932145450800247E-2</v>
          </cell>
          <cell r="K44">
            <v>-9.1400852365404725E-2</v>
          </cell>
          <cell r="L44">
            <v>0.73486954268969285</v>
          </cell>
          <cell r="M44">
            <v>0.11887595543509738</v>
          </cell>
          <cell r="N44">
            <v>0.14625450187520966</v>
          </cell>
        </row>
        <row r="45">
          <cell r="H45" t="str">
            <v>55 i més</v>
          </cell>
          <cell r="I45">
            <v>-0.29779409396109791</v>
          </cell>
          <cell r="J45">
            <v>-3.918343341593393E-2</v>
          </cell>
          <cell r="K45">
            <v>-0.6630224726229681</v>
          </cell>
          <cell r="L45">
            <v>0.22879220026274785</v>
          </cell>
          <cell r="M45">
            <v>2.7708933590684621E-2</v>
          </cell>
          <cell r="N45">
            <v>0.74349886614656757</v>
          </cell>
        </row>
      </sheetData>
      <sheetData sheetId="3"/>
      <sheetData sheetId="4"/>
      <sheetData sheetId="5">
        <row r="6">
          <cell r="A6" t="str">
            <v>Agricultura</v>
          </cell>
          <cell r="B6">
            <v>2.7</v>
          </cell>
        </row>
        <row r="7">
          <cell r="A7" t="str">
            <v>Indústria</v>
          </cell>
          <cell r="B7">
            <v>35.125</v>
          </cell>
        </row>
        <row r="8">
          <cell r="A8" t="str">
            <v>Construcció</v>
          </cell>
          <cell r="B8">
            <v>20.924999999999997</v>
          </cell>
        </row>
        <row r="9">
          <cell r="A9" t="str">
            <v>Servicis</v>
          </cell>
          <cell r="B9">
            <v>292.32499999999999</v>
          </cell>
        </row>
        <row r="10">
          <cell r="A10" t="str">
            <v>Desocupats &gt;1 any o busquen 1a ocupació</v>
          </cell>
          <cell r="B10">
            <v>27.375</v>
          </cell>
        </row>
      </sheetData>
      <sheetData sheetId="6"/>
      <sheetData sheetId="7">
        <row r="6">
          <cell r="A6" t="str">
            <v>Agricultura</v>
          </cell>
          <cell r="B6">
            <v>2.0249999999999999</v>
          </cell>
        </row>
        <row r="7">
          <cell r="A7" t="str">
            <v>Indústria</v>
          </cell>
          <cell r="B7">
            <v>33.65</v>
          </cell>
        </row>
        <row r="8">
          <cell r="A8" t="str">
            <v>Construcció</v>
          </cell>
          <cell r="B8">
            <v>18.349999999999998</v>
          </cell>
        </row>
        <row r="9">
          <cell r="A9" t="str">
            <v>Servicis</v>
          </cell>
          <cell r="B9">
            <v>274.45</v>
          </cell>
        </row>
      </sheetData>
      <sheetData sheetId="8"/>
      <sheetData sheetId="9">
        <row r="6">
          <cell r="A6" t="str">
            <v>Empresaris</v>
          </cell>
          <cell r="B6">
            <v>54.25</v>
          </cell>
        </row>
        <row r="7">
          <cell r="A7" t="str">
            <v>Assalariats sector públic</v>
          </cell>
          <cell r="B7">
            <v>57.099999999999994</v>
          </cell>
        </row>
        <row r="8">
          <cell r="A8" t="str">
            <v>Assalariats sector privat</v>
          </cell>
          <cell r="B8">
            <v>214.20000000000002</v>
          </cell>
        </row>
        <row r="9">
          <cell r="A9" t="str">
            <v>Altra situació</v>
          </cell>
          <cell r="B9">
            <v>2.9250000000000003</v>
          </cell>
        </row>
      </sheetData>
      <sheetData sheetId="10">
        <row r="6">
          <cell r="A6" t="str">
            <v>Agricultura</v>
          </cell>
          <cell r="B6">
            <v>1.675</v>
          </cell>
        </row>
        <row r="7">
          <cell r="A7" t="str">
            <v>Indústria</v>
          </cell>
          <cell r="B7">
            <v>31.7</v>
          </cell>
        </row>
        <row r="8">
          <cell r="A8" t="str">
            <v>Construcció</v>
          </cell>
          <cell r="B8">
            <v>11.850000000000001</v>
          </cell>
        </row>
        <row r="9">
          <cell r="A9" t="str">
            <v>Servicis</v>
          </cell>
          <cell r="B9">
            <v>226.02499999999998</v>
          </cell>
        </row>
      </sheetData>
      <sheetData sheetId="11">
        <row r="6">
          <cell r="A6" t="str">
            <v>Indefinits total</v>
          </cell>
          <cell r="B6">
            <v>215.82499999999999</v>
          </cell>
        </row>
        <row r="7">
          <cell r="A7" t="str">
            <v>Temporals total</v>
          </cell>
          <cell r="B7">
            <v>50.6</v>
          </cell>
        </row>
        <row r="8">
          <cell r="A8" t="str">
            <v>No hi consta</v>
          </cell>
          <cell r="B8">
            <v>4.8250000000000002</v>
          </cell>
        </row>
      </sheetData>
      <sheetData sheetId="12">
        <row r="6">
          <cell r="A6" t="str">
            <v>Administració Central</v>
          </cell>
          <cell r="B6">
            <v>6.2750000000000004</v>
          </cell>
        </row>
        <row r="7">
          <cell r="A7" t="str">
            <v>Seguretat Social</v>
          </cell>
          <cell r="B7">
            <v>0.90000000000000013</v>
          </cell>
        </row>
        <row r="8">
          <cell r="A8" t="str">
            <v>Administració Autonòmica</v>
          </cell>
          <cell r="B8">
            <v>37.674999999999997</v>
          </cell>
        </row>
        <row r="9">
          <cell r="A9" t="str">
            <v>Administració Local</v>
          </cell>
          <cell r="B9">
            <v>9.0250000000000004</v>
          </cell>
        </row>
        <row r="10">
          <cell r="A10" t="str">
            <v>Empresa Pública</v>
          </cell>
          <cell r="B10">
            <v>3</v>
          </cell>
        </row>
        <row r="11">
          <cell r="A11" t="str">
            <v>Altres</v>
          </cell>
          <cell r="B11">
            <v>0.1</v>
          </cell>
        </row>
      </sheetData>
      <sheetData sheetId="13"/>
      <sheetData sheetId="14">
        <row r="6">
          <cell r="A6" t="str">
            <v>Agricultura</v>
          </cell>
          <cell r="B6">
            <v>25</v>
          </cell>
        </row>
        <row r="7">
          <cell r="A7" t="str">
            <v>Indústria</v>
          </cell>
          <cell r="B7">
            <v>4.19928825622776</v>
          </cell>
        </row>
        <row r="8">
          <cell r="A8" t="str">
            <v>Construcció</v>
          </cell>
          <cell r="B8">
            <v>12.3058542413381</v>
          </cell>
        </row>
        <row r="9">
          <cell r="A9" t="str">
            <v>Servicis</v>
          </cell>
          <cell r="B9">
            <v>6.1147695202257797</v>
          </cell>
        </row>
      </sheetData>
      <sheetData sheetId="15"/>
      <sheetData sheetId="16">
        <row r="6">
          <cell r="A6" t="str">
            <v>Ja l'ha trobada</v>
          </cell>
          <cell r="B6">
            <v>1.5</v>
          </cell>
        </row>
        <row r="7">
          <cell r="A7" t="str">
            <v>Menys de 3 mesos</v>
          </cell>
          <cell r="B7">
            <v>11.05</v>
          </cell>
        </row>
        <row r="8">
          <cell r="A8" t="str">
            <v>De 3 a 11 mesos</v>
          </cell>
          <cell r="B8">
            <v>11.625</v>
          </cell>
        </row>
        <row r="9">
          <cell r="A9" t="str">
            <v>D'1 a 2 anys</v>
          </cell>
          <cell r="B9">
            <v>7.1</v>
          </cell>
        </row>
        <row r="10">
          <cell r="A10" t="str">
            <v>2 o més anys</v>
          </cell>
          <cell r="B10">
            <v>18.675000000000001</v>
          </cell>
        </row>
      </sheetData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2.11"/>
      <sheetName val="2.12"/>
      <sheetName val="2.13"/>
      <sheetName val="2.14"/>
      <sheetName val="2.15"/>
      <sheetName val="2.16"/>
      <sheetName val="2.17"/>
      <sheetName val="2.18"/>
      <sheetName val="2.19"/>
      <sheetName val="2.20"/>
      <sheetName val="2.21"/>
      <sheetName val="2.22"/>
      <sheetName val="2.23"/>
      <sheetName val="2.24"/>
      <sheetName val="2.25"/>
      <sheetName val="2.26"/>
      <sheetName val="2.27"/>
      <sheetName val="2.28"/>
      <sheetName val="2.29"/>
      <sheetName val="2.30"/>
      <sheetName val="2.31"/>
      <sheetName val="2.32"/>
      <sheetName val="2.33"/>
      <sheetName val="2.34"/>
      <sheetName val="2.35"/>
      <sheetName val="2.36"/>
      <sheetName val="2.37"/>
      <sheetName val="2.38"/>
    </sheetNames>
    <sheetDataSet>
      <sheetData sheetId="0"/>
      <sheetData sheetId="1">
        <row r="36">
          <cell r="B36" t="str">
            <v>Gn
2017</v>
          </cell>
          <cell r="C36">
            <v>0.1663968253968254</v>
          </cell>
          <cell r="D36">
            <v>0.16719123505976097</v>
          </cell>
          <cell r="E36">
            <v>0.17566336633663365</v>
          </cell>
          <cell r="F36">
            <v>0.16570003965980695</v>
          </cell>
        </row>
        <row r="37">
          <cell r="B37" t="str">
            <v xml:space="preserve">Fb </v>
          </cell>
          <cell r="C37">
            <v>0.1658095238095238</v>
          </cell>
          <cell r="D37">
            <v>0.16659123505976095</v>
          </cell>
          <cell r="E37">
            <v>0.17507920792079207</v>
          </cell>
          <cell r="F37">
            <v>0.16528779799938306</v>
          </cell>
        </row>
        <row r="38">
          <cell r="B38" t="str">
            <v xml:space="preserve">Mç </v>
          </cell>
          <cell r="C38">
            <v>0.16456878306878306</v>
          </cell>
          <cell r="D38">
            <v>0.16586772908366534</v>
          </cell>
          <cell r="E38">
            <v>0.17356023102310231</v>
          </cell>
          <cell r="F38">
            <v>0.16314797514652096</v>
          </cell>
        </row>
        <row r="39">
          <cell r="B39" t="str">
            <v>Ab</v>
          </cell>
          <cell r="C39">
            <v>0.16197631578947369</v>
          </cell>
          <cell r="D39">
            <v>0.16497674418604652</v>
          </cell>
          <cell r="E39">
            <v>0.17035442514474775</v>
          </cell>
          <cell r="F39">
            <v>0.15720855332629355</v>
          </cell>
        </row>
        <row r="40">
          <cell r="B40" t="str">
            <v xml:space="preserve">Mg </v>
          </cell>
          <cell r="C40">
            <v>0.15807368421052634</v>
          </cell>
          <cell r="D40">
            <v>0.16166238973536487</v>
          </cell>
          <cell r="E40">
            <v>0.1662609594706369</v>
          </cell>
          <cell r="F40">
            <v>0.15228475888771559</v>
          </cell>
        </row>
        <row r="41">
          <cell r="B41" t="str">
            <v xml:space="preserve">Jn </v>
          </cell>
          <cell r="C41">
            <v>0.15734999999999999</v>
          </cell>
          <cell r="D41">
            <v>0.15976984763432237</v>
          </cell>
          <cell r="E41">
            <v>0.16236889991728704</v>
          </cell>
          <cell r="F41">
            <v>0.14795894931362194</v>
          </cell>
        </row>
        <row r="42">
          <cell r="B42" t="str">
            <v>Jl</v>
          </cell>
          <cell r="C42">
            <v>0.15554805194805194</v>
          </cell>
          <cell r="D42">
            <v>0.1563164956590371</v>
          </cell>
          <cell r="E42">
            <v>0.15945800901269971</v>
          </cell>
          <cell r="F42">
            <v>0.14643448487774902</v>
          </cell>
        </row>
        <row r="43">
          <cell r="B43" t="str">
            <v xml:space="preserve">Ag </v>
          </cell>
          <cell r="C43">
            <v>0.15720519480519479</v>
          </cell>
          <cell r="D43">
            <v>0.15971981057616419</v>
          </cell>
          <cell r="E43">
            <v>0.16308357230643178</v>
          </cell>
          <cell r="F43">
            <v>0.14847126991791404</v>
          </cell>
        </row>
        <row r="44">
          <cell r="B44" t="str">
            <v xml:space="preserve">St </v>
          </cell>
          <cell r="C44">
            <v>0.15483636363636363</v>
          </cell>
          <cell r="D44">
            <v>0.15700552486187846</v>
          </cell>
          <cell r="E44">
            <v>0.16224252355591973</v>
          </cell>
          <cell r="F44">
            <v>0.14969413107414073</v>
          </cell>
        </row>
        <row r="45">
          <cell r="B45" t="str">
            <v>Oc</v>
          </cell>
          <cell r="C45">
            <v>0.14915404040404043</v>
          </cell>
          <cell r="D45">
            <v>0.1538730283911672</v>
          </cell>
          <cell r="E45">
            <v>0.16115126737530663</v>
          </cell>
          <cell r="F45">
            <v>0.15229633208873269</v>
          </cell>
        </row>
        <row r="46">
          <cell r="B46" t="str">
            <v>Nv</v>
          </cell>
          <cell r="C46">
            <v>0.14667929292929294</v>
          </cell>
          <cell r="D46">
            <v>0.150493690851735</v>
          </cell>
          <cell r="E46">
            <v>0.16013491414554373</v>
          </cell>
          <cell r="F46">
            <v>0.15261502306171754</v>
          </cell>
        </row>
        <row r="47">
          <cell r="B47" t="str">
            <v>Ds</v>
          </cell>
          <cell r="C47">
            <v>0.14454292929292931</v>
          </cell>
          <cell r="D47">
            <v>0.14809858044164037</v>
          </cell>
          <cell r="E47">
            <v>0.1576880621422731</v>
          </cell>
          <cell r="F47">
            <v>0.1499135075774215</v>
          </cell>
        </row>
        <row r="48">
          <cell r="B48" t="str">
            <v>Gn
2018</v>
          </cell>
          <cell r="C48">
            <v>0.15114285714285713</v>
          </cell>
          <cell r="D48">
            <v>0.1552001607717042</v>
          </cell>
          <cell r="E48">
            <v>0.16376565740356699</v>
          </cell>
          <cell r="F48">
            <v>0.1533536832818703</v>
          </cell>
        </row>
        <row r="49">
          <cell r="B49" t="str">
            <v xml:space="preserve">Fb </v>
          </cell>
          <cell r="C49">
            <v>0.15011168831168831</v>
          </cell>
          <cell r="D49">
            <v>0.15419051446945337</v>
          </cell>
          <cell r="E49">
            <v>0.1629174616341767</v>
          </cell>
          <cell r="F49">
            <v>0.15307666519629468</v>
          </cell>
        </row>
        <row r="50">
          <cell r="B50" t="str">
            <v xml:space="preserve">Mç </v>
          </cell>
          <cell r="C50">
            <v>0.14790389610389609</v>
          </cell>
          <cell r="D50">
            <v>0.15186334405144694</v>
          </cell>
          <cell r="E50">
            <v>0.15922189962671093</v>
          </cell>
          <cell r="F50">
            <v>0.15097269519188355</v>
          </cell>
        </row>
        <row r="51">
          <cell r="B51" t="str">
            <v>Ab</v>
          </cell>
          <cell r="C51">
            <v>0.14373282442748092</v>
          </cell>
          <cell r="D51">
            <v>0.14816771653543306</v>
          </cell>
          <cell r="E51">
            <v>0.15647327302631578</v>
          </cell>
          <cell r="F51">
            <v>0.14609214329508627</v>
          </cell>
        </row>
        <row r="52">
          <cell r="B52" t="str">
            <v xml:space="preserve">Mg </v>
          </cell>
          <cell r="C52">
            <v>0.14202035623409667</v>
          </cell>
          <cell r="D52">
            <v>0.14655196850393704</v>
          </cell>
          <cell r="E52">
            <v>0.15387171052631576</v>
          </cell>
          <cell r="F52">
            <v>0.14242489270386266</v>
          </cell>
        </row>
        <row r="53">
          <cell r="B53" t="str">
            <v xml:space="preserve">Jn </v>
          </cell>
          <cell r="C53">
            <v>0.14003562340966919</v>
          </cell>
          <cell r="D53">
            <v>0.14483937007874015</v>
          </cell>
          <cell r="E53">
            <v>0.15094695723684212</v>
          </cell>
          <cell r="F53">
            <v>0.13848480336340546</v>
          </cell>
        </row>
        <row r="54">
          <cell r="B54" t="str">
            <v>Jl</v>
          </cell>
          <cell r="C54">
            <v>0.14553684210526316</v>
          </cell>
          <cell r="D54">
            <v>0.14667145135566187</v>
          </cell>
          <cell r="E54">
            <v>0.15033648704236938</v>
          </cell>
          <cell r="F54">
            <v>0.13717603045418744</v>
          </cell>
        </row>
        <row r="55">
          <cell r="B55" t="str">
            <v xml:space="preserve">Ag </v>
          </cell>
          <cell r="C55">
            <v>0.14732894736842103</v>
          </cell>
          <cell r="D55">
            <v>0.14957416267942583</v>
          </cell>
          <cell r="E55">
            <v>0.15345907034142328</v>
          </cell>
          <cell r="F55">
            <v>0.13923461976021703</v>
          </cell>
        </row>
        <row r="56">
          <cell r="B56" t="str">
            <v xml:space="preserve">St </v>
          </cell>
          <cell r="C56">
            <v>0.14622105263157895</v>
          </cell>
          <cell r="D56">
            <v>0.14882695374800639</v>
          </cell>
          <cell r="E56">
            <v>0.15425545043192102</v>
          </cell>
          <cell r="F56">
            <v>0.14012903649251773</v>
          </cell>
        </row>
        <row r="57">
          <cell r="B57" t="str">
            <v>Oc</v>
          </cell>
          <cell r="C57">
            <v>0.14508923884514435</v>
          </cell>
          <cell r="D57">
            <v>0.14599519615692555</v>
          </cell>
          <cell r="E57">
            <v>0.1545878687162443</v>
          </cell>
          <cell r="F57">
            <v>0.14231942804670078</v>
          </cell>
        </row>
        <row r="58">
          <cell r="B58" t="str">
            <v>Nv</v>
          </cell>
          <cell r="C58">
            <v>0.14298425196850395</v>
          </cell>
          <cell r="D58">
            <v>0.14266453162530024</v>
          </cell>
          <cell r="E58">
            <v>0.15312172829248027</v>
          </cell>
          <cell r="F58">
            <v>0.14223914469369014</v>
          </cell>
        </row>
        <row r="59">
          <cell r="B59" t="str">
            <v>Ds</v>
          </cell>
          <cell r="C59">
            <v>0.14049343832021</v>
          </cell>
          <cell r="D59">
            <v>0.14099359487590074</v>
          </cell>
          <cell r="E59">
            <v>0.15128001661819693</v>
          </cell>
          <cell r="F59">
            <v>0.14002785430058157</v>
          </cell>
        </row>
        <row r="60">
          <cell r="B60" t="str">
            <v>Gn
2019</v>
          </cell>
          <cell r="C60">
            <v>0.14420689655172414</v>
          </cell>
          <cell r="D60">
            <v>0.1451700241740532</v>
          </cell>
          <cell r="E60">
            <v>0.15621079046424091</v>
          </cell>
          <cell r="F60">
            <v>0.14395447973713033</v>
          </cell>
        </row>
        <row r="61">
          <cell r="B61" t="str">
            <v xml:space="preserve">Fb </v>
          </cell>
          <cell r="C61">
            <v>0.14444827586206896</v>
          </cell>
          <cell r="D61">
            <v>0.14622240128928282</v>
          </cell>
          <cell r="E61">
            <v>0.15700418235048097</v>
          </cell>
          <cell r="F61">
            <v>0.14409813800657173</v>
          </cell>
        </row>
        <row r="62">
          <cell r="B62" t="str">
            <v xml:space="preserve">Mç </v>
          </cell>
          <cell r="C62">
            <v>0.14254111405835546</v>
          </cell>
          <cell r="D62">
            <v>0.14478646253021757</v>
          </cell>
          <cell r="E62">
            <v>0.15491217063989959</v>
          </cell>
          <cell r="F62">
            <v>0.14261047097480831</v>
          </cell>
        </row>
        <row r="63">
          <cell r="B63" t="str">
            <v>Ab</v>
          </cell>
          <cell r="C63">
            <v>0.14337967914438501</v>
          </cell>
          <cell r="D63">
            <v>0.14352610441767069</v>
          </cell>
          <cell r="E63">
            <v>0.15001684470008217</v>
          </cell>
          <cell r="F63">
            <v>0.137331394339295</v>
          </cell>
        </row>
        <row r="64">
          <cell r="B64" t="str">
            <v xml:space="preserve">Mg </v>
          </cell>
          <cell r="C64">
            <v>0.14059625668449197</v>
          </cell>
          <cell r="D64">
            <v>0.1403566265060241</v>
          </cell>
          <cell r="E64">
            <v>0.14642440427280198</v>
          </cell>
          <cell r="F64">
            <v>0.13368167216530646</v>
          </cell>
        </row>
        <row r="65">
          <cell r="B65" t="str">
            <v xml:space="preserve">Jn </v>
          </cell>
          <cell r="C65">
            <v>0.13953208556149732</v>
          </cell>
          <cell r="D65">
            <v>0.1396546184738956</v>
          </cell>
          <cell r="E65">
            <v>0.14434264585045192</v>
          </cell>
          <cell r="F65">
            <v>0.13091187706198995</v>
          </cell>
        </row>
        <row r="66">
          <cell r="B66" t="str">
            <v>Jl</v>
          </cell>
          <cell r="C66">
            <v>0.14145430107526882</v>
          </cell>
          <cell r="D66">
            <v>0.14115032154340834</v>
          </cell>
          <cell r="E66">
            <v>0.14407245190339746</v>
          </cell>
          <cell r="F66">
            <v>0.13042717311273766</v>
          </cell>
        </row>
        <row r="67">
          <cell r="B67" t="str">
            <v xml:space="preserve">Ag </v>
          </cell>
          <cell r="C67">
            <v>0.14593548387096775</v>
          </cell>
          <cell r="D67">
            <v>0.146975884244373</v>
          </cell>
          <cell r="E67">
            <v>0.14943184609087187</v>
          </cell>
          <cell r="F67">
            <v>0.1327820174108883</v>
          </cell>
        </row>
        <row r="68">
          <cell r="B68" t="str">
            <v xml:space="preserve">St </v>
          </cell>
          <cell r="C68">
            <v>0.14366129032258063</v>
          </cell>
          <cell r="D68">
            <v>0.14490755627009644</v>
          </cell>
          <cell r="E68">
            <v>0.1493475235366353</v>
          </cell>
          <cell r="F68">
            <v>0.13338433886266188</v>
          </cell>
        </row>
        <row r="69">
          <cell r="B69" t="str">
            <v>Oc</v>
          </cell>
          <cell r="C69">
            <v>0.14287466666666665</v>
          </cell>
          <cell r="D69">
            <v>0.14390210355987054</v>
          </cell>
          <cell r="E69">
            <v>0.14851773338768853</v>
          </cell>
          <cell r="F69">
            <v>0.13721054449673994</v>
          </cell>
        </row>
        <row r="70">
          <cell r="B70" t="str">
            <v>Nv</v>
          </cell>
          <cell r="C70">
            <v>0.14059999999999997</v>
          </cell>
          <cell r="D70">
            <v>0.14001132686084142</v>
          </cell>
          <cell r="E70">
            <v>0.14696575621687727</v>
          </cell>
          <cell r="F70">
            <v>0.13809680901593333</v>
          </cell>
        </row>
        <row r="71">
          <cell r="B71" t="str">
            <v>Ds</v>
          </cell>
          <cell r="C71">
            <v>0.13931199999999999</v>
          </cell>
          <cell r="D71">
            <v>0.13907847896440129</v>
          </cell>
          <cell r="E71">
            <v>0.14576600081532817</v>
          </cell>
          <cell r="F71">
            <v>0.13660369618722742</v>
          </cell>
        </row>
        <row r="72">
          <cell r="B72" t="str">
            <v>Gn
2020</v>
          </cell>
          <cell r="C72">
            <v>0.137752079002079</v>
          </cell>
          <cell r="D72">
            <v>0.14123186663460768</v>
          </cell>
          <cell r="E72">
            <v>0.15128435823359471</v>
          </cell>
          <cell r="F72">
            <v>0.14150755407885468</v>
          </cell>
        </row>
        <row r="73">
          <cell r="B73" t="str">
            <v xml:space="preserve">Fb </v>
          </cell>
          <cell r="C73">
            <v>0.13824844074844075</v>
          </cell>
          <cell r="D73">
            <v>0.14146269135208783</v>
          </cell>
          <cell r="E73">
            <v>0.15116054477919935</v>
          </cell>
          <cell r="F73">
            <v>0.14116807716728566</v>
          </cell>
        </row>
        <row r="74">
          <cell r="B74" t="str">
            <v xml:space="preserve">Mç </v>
          </cell>
          <cell r="C74">
            <v>0.15155405405405406</v>
          </cell>
          <cell r="D74">
            <v>0.15578985333012743</v>
          </cell>
          <cell r="E74">
            <v>0.16583862979777136</v>
          </cell>
          <cell r="F74">
            <v>0.15431334858355586</v>
          </cell>
        </row>
        <row r="75">
          <cell r="B75" t="str">
            <v>Ab</v>
          </cell>
          <cell r="C75">
            <v>0.18008080245193647</v>
          </cell>
          <cell r="D75">
            <v>0.17696630146082337</v>
          </cell>
          <cell r="E75">
            <v>0.1882668606641561</v>
          </cell>
          <cell r="F75">
            <v>0.17434212202846847</v>
          </cell>
        </row>
        <row r="76">
          <cell r="B76" t="str">
            <v xml:space="preserve">Mg </v>
          </cell>
          <cell r="C76">
            <v>0.18035943159654499</v>
          </cell>
          <cell r="D76">
            <v>0.17720949535192562</v>
          </cell>
          <cell r="E76">
            <v>0.18851292365628208</v>
          </cell>
          <cell r="F76">
            <v>0.17555134879318504</v>
          </cell>
        </row>
        <row r="77">
          <cell r="B77" t="str">
            <v xml:space="preserve">Jn </v>
          </cell>
          <cell r="C77">
            <v>0.18879632209529118</v>
          </cell>
          <cell r="D77">
            <v>0.18447294156706506</v>
          </cell>
          <cell r="E77">
            <v>0.19547928791509758</v>
          </cell>
          <cell r="F77">
            <v>0.17578374713313188</v>
          </cell>
        </row>
        <row r="78">
          <cell r="B78" t="str">
            <v>Jl</v>
          </cell>
          <cell r="C78">
            <v>0.17454959785522789</v>
          </cell>
          <cell r="D78">
            <v>0.1693325396825397</v>
          </cell>
          <cell r="E78">
            <v>0.17753499571481043</v>
          </cell>
          <cell r="F78">
            <v>0.16476274901964208</v>
          </cell>
        </row>
        <row r="79">
          <cell r="B79" t="str">
            <v xml:space="preserve">Ag </v>
          </cell>
          <cell r="C79">
            <v>0.17644235924932977</v>
          </cell>
          <cell r="D79">
            <v>0.17184285714285713</v>
          </cell>
          <cell r="E79">
            <v>0.17985879280088152</v>
          </cell>
          <cell r="F79">
            <v>0.1660631970584896</v>
          </cell>
        </row>
        <row r="80">
          <cell r="B80" t="str">
            <v xml:space="preserve">St </v>
          </cell>
          <cell r="C80">
            <v>0.17427882037533513</v>
          </cell>
          <cell r="D80">
            <v>0.16902857142857142</v>
          </cell>
          <cell r="E80">
            <v>0.17849406195159775</v>
          </cell>
          <cell r="F80">
            <v>0.16491344902575569</v>
          </cell>
        </row>
        <row r="81">
          <cell r="B81" t="str">
            <v>Oc</v>
          </cell>
          <cell r="C81">
            <v>0.17013449367088607</v>
          </cell>
          <cell r="D81">
            <v>0.16690999518690838</v>
          </cell>
          <cell r="E81">
            <v>0.17826843209013529</v>
          </cell>
          <cell r="F81">
            <v>0.16588737475123677</v>
          </cell>
        </row>
        <row r="82">
          <cell r="B82" t="str">
            <v>Nv</v>
          </cell>
          <cell r="C82">
            <v>0.17026371308016877</v>
          </cell>
          <cell r="D82">
            <v>0.16511952510829456</v>
          </cell>
          <cell r="E82">
            <v>0.17832600024672068</v>
          </cell>
          <cell r="F82">
            <v>0.16698297353896316</v>
          </cell>
        </row>
        <row r="83">
          <cell r="B83" t="str">
            <v>Ds</v>
          </cell>
          <cell r="C83">
            <v>0.17221782700421942</v>
          </cell>
          <cell r="D83">
            <v>0.16717311086154341</v>
          </cell>
          <cell r="E83">
            <v>0.17998314075414285</v>
          </cell>
          <cell r="F83">
            <v>0.16857961073703287</v>
          </cell>
        </row>
        <row r="84">
          <cell r="B84" t="str">
            <v>Gn
2021</v>
          </cell>
          <cell r="C84">
            <v>0.18301587</v>
          </cell>
          <cell r="D84">
            <v>0.17281916999999999</v>
          </cell>
          <cell r="E84">
            <v>0.18751883999999999</v>
          </cell>
          <cell r="F84">
            <v>0.17341345999999999</v>
          </cell>
        </row>
        <row r="85">
          <cell r="B85" t="str">
            <v xml:space="preserve">Fb </v>
          </cell>
          <cell r="C85">
            <v>0.18628352000000001</v>
          </cell>
          <cell r="D85">
            <v>0.17670087000000001</v>
          </cell>
          <cell r="E85">
            <v>0.19102094</v>
          </cell>
          <cell r="F85">
            <v>0.17535723</v>
          </cell>
        </row>
        <row r="86">
          <cell r="B86" t="str">
            <v xml:space="preserve">Mç </v>
          </cell>
          <cell r="C86">
            <v>0.18255062999999999</v>
          </cell>
          <cell r="D86">
            <v>0.17343164</v>
          </cell>
          <cell r="E86">
            <v>0.18729523000000001</v>
          </cell>
          <cell r="F86">
            <v>0.17276986</v>
          </cell>
        </row>
        <row r="87">
          <cell r="B87" t="str">
            <v>Ab</v>
          </cell>
          <cell r="C87">
            <v>0.1812037</v>
          </cell>
          <cell r="D87">
            <v>0.16784995999999999</v>
          </cell>
          <cell r="E87">
            <v>0.18206035000000001</v>
          </cell>
          <cell r="F87">
            <v>0.16844901000000001</v>
          </cell>
        </row>
        <row r="88">
          <cell r="B88" t="str">
            <v xml:space="preserve">Mg </v>
          </cell>
          <cell r="C88">
            <v>0.17627723000000001</v>
          </cell>
          <cell r="D88">
            <v>0.16414972</v>
          </cell>
          <cell r="E88">
            <v>0.17702334</v>
          </cell>
          <cell r="F88">
            <v>0.1628761</v>
          </cell>
        </row>
        <row r="89">
          <cell r="B89" t="str">
            <v xml:space="preserve">Jn </v>
          </cell>
          <cell r="C89">
            <v>0.17405772999999999</v>
          </cell>
          <cell r="D89">
            <v>0.16290099</v>
          </cell>
          <cell r="E89">
            <v>0.17347202</v>
          </cell>
          <cell r="F89">
            <v>0.15568646</v>
          </cell>
        </row>
        <row r="90">
          <cell r="B90" t="str">
            <v>Jl</v>
          </cell>
          <cell r="C90">
            <v>0.17140406999999999</v>
          </cell>
          <cell r="D90">
            <v>0.1620972</v>
          </cell>
          <cell r="E90">
            <v>0.17027012</v>
          </cell>
          <cell r="F90">
            <v>0.14570717</v>
          </cell>
        </row>
        <row r="91">
          <cell r="B91" t="str">
            <v xml:space="preserve">Ag </v>
          </cell>
          <cell r="C91">
            <v>0.17314845000000001</v>
          </cell>
          <cell r="D91">
            <v>0.16504334000000001</v>
          </cell>
          <cell r="E91">
            <v>0.17292943</v>
          </cell>
          <cell r="F91">
            <v>0.14218516</v>
          </cell>
        </row>
        <row r="92">
          <cell r="B92" t="str">
            <v xml:space="preserve">St </v>
          </cell>
          <cell r="C92">
            <v>0.16856109</v>
          </cell>
          <cell r="D92">
            <v>0.16111515000000001</v>
          </cell>
          <cell r="E92">
            <v>0.17024315000000001</v>
          </cell>
          <cell r="F92">
            <v>0.13893908999999999</v>
          </cell>
        </row>
        <row r="93">
          <cell r="B93" t="str">
            <v>Oc</v>
          </cell>
          <cell r="C93">
            <v>0.16925385000000001</v>
          </cell>
          <cell r="D93">
            <v>0.16115589999999999</v>
          </cell>
          <cell r="E93">
            <v>0.17007565999999999</v>
          </cell>
          <cell r="F93">
            <v>0.13985555</v>
          </cell>
        </row>
        <row r="94">
          <cell r="B94" t="str">
            <v>Nv</v>
          </cell>
          <cell r="C94">
            <v>0.15536361000000001</v>
          </cell>
          <cell r="D94">
            <v>0.14739352999999999</v>
          </cell>
          <cell r="E94">
            <v>0.15768166</v>
          </cell>
          <cell r="F94">
            <v>0.1366617</v>
          </cell>
        </row>
        <row r="95">
          <cell r="B95" t="str">
            <v>Ds</v>
          </cell>
          <cell r="C95">
            <v>0.14713166</v>
          </cell>
          <cell r="D95">
            <v>0.14049348</v>
          </cell>
          <cell r="E95">
            <v>0.15030102000000001</v>
          </cell>
          <cell r="F95">
            <v>0.13336475</v>
          </cell>
        </row>
        <row r="96">
          <cell r="B96" t="str">
            <v>Gn
2022</v>
          </cell>
          <cell r="C96">
            <v>0.141328252585738</v>
          </cell>
          <cell r="D96">
            <v>0.135312720709409</v>
          </cell>
          <cell r="E96">
            <v>0.145252263906856</v>
          </cell>
          <cell r="F96">
            <v>0.13427164931167601</v>
          </cell>
        </row>
        <row r="97">
          <cell r="B97" t="str">
            <v xml:space="preserve">Fb </v>
          </cell>
          <cell r="C97">
            <v>0.14129831246597699</v>
          </cell>
          <cell r="D97">
            <v>0.13597033665541899</v>
          </cell>
          <cell r="E97">
            <v>0.145691704398448</v>
          </cell>
          <cell r="F97">
            <v>0.13378178284908501</v>
          </cell>
        </row>
        <row r="98">
          <cell r="B98" t="str">
            <v xml:space="preserve">Mç </v>
          </cell>
          <cell r="C98">
            <v>0.14114044637996701</v>
          </cell>
          <cell r="D98">
            <v>0.136795887938476</v>
          </cell>
          <cell r="E98">
            <v>0.14573536545925</v>
          </cell>
          <cell r="F98">
            <v>0.13365619921408101</v>
          </cell>
        </row>
        <row r="99">
          <cell r="B99" t="str">
            <v>Ab</v>
          </cell>
          <cell r="C99">
            <v>0.136478650500791</v>
          </cell>
          <cell r="D99">
            <v>0.135044681016396</v>
          </cell>
          <cell r="E99">
            <v>0.14366659963804501</v>
          </cell>
          <cell r="F99">
            <v>0.12923638369378401</v>
          </cell>
        </row>
        <row r="100">
          <cell r="B100" t="str">
            <v xml:space="preserve">Mg </v>
          </cell>
          <cell r="C100">
            <v>0.13470479704797</v>
          </cell>
          <cell r="D100">
            <v>0.13393503768746601</v>
          </cell>
          <cell r="E100">
            <v>0.141850392117434</v>
          </cell>
          <cell r="F100">
            <v>0.12498144299922199</v>
          </cell>
        </row>
        <row r="101">
          <cell r="B101" t="str">
            <v xml:space="preserve">Jn </v>
          </cell>
          <cell r="C101">
            <v>0.13371112282551401</v>
          </cell>
          <cell r="D101">
            <v>0.13338487838992899</v>
          </cell>
          <cell r="E101">
            <v>0.14026462899658201</v>
          </cell>
          <cell r="F101">
            <v>0.123168116165115</v>
          </cell>
        </row>
        <row r="102">
          <cell r="B102" t="str">
            <v>Jl</v>
          </cell>
          <cell r="C102">
            <v>0.13456997863247899</v>
          </cell>
          <cell r="D102">
            <v>0.13054116028433799</v>
          </cell>
          <cell r="E102">
            <v>0.13652481149579601</v>
          </cell>
          <cell r="F102">
            <v>0.122580305110538</v>
          </cell>
        </row>
        <row r="103">
          <cell r="B103" t="str">
            <v xml:space="preserve">Ag </v>
          </cell>
          <cell r="C103">
            <v>0.137625534188034</v>
          </cell>
          <cell r="D103">
            <v>0.13335167774975201</v>
          </cell>
          <cell r="E103">
            <v>0.13928585527614401</v>
          </cell>
          <cell r="F103">
            <v>0.124298751588675</v>
          </cell>
        </row>
        <row r="104">
          <cell r="B104" t="str">
            <v xml:space="preserve">St </v>
          </cell>
          <cell r="C104">
            <v>0.13568108974359</v>
          </cell>
          <cell r="D104">
            <v>0.13146449591072401</v>
          </cell>
          <cell r="E104">
            <v>0.13879238877264999</v>
          </cell>
          <cell r="F104">
            <v>0.12505022124552101</v>
          </cell>
        </row>
        <row r="105">
          <cell r="B105" t="str">
            <v>Oc</v>
          </cell>
          <cell r="C105">
            <v>0.129801375095493</v>
          </cell>
          <cell r="D105">
            <v>0.13105102352581699</v>
          </cell>
          <cell r="E105">
            <v>0.13821764041002499</v>
          </cell>
          <cell r="F105">
            <v>0.124102385067993</v>
          </cell>
        </row>
        <row r="106">
          <cell r="B106" t="str">
            <v>Nv</v>
          </cell>
          <cell r="C106">
            <v>0.124367201426025</v>
          </cell>
          <cell r="D106">
            <v>0.124741827069966</v>
          </cell>
          <cell r="E106">
            <v>0.13224266282106201</v>
          </cell>
          <cell r="F106">
            <v>0.12267560180178599</v>
          </cell>
        </row>
        <row r="107">
          <cell r="B107" t="str">
            <v>Ds</v>
          </cell>
          <cell r="C107">
            <v>0.12323402088108</v>
          </cell>
          <cell r="D107">
            <v>0.124100213871066</v>
          </cell>
          <cell r="E107">
            <v>0.13183263826635999</v>
          </cell>
          <cell r="F107">
            <v>0.120813911903201</v>
          </cell>
        </row>
      </sheetData>
      <sheetData sheetId="2">
        <row r="4">
          <cell r="D4" t="str">
            <v xml:space="preserve">Homes </v>
          </cell>
          <cell r="F4" t="str">
            <v>Dones</v>
          </cell>
        </row>
        <row r="6">
          <cell r="A6" t="str">
            <v>16 a 19 anys</v>
          </cell>
          <cell r="G6">
            <v>6.0731796848370401E-3</v>
          </cell>
          <cell r="H6">
            <v>-8.3149794173942703E-3</v>
          </cell>
        </row>
        <row r="7">
          <cell r="A7" t="str">
            <v>20 a 24 anys</v>
          </cell>
          <cell r="G7">
            <v>1.9718988437033E-2</v>
          </cell>
          <cell r="H7">
            <v>-2.0656349143920897E-2</v>
          </cell>
        </row>
        <row r="8">
          <cell r="A8" t="str">
            <v>25 a 29 anys</v>
          </cell>
          <cell r="G8">
            <v>4.4881879440992201E-2</v>
          </cell>
          <cell r="H8">
            <v>-3.3214032879729398E-2</v>
          </cell>
        </row>
        <row r="9">
          <cell r="A9" t="str">
            <v>30 a 34 anys</v>
          </cell>
          <cell r="G9">
            <v>5.0591258292037006E-2</v>
          </cell>
          <cell r="H9">
            <v>-3.3998990534623401E-2</v>
          </cell>
        </row>
        <row r="10">
          <cell r="A10" t="str">
            <v>35 a 39 anys</v>
          </cell>
          <cell r="G10">
            <v>5.8496552085791402E-2</v>
          </cell>
          <cell r="H10">
            <v>-3.3533587666168499E-2</v>
          </cell>
        </row>
        <row r="11">
          <cell r="A11" t="str">
            <v>40 a 44 anys</v>
          </cell>
          <cell r="G11">
            <v>6.6367432287160091E-2</v>
          </cell>
          <cell r="H11">
            <v>-3.8944715383203501E-2</v>
          </cell>
        </row>
        <row r="12">
          <cell r="A12" t="str">
            <v>45 a 49 anys</v>
          </cell>
          <cell r="G12">
            <v>7.4833176014053801E-2</v>
          </cell>
          <cell r="H12">
            <v>-4.9648981357665399E-2</v>
          </cell>
        </row>
        <row r="13">
          <cell r="A13" t="str">
            <v>50 a 54 anys</v>
          </cell>
          <cell r="G13">
            <v>8.2645061485618398E-2</v>
          </cell>
          <cell r="H13">
            <v>-5.5518956973177103E-2</v>
          </cell>
        </row>
        <row r="14">
          <cell r="A14" t="str">
            <v>55 a 59 anys</v>
          </cell>
          <cell r="G14">
            <v>9.5240436298801801E-2</v>
          </cell>
          <cell r="H14">
            <v>-6.8786216209129794E-2</v>
          </cell>
        </row>
        <row r="15">
          <cell r="A15" t="str">
            <v>60 i més</v>
          </cell>
          <cell r="G15">
            <v>9.8006633629617992E-2</v>
          </cell>
          <cell r="H15">
            <v>-6.0528592779045098E-2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">
          <cell r="P16" t="str">
            <v>Homes</v>
          </cell>
        </row>
        <row r="17">
          <cell r="P17">
            <v>-0.92747218868021464</v>
          </cell>
          <cell r="R17">
            <v>-0.69497861085246204</v>
          </cell>
        </row>
        <row r="18">
          <cell r="P18">
            <v>-2.3045500089921127</v>
          </cell>
          <cell r="R18">
            <v>-1.8852138240017275</v>
          </cell>
        </row>
        <row r="19">
          <cell r="P19">
            <v>-3.3013899236955009</v>
          </cell>
          <cell r="R19">
            <v>-3.3122815540531421</v>
          </cell>
        </row>
        <row r="20">
          <cell r="P20">
            <v>-3.3579117745291991</v>
          </cell>
          <cell r="R20">
            <v>-3.4742183177469195</v>
          </cell>
        </row>
        <row r="21">
          <cell r="P21">
            <v>-3.3656192996428849</v>
          </cell>
          <cell r="R21">
            <v>-3.3534404814919778</v>
          </cell>
        </row>
        <row r="22">
          <cell r="P22">
            <v>-3.9334069830177523</v>
          </cell>
          <cell r="R22">
            <v>-3.8932296938045687</v>
          </cell>
        </row>
        <row r="23">
          <cell r="P23">
            <v>-5.0908203375895997</v>
          </cell>
          <cell r="R23">
            <v>-4.894538682644427</v>
          </cell>
        </row>
        <row r="24">
          <cell r="P24">
            <v>-5.6168589265986686</v>
          </cell>
          <cell r="R24">
            <v>-5.5686004615197762</v>
          </cell>
        </row>
        <row r="25">
          <cell r="P25">
            <v>-6.8828199265215932</v>
          </cell>
          <cell r="R25">
            <v>-6.9120008636627386</v>
          </cell>
        </row>
        <row r="26">
          <cell r="P26">
            <v>-5.9046065308429467</v>
          </cell>
          <cell r="R26">
            <v>-6.2507590785798142</v>
          </cell>
        </row>
        <row r="27">
          <cell r="P27" t="str">
            <v>Dones</v>
          </cell>
        </row>
        <row r="28">
          <cell r="A28" t="str">
            <v>16 a 19 anys</v>
          </cell>
          <cell r="P28">
            <v>0.63843999691698983</v>
          </cell>
          <cell r="R28">
            <v>0.54788605049728079</v>
          </cell>
        </row>
        <row r="29">
          <cell r="A29" t="str">
            <v>20 a 24 anys</v>
          </cell>
          <cell r="P29">
            <v>2.1658145569457647</v>
          </cell>
          <cell r="R29">
            <v>1.8001970230624942</v>
          </cell>
        </row>
        <row r="30">
          <cell r="A30" t="str">
            <v>25 a 29 anys</v>
          </cell>
          <cell r="P30">
            <v>4.4164118901420748</v>
          </cell>
          <cell r="R30">
            <v>4.3925347151937171</v>
          </cell>
        </row>
        <row r="31">
          <cell r="A31" t="str">
            <v>30 a 34 anys</v>
          </cell>
          <cell r="P31">
            <v>5.0394368368316931</v>
          </cell>
          <cell r="R31">
            <v>5.0024965251069462</v>
          </cell>
        </row>
        <row r="32">
          <cell r="A32" t="str">
            <v>35 a 39 anys</v>
          </cell>
          <cell r="P32">
            <v>5.8667111990339889</v>
          </cell>
          <cell r="R32">
            <v>5.8229761278220851</v>
          </cell>
        </row>
        <row r="33">
          <cell r="A33" t="str">
            <v>40 a 44 anys</v>
          </cell>
          <cell r="P33">
            <v>6.6593016982246995</v>
          </cell>
          <cell r="R33">
            <v>6.5523663009594753</v>
          </cell>
        </row>
        <row r="34">
          <cell r="A34" t="str">
            <v>45 a 49 anys</v>
          </cell>
          <cell r="P34">
            <v>7.4660226601238335</v>
          </cell>
          <cell r="R34">
            <v>7.4848521652294773</v>
          </cell>
        </row>
        <row r="35">
          <cell r="A35" t="str">
            <v>50 a 54 anys</v>
          </cell>
          <cell r="P35">
            <v>8.3684453921845687</v>
          </cell>
          <cell r="R35">
            <v>8.1521665789509203</v>
          </cell>
        </row>
        <row r="36">
          <cell r="A36" t="str">
            <v>55 a 59 anys</v>
          </cell>
          <cell r="P36">
            <v>9.3010559309405743</v>
          </cell>
          <cell r="R36">
            <v>9.7884026287734649</v>
          </cell>
        </row>
        <row r="37">
          <cell r="A37" t="str">
            <v>60 i més</v>
          </cell>
          <cell r="P37">
            <v>9.3929039385453326</v>
          </cell>
          <cell r="R37">
            <v>10.216860316046583</v>
          </cell>
        </row>
      </sheetData>
      <sheetData sheetId="12">
        <row r="6">
          <cell r="A6" t="str">
            <v xml:space="preserve"> Agricultura, ramaderia i pesca</v>
          </cell>
          <cell r="M6">
            <v>723</v>
          </cell>
        </row>
        <row r="7">
          <cell r="A7" t="str">
            <v xml:space="preserve">  Indústria</v>
          </cell>
          <cell r="M7">
            <v>4156</v>
          </cell>
        </row>
        <row r="12">
          <cell r="A12" t="str">
            <v xml:space="preserve"> Construcció</v>
          </cell>
          <cell r="M12">
            <v>3255</v>
          </cell>
        </row>
        <row r="13">
          <cell r="A13" t="str">
            <v xml:space="preserve"> Servicis</v>
          </cell>
          <cell r="M13">
            <v>37471</v>
          </cell>
        </row>
        <row r="29">
          <cell r="A29" t="str">
            <v>Sense ocupació anterior</v>
          </cell>
          <cell r="M29">
            <v>2789</v>
          </cell>
        </row>
      </sheetData>
      <sheetData sheetId="13"/>
      <sheetData sheetId="14"/>
      <sheetData sheetId="15">
        <row r="5">
          <cell r="A5" t="str">
            <v>Directors i gerents</v>
          </cell>
        </row>
        <row r="6">
          <cell r="N6">
            <v>492.83333333333331</v>
          </cell>
        </row>
        <row r="7">
          <cell r="N7">
            <v>264.41666666666669</v>
          </cell>
        </row>
        <row r="8">
          <cell r="A8" t="str">
            <v>Tècnics i professionals científics</v>
          </cell>
        </row>
        <row r="9">
          <cell r="N9">
            <v>2111.1666666666665</v>
          </cell>
        </row>
        <row r="10">
          <cell r="N10">
            <v>3524.5</v>
          </cell>
        </row>
        <row r="11">
          <cell r="A11" t="str">
            <v>Tècnics i professionals de suport</v>
          </cell>
        </row>
        <row r="12">
          <cell r="N12">
            <v>2653.4166666666665</v>
          </cell>
        </row>
        <row r="13">
          <cell r="N13">
            <v>2259.5</v>
          </cell>
        </row>
        <row r="14">
          <cell r="A14" t="str">
            <v>Empleats administratius</v>
          </cell>
        </row>
        <row r="15">
          <cell r="N15">
            <v>1567.75</v>
          </cell>
        </row>
        <row r="16">
          <cell r="N16">
            <v>5324.25</v>
          </cell>
        </row>
        <row r="17">
          <cell r="A17" t="str">
            <v>Treballadors servicis</v>
          </cell>
        </row>
        <row r="18">
          <cell r="N18">
            <v>3450.9166666666665</v>
          </cell>
        </row>
        <row r="19">
          <cell r="N19">
            <v>10109.666666666666</v>
          </cell>
        </row>
        <row r="20">
          <cell r="A20" t="str">
            <v>Treballadors agricultura i pesca</v>
          </cell>
        </row>
        <row r="21">
          <cell r="N21">
            <v>318.91666666666669</v>
          </cell>
        </row>
        <row r="22">
          <cell r="N22">
            <v>87.333333333333329</v>
          </cell>
        </row>
        <row r="23">
          <cell r="A23" t="str">
            <v xml:space="preserve">Artesans i treballadors qualificats </v>
          </cell>
        </row>
        <row r="24">
          <cell r="N24">
            <v>3627.5</v>
          </cell>
        </row>
        <row r="25">
          <cell r="N25">
            <v>616.25</v>
          </cell>
        </row>
        <row r="26">
          <cell r="A26" t="str">
            <v>Operadors maquinària</v>
          </cell>
        </row>
        <row r="27">
          <cell r="N27">
            <v>1665.6666666666667</v>
          </cell>
        </row>
        <row r="28">
          <cell r="N28">
            <v>514.75</v>
          </cell>
        </row>
        <row r="29">
          <cell r="A29" t="str">
            <v>Ocupacions elementals</v>
          </cell>
        </row>
        <row r="30">
          <cell r="N30">
            <v>4589.833333333333</v>
          </cell>
        </row>
        <row r="31">
          <cell r="N31">
            <v>7640.25</v>
          </cell>
        </row>
        <row r="32">
          <cell r="A32" t="str">
            <v>Ocupacions militars</v>
          </cell>
        </row>
        <row r="33">
          <cell r="N33">
            <v>22.75</v>
          </cell>
        </row>
        <row r="34">
          <cell r="N34">
            <v>10.333333333333334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</sheetNames>
    <sheetDataSet>
      <sheetData sheetId="0">
        <row r="5">
          <cell r="I5" t="str">
            <v>Gn
2017</v>
          </cell>
          <cell r="J5">
            <v>41607</v>
          </cell>
          <cell r="K5" t="str">
            <v>Gn
2018</v>
          </cell>
          <cell r="L5">
            <v>35598</v>
          </cell>
          <cell r="M5" t="str">
            <v>Gn
2019</v>
          </cell>
          <cell r="N5">
            <v>38500</v>
          </cell>
          <cell r="O5" t="str">
            <v xml:space="preserve">Gn
2020 </v>
          </cell>
          <cell r="P5">
            <v>33108</v>
          </cell>
          <cell r="Q5" t="str">
            <v xml:space="preserve">Gn
2021 </v>
          </cell>
          <cell r="R5">
            <v>28142</v>
          </cell>
          <cell r="S5" t="str">
            <v xml:space="preserve">Gn
2022 </v>
          </cell>
          <cell r="T5">
            <v>40134</v>
          </cell>
        </row>
        <row r="6">
          <cell r="I6" t="str">
            <v xml:space="preserve">Fb  </v>
          </cell>
          <cell r="J6">
            <v>32687</v>
          </cell>
          <cell r="K6" t="str">
            <v xml:space="preserve">Fb  </v>
          </cell>
          <cell r="L6">
            <v>34709</v>
          </cell>
          <cell r="M6" t="str">
            <v xml:space="preserve">Fb  </v>
          </cell>
          <cell r="N6">
            <v>32597</v>
          </cell>
          <cell r="O6" t="str">
            <v xml:space="preserve">Fb  </v>
          </cell>
          <cell r="P6">
            <v>33493</v>
          </cell>
          <cell r="Q6" t="str">
            <v xml:space="preserve">Fb  </v>
          </cell>
          <cell r="R6">
            <v>23466</v>
          </cell>
          <cell r="S6" t="str">
            <v xml:space="preserve">Fb  </v>
          </cell>
          <cell r="T6">
            <v>35567</v>
          </cell>
        </row>
        <row r="7">
          <cell r="I7" t="str">
            <v xml:space="preserve">Mç  </v>
          </cell>
          <cell r="J7">
            <v>38180</v>
          </cell>
          <cell r="K7" t="str">
            <v xml:space="preserve">Mç  </v>
          </cell>
          <cell r="L7">
            <v>37716</v>
          </cell>
          <cell r="M7" t="str">
            <v xml:space="preserve">Mç  </v>
          </cell>
          <cell r="N7">
            <v>38654</v>
          </cell>
          <cell r="O7" t="str">
            <v xml:space="preserve">Mç  </v>
          </cell>
          <cell r="P7">
            <v>27613</v>
          </cell>
          <cell r="Q7" t="str">
            <v xml:space="preserve">Mç  </v>
          </cell>
          <cell r="R7">
            <v>26611</v>
          </cell>
          <cell r="S7" t="str">
            <v xml:space="preserve">Mç  </v>
          </cell>
          <cell r="T7">
            <v>42054</v>
          </cell>
        </row>
        <row r="8">
          <cell r="I8" t="str">
            <v xml:space="preserve">Ab </v>
          </cell>
          <cell r="J8">
            <v>28971</v>
          </cell>
          <cell r="K8" t="str">
            <v xml:space="preserve">Ab </v>
          </cell>
          <cell r="L8">
            <v>33748</v>
          </cell>
          <cell r="M8" t="str">
            <v xml:space="preserve">Ab </v>
          </cell>
          <cell r="N8">
            <v>34839</v>
          </cell>
          <cell r="O8" t="str">
            <v xml:space="preserve">Ab </v>
          </cell>
          <cell r="P8">
            <v>12315</v>
          </cell>
          <cell r="Q8" t="str">
            <v xml:space="preserve">Ab </v>
          </cell>
          <cell r="R8">
            <v>27834</v>
          </cell>
          <cell r="S8" t="str">
            <v xml:space="preserve">Ab </v>
          </cell>
          <cell r="T8">
            <v>31162</v>
          </cell>
        </row>
        <row r="9">
          <cell r="I9" t="str">
            <v xml:space="preserve">Mg  </v>
          </cell>
          <cell r="J9">
            <v>43017</v>
          </cell>
          <cell r="K9" t="str">
            <v xml:space="preserve">Mg  </v>
          </cell>
          <cell r="L9">
            <v>40781</v>
          </cell>
          <cell r="M9" t="str">
            <v xml:space="preserve">Mg  </v>
          </cell>
          <cell r="N9">
            <v>41708</v>
          </cell>
          <cell r="O9" t="str">
            <v xml:space="preserve">Mg  </v>
          </cell>
          <cell r="P9">
            <v>12965</v>
          </cell>
          <cell r="Q9" t="str">
            <v xml:space="preserve">Mg  </v>
          </cell>
          <cell r="R9">
            <v>29467</v>
          </cell>
          <cell r="S9" t="str">
            <v xml:space="preserve">Mg  </v>
          </cell>
          <cell r="T9">
            <v>38289</v>
          </cell>
        </row>
        <row r="10">
          <cell r="I10" t="str">
            <v xml:space="preserve">Jn  </v>
          </cell>
          <cell r="J10">
            <v>40487</v>
          </cell>
          <cell r="K10" t="str">
            <v xml:space="preserve">Jn  </v>
          </cell>
          <cell r="L10">
            <v>41562</v>
          </cell>
          <cell r="M10" t="str">
            <v xml:space="preserve">Jn  </v>
          </cell>
          <cell r="N10">
            <v>37759</v>
          </cell>
          <cell r="O10" t="str">
            <v xml:space="preserve">Jn  </v>
          </cell>
          <cell r="P10">
            <v>17151</v>
          </cell>
          <cell r="Q10" t="str">
            <v xml:space="preserve">Jn  </v>
          </cell>
          <cell r="R10">
            <v>35231</v>
          </cell>
          <cell r="S10" t="str">
            <v xml:space="preserve">Jn  </v>
          </cell>
          <cell r="T10">
            <v>40392</v>
          </cell>
        </row>
        <row r="11">
          <cell r="I11" t="str">
            <v xml:space="preserve">Jl </v>
          </cell>
          <cell r="J11">
            <v>38203</v>
          </cell>
          <cell r="K11" t="str">
            <v xml:space="preserve">Jl </v>
          </cell>
          <cell r="L11">
            <v>44578</v>
          </cell>
          <cell r="M11" t="str">
            <v xml:space="preserve">Jl </v>
          </cell>
          <cell r="N11">
            <v>42786</v>
          </cell>
          <cell r="O11" t="str">
            <v xml:space="preserve">Jl </v>
          </cell>
          <cell r="P11">
            <v>29637</v>
          </cell>
          <cell r="Q11" t="str">
            <v xml:space="preserve">Jl </v>
          </cell>
          <cell r="R11">
            <v>39773</v>
          </cell>
          <cell r="S11" t="str">
            <v xml:space="preserve">Jl </v>
          </cell>
          <cell r="T11">
            <v>38019</v>
          </cell>
        </row>
        <row r="12">
          <cell r="I12" t="str">
            <v xml:space="preserve"> Ag  </v>
          </cell>
          <cell r="J12">
            <v>30039</v>
          </cell>
          <cell r="K12" t="str">
            <v xml:space="preserve"> Ag  </v>
          </cell>
          <cell r="L12">
            <v>31165</v>
          </cell>
          <cell r="M12" t="str">
            <v xml:space="preserve"> Ag  </v>
          </cell>
          <cell r="N12">
            <v>29039</v>
          </cell>
          <cell r="O12" t="str">
            <v xml:space="preserve"> Ag  </v>
          </cell>
          <cell r="P12">
            <v>23051</v>
          </cell>
          <cell r="Q12" t="str">
            <v xml:space="preserve"> Ag  </v>
          </cell>
          <cell r="R12">
            <v>31182</v>
          </cell>
          <cell r="S12" t="str">
            <v xml:space="preserve"> Ag  </v>
          </cell>
          <cell r="T12">
            <v>20323</v>
          </cell>
        </row>
        <row r="13">
          <cell r="I13" t="str">
            <v xml:space="preserve">St  </v>
          </cell>
          <cell r="J13">
            <v>40131</v>
          </cell>
          <cell r="K13" t="str">
            <v xml:space="preserve">St  </v>
          </cell>
          <cell r="L13">
            <v>40686</v>
          </cell>
          <cell r="M13" t="str">
            <v xml:space="preserve">St  </v>
          </cell>
          <cell r="N13">
            <v>40676</v>
          </cell>
          <cell r="O13" t="str">
            <v xml:space="preserve">St  </v>
          </cell>
          <cell r="P13">
            <v>33989</v>
          </cell>
          <cell r="Q13" t="str">
            <v xml:space="preserve">St  </v>
          </cell>
          <cell r="R13">
            <v>42473</v>
          </cell>
          <cell r="S13" t="str">
            <v xml:space="preserve">St  </v>
          </cell>
          <cell r="T13">
            <v>28490</v>
          </cell>
        </row>
        <row r="14">
          <cell r="I14" t="str">
            <v xml:space="preserve">Oc </v>
          </cell>
          <cell r="J14">
            <v>43806</v>
          </cell>
          <cell r="K14" t="str">
            <v xml:space="preserve">Oc </v>
          </cell>
          <cell r="L14">
            <v>47333</v>
          </cell>
          <cell r="M14" t="str">
            <v xml:space="preserve">Oc </v>
          </cell>
          <cell r="N14">
            <v>47872</v>
          </cell>
          <cell r="O14" t="str">
            <v xml:space="preserve">Oc </v>
          </cell>
          <cell r="P14">
            <v>34993</v>
          </cell>
          <cell r="Q14" t="str">
            <v xml:space="preserve">Oc </v>
          </cell>
          <cell r="R14">
            <v>44461</v>
          </cell>
          <cell r="S14" t="str">
            <v xml:space="preserve">Oc </v>
          </cell>
          <cell r="T14">
            <v>28907</v>
          </cell>
        </row>
        <row r="15">
          <cell r="I15" t="str">
            <v xml:space="preserve">Nv </v>
          </cell>
          <cell r="J15">
            <v>43645</v>
          </cell>
          <cell r="K15" t="str">
            <v xml:space="preserve">Nv </v>
          </cell>
          <cell r="L15">
            <v>44851</v>
          </cell>
          <cell r="M15" t="str">
            <v xml:space="preserve">Nv </v>
          </cell>
          <cell r="N15">
            <v>37743</v>
          </cell>
          <cell r="O15" t="str">
            <v xml:space="preserve">Nv </v>
          </cell>
          <cell r="P15">
            <v>36637</v>
          </cell>
          <cell r="Q15" t="str">
            <v xml:space="preserve">Nv </v>
          </cell>
          <cell r="R15">
            <v>49993</v>
          </cell>
          <cell r="S15" t="str">
            <v xml:space="preserve">Nv </v>
          </cell>
          <cell r="T15">
            <v>30746</v>
          </cell>
        </row>
        <row r="16">
          <cell r="I16" t="str">
            <v xml:space="preserve">Ds </v>
          </cell>
          <cell r="J16">
            <v>34924</v>
          </cell>
          <cell r="K16" t="str">
            <v xml:space="preserve">Ds </v>
          </cell>
          <cell r="L16">
            <v>40876</v>
          </cell>
          <cell r="M16" t="str">
            <v xml:space="preserve">Ds </v>
          </cell>
          <cell r="N16">
            <v>39528</v>
          </cell>
          <cell r="O16" t="str">
            <v xml:space="preserve">Ds </v>
          </cell>
          <cell r="P16">
            <v>36986</v>
          </cell>
          <cell r="Q16" t="str">
            <v xml:space="preserve">Ds </v>
          </cell>
          <cell r="R16">
            <v>40231</v>
          </cell>
          <cell r="S16" t="str">
            <v xml:space="preserve">Ds </v>
          </cell>
          <cell r="T16">
            <v>24055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Gn</v>
          </cell>
          <cell r="C3" t="str">
            <v>Fb</v>
          </cell>
          <cell r="D3" t="str">
            <v>Mr</v>
          </cell>
          <cell r="E3" t="str">
            <v>Ab</v>
          </cell>
          <cell r="F3" t="str">
            <v>Mg</v>
          </cell>
          <cell r="G3" t="str">
            <v>Jn</v>
          </cell>
          <cell r="H3" t="str">
            <v>Jl</v>
          </cell>
          <cell r="I3" t="str">
            <v>Ag</v>
          </cell>
          <cell r="J3" t="str">
            <v>St</v>
          </cell>
          <cell r="K3" t="str">
            <v>Oc</v>
          </cell>
          <cell r="L3" t="str">
            <v>Nv</v>
          </cell>
          <cell r="M3" t="str">
            <v>Ds</v>
          </cell>
        </row>
        <row r="16">
          <cell r="B16">
            <v>23905</v>
          </cell>
          <cell r="C16">
            <v>19159</v>
          </cell>
          <cell r="D16">
            <v>23120</v>
          </cell>
          <cell r="E16">
            <v>17058</v>
          </cell>
          <cell r="F16">
            <v>20648</v>
          </cell>
          <cell r="G16">
            <v>20632</v>
          </cell>
          <cell r="H16">
            <v>19792</v>
          </cell>
          <cell r="I16">
            <v>10075</v>
          </cell>
          <cell r="J16">
            <v>13477</v>
          </cell>
          <cell r="K16">
            <v>14375</v>
          </cell>
          <cell r="L16">
            <v>16029</v>
          </cell>
          <cell r="M16">
            <v>12049</v>
          </cell>
        </row>
        <row r="17">
          <cell r="O17">
            <v>-8.5640000000000001</v>
          </cell>
        </row>
        <row r="18">
          <cell r="O18">
            <v>-35.982999999999997</v>
          </cell>
        </row>
        <row r="19">
          <cell r="O19">
            <v>-40.002000000000002</v>
          </cell>
        </row>
        <row r="20">
          <cell r="O20">
            <v>-31.381</v>
          </cell>
        </row>
        <row r="21">
          <cell r="O21">
            <v>-24.068000000000001</v>
          </cell>
        </row>
        <row r="22">
          <cell r="O22">
            <v>-23.509</v>
          </cell>
        </row>
        <row r="23">
          <cell r="O23">
            <v>-20.114999999999998</v>
          </cell>
        </row>
        <row r="24">
          <cell r="O24">
            <v>-13.973000000000001</v>
          </cell>
        </row>
        <row r="25">
          <cell r="O25">
            <v>-8.1180000000000003</v>
          </cell>
        </row>
        <row r="26">
          <cell r="O26">
            <v>-4.6059999999999999</v>
          </cell>
        </row>
        <row r="27">
          <cell r="B27">
            <v>16229</v>
          </cell>
          <cell r="C27">
            <v>16408</v>
          </cell>
          <cell r="D27">
            <v>18934</v>
          </cell>
          <cell r="E27">
            <v>14104</v>
          </cell>
          <cell r="F27">
            <v>17641</v>
          </cell>
          <cell r="G27">
            <v>19760</v>
          </cell>
          <cell r="H27">
            <v>18227</v>
          </cell>
          <cell r="I27">
            <v>10248</v>
          </cell>
          <cell r="J27">
            <v>15013</v>
          </cell>
          <cell r="K27">
            <v>14532</v>
          </cell>
          <cell r="L27">
            <v>14717</v>
          </cell>
          <cell r="M27">
            <v>12006</v>
          </cell>
        </row>
        <row r="28">
          <cell r="O28">
            <v>8.0289999999999999</v>
          </cell>
          <cell r="P28" t="str">
            <v>16 a 19 anys</v>
          </cell>
        </row>
        <row r="29">
          <cell r="O29">
            <v>35.628999999999998</v>
          </cell>
          <cell r="P29" t="str">
            <v>20 a 24 anys</v>
          </cell>
        </row>
        <row r="30">
          <cell r="O30">
            <v>36.372999999999998</v>
          </cell>
          <cell r="P30" t="str">
            <v>25 a 29 anys</v>
          </cell>
        </row>
        <row r="31">
          <cell r="O31">
            <v>25.446000000000002</v>
          </cell>
          <cell r="P31" t="str">
            <v>30 a 34 anys</v>
          </cell>
        </row>
        <row r="32">
          <cell r="O32">
            <v>19.692</v>
          </cell>
          <cell r="P32" t="str">
            <v>35 a 39 anys</v>
          </cell>
        </row>
        <row r="33">
          <cell r="O33">
            <v>19.812999999999999</v>
          </cell>
          <cell r="P33" t="str">
            <v>40 a 44 anys</v>
          </cell>
        </row>
        <row r="34">
          <cell r="O34">
            <v>18.626999999999999</v>
          </cell>
          <cell r="P34" t="str">
            <v>45 a 49 anys</v>
          </cell>
        </row>
        <row r="35">
          <cell r="O35">
            <v>13.016</v>
          </cell>
          <cell r="P35" t="str">
            <v>50 a 54 anys</v>
          </cell>
        </row>
        <row r="36">
          <cell r="O36">
            <v>7.49</v>
          </cell>
          <cell r="P36" t="str">
            <v>55 a 59 anys</v>
          </cell>
        </row>
        <row r="37">
          <cell r="O37">
            <v>3.7040000000000002</v>
          </cell>
          <cell r="P37" t="str">
            <v>60 i més</v>
          </cell>
        </row>
      </sheetData>
      <sheetData sheetId="8"/>
      <sheetData sheetId="9"/>
      <sheetData sheetId="10"/>
      <sheetData sheetId="11">
        <row r="30">
          <cell r="A30" t="str">
            <v>Espanyols</v>
          </cell>
          <cell r="B30">
            <v>28506</v>
          </cell>
          <cell r="C30">
            <v>28360</v>
          </cell>
          <cell r="D30">
            <v>31848</v>
          </cell>
          <cell r="E30">
            <v>24778</v>
          </cell>
          <cell r="F30">
            <v>30621</v>
          </cell>
          <cell r="G30">
            <v>33881</v>
          </cell>
          <cell r="H30">
            <v>32126</v>
          </cell>
          <cell r="I30">
            <v>15981</v>
          </cell>
          <cell r="J30">
            <v>22444</v>
          </cell>
          <cell r="K30">
            <v>21783</v>
          </cell>
          <cell r="L30">
            <v>21070</v>
          </cell>
          <cell r="M30">
            <v>16991</v>
          </cell>
        </row>
        <row r="31">
          <cell r="A31" t="str">
            <v>Estrangers</v>
          </cell>
          <cell r="B31">
            <v>11628</v>
          </cell>
          <cell r="C31">
            <v>7207</v>
          </cell>
          <cell r="D31">
            <v>10206</v>
          </cell>
          <cell r="E31">
            <v>6384</v>
          </cell>
          <cell r="F31">
            <v>7668</v>
          </cell>
          <cell r="G31">
            <v>6511</v>
          </cell>
          <cell r="H31">
            <v>5893</v>
          </cell>
          <cell r="I31">
            <v>4342</v>
          </cell>
          <cell r="J31">
            <v>6046</v>
          </cell>
          <cell r="K31">
            <v>7124</v>
          </cell>
          <cell r="L31">
            <v>9676</v>
          </cell>
          <cell r="M31">
            <v>7064</v>
          </cell>
        </row>
      </sheetData>
      <sheetData sheetId="12"/>
      <sheetData sheetId="13">
        <row r="5">
          <cell r="A5" t="str">
            <v>Indefinits</v>
          </cell>
        </row>
        <row r="6">
          <cell r="N6">
            <v>78408</v>
          </cell>
        </row>
        <row r="7">
          <cell r="N7">
            <v>74038</v>
          </cell>
        </row>
        <row r="8">
          <cell r="A8" t="str">
            <v>Temporals</v>
          </cell>
        </row>
        <row r="9">
          <cell r="N9">
            <v>131911</v>
          </cell>
        </row>
        <row r="10">
          <cell r="N10">
            <v>113781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4.13"/>
    </sheetNames>
    <sheetDataSet>
      <sheetData sheetId="0">
        <row r="30">
          <cell r="A30" t="str">
            <v>Gn 
2018</v>
          </cell>
          <cell r="B30">
            <v>363157</v>
          </cell>
          <cell r="C30" t="str">
            <v>Gn 
2019</v>
          </cell>
          <cell r="D30">
            <v>378383</v>
          </cell>
          <cell r="E30" t="str">
            <v>Gn 
2021</v>
          </cell>
          <cell r="F30">
            <v>383773</v>
          </cell>
          <cell r="G30" t="str">
            <v>Gn 
2021</v>
          </cell>
          <cell r="H30">
            <v>382846</v>
          </cell>
          <cell r="I30" t="str">
            <v>Gn 
2022</v>
          </cell>
          <cell r="J30">
            <v>406147</v>
          </cell>
        </row>
        <row r="31">
          <cell r="A31" t="str">
            <v xml:space="preserve">Fb </v>
          </cell>
          <cell r="B31">
            <v>366218</v>
          </cell>
          <cell r="C31" t="str">
            <v xml:space="preserve">Fb </v>
          </cell>
          <cell r="D31">
            <v>380702</v>
          </cell>
          <cell r="E31" t="str">
            <v xml:space="preserve">Fb </v>
          </cell>
          <cell r="F31">
            <v>389493</v>
          </cell>
          <cell r="G31" t="str">
            <v xml:space="preserve">Fb </v>
          </cell>
          <cell r="H31">
            <v>382426</v>
          </cell>
          <cell r="I31" t="str">
            <v xml:space="preserve">Fb </v>
          </cell>
          <cell r="J31">
            <v>409011</v>
          </cell>
        </row>
        <row r="32">
          <cell r="A32" t="str">
            <v xml:space="preserve">Mç </v>
          </cell>
          <cell r="B32">
            <v>370280</v>
          </cell>
          <cell r="C32" t="str">
            <v xml:space="preserve">Mç </v>
          </cell>
          <cell r="D32">
            <v>385107</v>
          </cell>
          <cell r="E32" t="str">
            <v xml:space="preserve">Mç </v>
          </cell>
          <cell r="F32">
            <v>369244</v>
          </cell>
          <cell r="G32" t="str">
            <v xml:space="preserve">Mç </v>
          </cell>
          <cell r="H32">
            <v>381976</v>
          </cell>
          <cell r="I32" t="str">
            <v xml:space="preserve">Mç </v>
          </cell>
          <cell r="J32">
            <v>410096</v>
          </cell>
        </row>
        <row r="33">
          <cell r="A33" t="str">
            <v>Ab</v>
          </cell>
          <cell r="B33">
            <v>370583</v>
          </cell>
          <cell r="C33" t="str">
            <v>Ab</v>
          </cell>
          <cell r="D33">
            <v>382788</v>
          </cell>
          <cell r="E33" t="str">
            <v>Ab</v>
          </cell>
          <cell r="F33">
            <v>368949</v>
          </cell>
          <cell r="G33" t="str">
            <v>Ab</v>
          </cell>
          <cell r="H33">
            <v>385055</v>
          </cell>
          <cell r="I33" t="str">
            <v>Ab</v>
          </cell>
          <cell r="J33">
            <v>414640</v>
          </cell>
        </row>
        <row r="34">
          <cell r="A34" t="str">
            <v xml:space="preserve">Mg </v>
          </cell>
          <cell r="B34">
            <v>371795</v>
          </cell>
          <cell r="C34" t="str">
            <v xml:space="preserve">Mg </v>
          </cell>
          <cell r="D34">
            <v>383903</v>
          </cell>
          <cell r="E34" t="str">
            <v xml:space="preserve">Mg </v>
          </cell>
          <cell r="F34">
            <v>371422</v>
          </cell>
          <cell r="G34" t="str">
            <v xml:space="preserve">Mg </v>
          </cell>
          <cell r="H34">
            <v>388901</v>
          </cell>
          <cell r="I34" t="str">
            <v xml:space="preserve">Mg </v>
          </cell>
          <cell r="J34">
            <v>412047</v>
          </cell>
        </row>
        <row r="35">
          <cell r="A35" t="str">
            <v xml:space="preserve">Jn </v>
          </cell>
          <cell r="B35">
            <v>374672</v>
          </cell>
          <cell r="C35" t="str">
            <v xml:space="preserve">Jn </v>
          </cell>
          <cell r="D35">
            <v>386192</v>
          </cell>
          <cell r="E35" t="str">
            <v xml:space="preserve">Jn </v>
          </cell>
          <cell r="F35">
            <v>371426</v>
          </cell>
          <cell r="G35" t="str">
            <v xml:space="preserve">Jn </v>
          </cell>
          <cell r="H35">
            <v>387413</v>
          </cell>
          <cell r="I35" t="str">
            <v xml:space="preserve">Jn </v>
          </cell>
          <cell r="J35">
            <v>411802</v>
          </cell>
        </row>
        <row r="36">
          <cell r="A36" t="str">
            <v>Jl</v>
          </cell>
          <cell r="B36">
            <v>368402</v>
          </cell>
          <cell r="C36" t="str">
            <v>Jl</v>
          </cell>
          <cell r="D36">
            <v>378809</v>
          </cell>
          <cell r="E36" t="str">
            <v>Jl</v>
          </cell>
          <cell r="F36">
            <v>370863</v>
          </cell>
          <cell r="G36" t="str">
            <v>Jl</v>
          </cell>
          <cell r="H36">
            <v>391302</v>
          </cell>
          <cell r="I36" t="str">
            <v>Jl</v>
          </cell>
          <cell r="J36">
            <v>413606</v>
          </cell>
        </row>
        <row r="37">
          <cell r="A37" t="str">
            <v xml:space="preserve">Ag </v>
          </cell>
          <cell r="B37">
            <v>364524</v>
          </cell>
          <cell r="C37" t="str">
            <v xml:space="preserve">Ag </v>
          </cell>
          <cell r="D37">
            <v>377421</v>
          </cell>
          <cell r="E37" t="str">
            <v xml:space="preserve">Ag </v>
          </cell>
          <cell r="F37">
            <v>370698</v>
          </cell>
          <cell r="G37" t="str">
            <v xml:space="preserve">Ag </v>
          </cell>
          <cell r="H37">
            <v>384958</v>
          </cell>
          <cell r="I37" t="str">
            <v xml:space="preserve">Ag </v>
          </cell>
          <cell r="J37">
            <v>405793</v>
          </cell>
        </row>
        <row r="38">
          <cell r="A38" t="str">
            <v xml:space="preserve">St </v>
          </cell>
          <cell r="B38">
            <v>375786</v>
          </cell>
          <cell r="C38" t="str">
            <v xml:space="preserve">St </v>
          </cell>
          <cell r="D38">
            <v>382695</v>
          </cell>
          <cell r="E38" t="str">
            <v xml:space="preserve">St </v>
          </cell>
          <cell r="F38">
            <v>378363</v>
          </cell>
          <cell r="G38" t="str">
            <v xml:space="preserve">St </v>
          </cell>
          <cell r="H38">
            <v>397094</v>
          </cell>
          <cell r="I38" t="str">
            <v xml:space="preserve">St </v>
          </cell>
          <cell r="J38">
            <v>414253</v>
          </cell>
        </row>
        <row r="39">
          <cell r="A39" t="str">
            <v>Oc</v>
          </cell>
          <cell r="B39">
            <v>376350</v>
          </cell>
          <cell r="C39" t="str">
            <v>Oc</v>
          </cell>
          <cell r="D39">
            <v>385852</v>
          </cell>
          <cell r="E39" t="str">
            <v>Oc</v>
          </cell>
          <cell r="F39">
            <v>384571</v>
          </cell>
          <cell r="G39" t="str">
            <v>Oc</v>
          </cell>
          <cell r="H39">
            <v>403673</v>
          </cell>
          <cell r="I39" t="str">
            <v>Oc</v>
          </cell>
          <cell r="J39">
            <v>419422</v>
          </cell>
        </row>
        <row r="40">
          <cell r="A40" t="str">
            <v>Nv</v>
          </cell>
          <cell r="B40">
            <v>381469</v>
          </cell>
          <cell r="C40" t="str">
            <v>Nv</v>
          </cell>
          <cell r="D40">
            <v>393974</v>
          </cell>
          <cell r="E40" t="str">
            <v>Nv</v>
          </cell>
          <cell r="F40">
            <v>388970</v>
          </cell>
          <cell r="G40" t="str">
            <v>Nv</v>
          </cell>
          <cell r="H40">
            <v>409049</v>
          </cell>
          <cell r="I40" t="str">
            <v>Nv</v>
          </cell>
          <cell r="J40">
            <v>426608</v>
          </cell>
        </row>
        <row r="41">
          <cell r="A41" t="str">
            <v>Ds</v>
          </cell>
          <cell r="B41">
            <v>382871</v>
          </cell>
          <cell r="C41" t="str">
            <v>Ds</v>
          </cell>
          <cell r="D41">
            <v>391705</v>
          </cell>
          <cell r="E41" t="str">
            <v>Ds</v>
          </cell>
          <cell r="F41">
            <v>387082</v>
          </cell>
          <cell r="G41" t="str">
            <v>Ds</v>
          </cell>
          <cell r="H41">
            <v>401345</v>
          </cell>
          <cell r="I41" t="str">
            <v>Ds</v>
          </cell>
          <cell r="J41">
            <v>423929</v>
          </cell>
        </row>
      </sheetData>
      <sheetData sheetId="1">
        <row r="6">
          <cell r="A6" t="str">
            <v>General</v>
          </cell>
          <cell r="I6">
            <v>340107.66666666669</v>
          </cell>
        </row>
        <row r="7">
          <cell r="A7" t="str">
            <v>Agrari</v>
          </cell>
          <cell r="I7">
            <v>3152.5833333333335</v>
          </cell>
        </row>
        <row r="8">
          <cell r="A8" t="str">
            <v>Mar</v>
          </cell>
          <cell r="I8">
            <v>2984.4166666666665</v>
          </cell>
        </row>
        <row r="9">
          <cell r="A9" t="str">
            <v>Emp. Llar</v>
          </cell>
          <cell r="I9">
            <v>10300</v>
          </cell>
        </row>
        <row r="10">
          <cell r="A10" t="str">
            <v>Autònom</v>
          </cell>
          <cell r="I10">
            <v>57401.5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3"/>
  <sheetViews>
    <sheetView tabSelected="1" zoomScaleNormal="100" workbookViewId="0">
      <selection activeCell="M9" sqref="M9"/>
    </sheetView>
  </sheetViews>
  <sheetFormatPr baseColWidth="10" defaultColWidth="11.42578125" defaultRowHeight="12.75"/>
  <cols>
    <col min="1" max="1" width="13.7109375" style="3" customWidth="1"/>
    <col min="2" max="13" width="7.140625" style="3" customWidth="1"/>
    <col min="14" max="16384" width="11.42578125" style="3"/>
  </cols>
  <sheetData>
    <row r="1" spans="1:1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>
      <c r="A2" s="4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5">
      <c r="A4" s="5"/>
      <c r="B4" s="6" t="s">
        <v>2</v>
      </c>
      <c r="C4" s="6"/>
      <c r="D4" s="6"/>
      <c r="E4" s="6" t="s">
        <v>3</v>
      </c>
      <c r="F4" s="6"/>
      <c r="G4" s="6"/>
      <c r="H4" s="6" t="s">
        <v>4</v>
      </c>
      <c r="I4" s="6"/>
      <c r="J4" s="6"/>
      <c r="K4" s="6" t="s">
        <v>5</v>
      </c>
      <c r="L4" s="6"/>
      <c r="M4" s="6"/>
    </row>
    <row r="5" spans="1:15">
      <c r="A5" s="5"/>
      <c r="B5" s="7" t="s">
        <v>6</v>
      </c>
      <c r="C5" s="7" t="s">
        <v>7</v>
      </c>
      <c r="D5" s="7" t="s">
        <v>8</v>
      </c>
      <c r="E5" s="7" t="s">
        <v>6</v>
      </c>
      <c r="F5" s="7" t="s">
        <v>7</v>
      </c>
      <c r="G5" s="7" t="s">
        <v>8</v>
      </c>
      <c r="H5" s="7" t="s">
        <v>6</v>
      </c>
      <c r="I5" s="7" t="s">
        <v>7</v>
      </c>
      <c r="J5" s="7" t="s">
        <v>8</v>
      </c>
      <c r="K5" s="7" t="s">
        <v>6</v>
      </c>
      <c r="L5" s="7" t="s">
        <v>7</v>
      </c>
      <c r="M5" s="7" t="s">
        <v>8</v>
      </c>
    </row>
    <row r="6" spans="1:15">
      <c r="A6" s="8" t="s">
        <v>9</v>
      </c>
      <c r="B6" s="9">
        <f>AVERAGE(B7:B10)</f>
        <v>374.32499999999999</v>
      </c>
      <c r="C6" s="9">
        <f t="shared" ref="C6:M6" si="0">AVERAGE(C7:C10)</f>
        <v>198.8</v>
      </c>
      <c r="D6" s="9">
        <f t="shared" si="0"/>
        <v>175.55</v>
      </c>
      <c r="E6" s="9">
        <f t="shared" si="0"/>
        <v>325.17500000000001</v>
      </c>
      <c r="F6" s="9">
        <f t="shared" si="0"/>
        <v>177.32499999999999</v>
      </c>
      <c r="G6" s="9">
        <f t="shared" si="0"/>
        <v>147.82499999999999</v>
      </c>
      <c r="H6" s="9">
        <f t="shared" si="0"/>
        <v>49.174999999999997</v>
      </c>
      <c r="I6" s="9">
        <f t="shared" si="0"/>
        <v>21.475000000000001</v>
      </c>
      <c r="J6" s="9">
        <f t="shared" si="0"/>
        <v>27.700000000000003</v>
      </c>
      <c r="K6" s="9">
        <f t="shared" si="0"/>
        <v>280.25</v>
      </c>
      <c r="L6" s="9">
        <f t="shared" si="0"/>
        <v>111</v>
      </c>
      <c r="M6" s="9">
        <f t="shared" si="0"/>
        <v>169.25</v>
      </c>
      <c r="O6" s="10"/>
    </row>
    <row r="7" spans="1:15">
      <c r="A7" s="11" t="s">
        <v>10</v>
      </c>
      <c r="B7" s="12">
        <v>377.3</v>
      </c>
      <c r="C7" s="12">
        <v>195.6</v>
      </c>
      <c r="D7" s="12">
        <v>181.8</v>
      </c>
      <c r="E7" s="12">
        <v>328.5</v>
      </c>
      <c r="F7" s="12">
        <v>178.8</v>
      </c>
      <c r="G7" s="12">
        <v>149.6</v>
      </c>
      <c r="H7" s="12">
        <v>48.9</v>
      </c>
      <c r="I7" s="12">
        <v>16.8</v>
      </c>
      <c r="J7" s="12">
        <v>32.1</v>
      </c>
      <c r="K7" s="12">
        <v>282.5</v>
      </c>
      <c r="L7" s="12">
        <v>112.4</v>
      </c>
      <c r="M7" s="12">
        <v>170.1</v>
      </c>
    </row>
    <row r="8" spans="1:15">
      <c r="A8" s="11" t="s">
        <v>11</v>
      </c>
      <c r="B8" s="12">
        <v>373.7</v>
      </c>
      <c r="C8" s="12">
        <v>201.9</v>
      </c>
      <c r="D8" s="12">
        <v>171.8</v>
      </c>
      <c r="E8" s="12">
        <v>325</v>
      </c>
      <c r="F8" s="12">
        <v>181.8</v>
      </c>
      <c r="G8" s="12">
        <v>143.19999999999999</v>
      </c>
      <c r="H8" s="12">
        <v>48.7</v>
      </c>
      <c r="I8" s="12">
        <v>20.100000000000001</v>
      </c>
      <c r="J8" s="12">
        <v>28.6</v>
      </c>
      <c r="K8" s="12">
        <v>281.5</v>
      </c>
      <c r="L8" s="12">
        <v>111.1</v>
      </c>
      <c r="M8" s="12">
        <v>170.4</v>
      </c>
    </row>
    <row r="9" spans="1:15">
      <c r="A9" s="11" t="s">
        <v>12</v>
      </c>
      <c r="B9" s="12">
        <v>371.6</v>
      </c>
      <c r="C9" s="12">
        <v>199.5</v>
      </c>
      <c r="D9" s="12">
        <v>172.1</v>
      </c>
      <c r="E9" s="12">
        <v>323.10000000000002</v>
      </c>
      <c r="F9" s="12">
        <v>175.5</v>
      </c>
      <c r="G9" s="12">
        <v>147.6</v>
      </c>
      <c r="H9" s="12">
        <v>48.5</v>
      </c>
      <c r="I9" s="12">
        <v>24</v>
      </c>
      <c r="J9" s="12">
        <v>24.5</v>
      </c>
      <c r="K9" s="12">
        <v>278.7</v>
      </c>
      <c r="L9" s="12">
        <v>110</v>
      </c>
      <c r="M9" s="12">
        <v>168.7</v>
      </c>
    </row>
    <row r="10" spans="1:15">
      <c r="A10" s="13" t="s">
        <v>13</v>
      </c>
      <c r="B10" s="14">
        <v>374.7</v>
      </c>
      <c r="C10" s="14">
        <v>198.2</v>
      </c>
      <c r="D10" s="14">
        <v>176.5</v>
      </c>
      <c r="E10" s="14">
        <v>324.10000000000002</v>
      </c>
      <c r="F10" s="14">
        <v>173.2</v>
      </c>
      <c r="G10" s="14">
        <v>150.9</v>
      </c>
      <c r="H10" s="14">
        <v>50.6</v>
      </c>
      <c r="I10" s="14">
        <v>25</v>
      </c>
      <c r="J10" s="14">
        <v>25.6</v>
      </c>
      <c r="K10" s="14">
        <v>278.3</v>
      </c>
      <c r="L10" s="14">
        <v>110.5</v>
      </c>
      <c r="M10" s="14">
        <v>167.8</v>
      </c>
    </row>
    <row r="11" spans="1:15">
      <c r="A11" s="8" t="s">
        <v>14</v>
      </c>
      <c r="B11" s="9">
        <f>AVERAGE(B12:B15)</f>
        <v>373.97500000000002</v>
      </c>
      <c r="C11" s="9">
        <f t="shared" ref="C11:M11" si="1">AVERAGE(C12:C15)</f>
        <v>190.3</v>
      </c>
      <c r="D11" s="9">
        <f t="shared" si="1"/>
        <v>183.67500000000001</v>
      </c>
      <c r="E11" s="9">
        <f t="shared" si="1"/>
        <v>312.17499999999995</v>
      </c>
      <c r="F11" s="9">
        <f t="shared" si="1"/>
        <v>161.14999999999998</v>
      </c>
      <c r="G11" s="9">
        <f t="shared" si="1"/>
        <v>150.94999999999999</v>
      </c>
      <c r="H11" s="9">
        <f t="shared" si="1"/>
        <v>61.824999999999996</v>
      </c>
      <c r="I11" s="9">
        <f t="shared" si="1"/>
        <v>29.125</v>
      </c>
      <c r="J11" s="9">
        <f t="shared" si="1"/>
        <v>32.699999999999996</v>
      </c>
      <c r="K11" s="9">
        <f t="shared" si="1"/>
        <v>287.52499999999998</v>
      </c>
      <c r="L11" s="9">
        <f t="shared" si="1"/>
        <v>115.72500000000001</v>
      </c>
      <c r="M11" s="9">
        <f t="shared" si="1"/>
        <v>171.79999999999998</v>
      </c>
    </row>
    <row r="12" spans="1:15">
      <c r="A12" s="11" t="s">
        <v>10</v>
      </c>
      <c r="B12" s="12">
        <v>384.8</v>
      </c>
      <c r="C12" s="12">
        <v>199.6</v>
      </c>
      <c r="D12" s="12">
        <v>185.2</v>
      </c>
      <c r="E12" s="12">
        <v>330.3</v>
      </c>
      <c r="F12" s="12">
        <v>171.6</v>
      </c>
      <c r="G12" s="12">
        <v>158.6</v>
      </c>
      <c r="H12" s="12">
        <v>54.6</v>
      </c>
      <c r="I12" s="12">
        <v>28</v>
      </c>
      <c r="J12" s="12">
        <v>26.6</v>
      </c>
      <c r="K12" s="12">
        <v>274.39999999999998</v>
      </c>
      <c r="L12" s="12">
        <v>105.7</v>
      </c>
      <c r="M12" s="12">
        <v>168.8</v>
      </c>
    </row>
    <row r="13" spans="1:15">
      <c r="A13" s="11" t="s">
        <v>11</v>
      </c>
      <c r="B13" s="12">
        <v>358.9</v>
      </c>
      <c r="C13" s="12">
        <v>186.4</v>
      </c>
      <c r="D13" s="12">
        <v>172.5</v>
      </c>
      <c r="E13" s="12">
        <v>295.5</v>
      </c>
      <c r="F13" s="12">
        <v>155.30000000000001</v>
      </c>
      <c r="G13" s="12">
        <v>140.1</v>
      </c>
      <c r="H13" s="12">
        <v>63.4</v>
      </c>
      <c r="I13" s="12">
        <v>31.1</v>
      </c>
      <c r="J13" s="12">
        <v>32.299999999999997</v>
      </c>
      <c r="K13" s="12">
        <v>302.5</v>
      </c>
      <c r="L13" s="12">
        <v>119.4</v>
      </c>
      <c r="M13" s="12">
        <v>183.1</v>
      </c>
    </row>
    <row r="14" spans="1:15">
      <c r="A14" s="11" t="s">
        <v>12</v>
      </c>
      <c r="B14" s="12">
        <v>373</v>
      </c>
      <c r="C14" s="12">
        <v>184.1</v>
      </c>
      <c r="D14" s="12">
        <v>188.9</v>
      </c>
      <c r="E14" s="12">
        <v>304.8</v>
      </c>
      <c r="F14" s="12">
        <v>154.19999999999999</v>
      </c>
      <c r="G14" s="12">
        <v>150.6</v>
      </c>
      <c r="H14" s="12">
        <v>68.2</v>
      </c>
      <c r="I14" s="12">
        <v>29.9</v>
      </c>
      <c r="J14" s="12">
        <v>38.299999999999997</v>
      </c>
      <c r="K14" s="12">
        <v>285.89999999999998</v>
      </c>
      <c r="L14" s="12">
        <v>115.5</v>
      </c>
      <c r="M14" s="12">
        <v>170.4</v>
      </c>
    </row>
    <row r="15" spans="1:15">
      <c r="A15" s="13" t="s">
        <v>13</v>
      </c>
      <c r="B15" s="14">
        <v>379.2</v>
      </c>
      <c r="C15" s="14">
        <v>191.1</v>
      </c>
      <c r="D15" s="14">
        <v>188.1</v>
      </c>
      <c r="E15" s="14">
        <v>318.10000000000002</v>
      </c>
      <c r="F15" s="14">
        <v>163.5</v>
      </c>
      <c r="G15" s="14">
        <v>154.5</v>
      </c>
      <c r="H15" s="14">
        <v>61.1</v>
      </c>
      <c r="I15" s="14">
        <v>27.5</v>
      </c>
      <c r="J15" s="14">
        <v>33.6</v>
      </c>
      <c r="K15" s="14">
        <v>287.3</v>
      </c>
      <c r="L15" s="14">
        <v>122.3</v>
      </c>
      <c r="M15" s="14">
        <v>164.9</v>
      </c>
    </row>
    <row r="16" spans="1:15">
      <c r="A16" s="8" t="s">
        <v>15</v>
      </c>
      <c r="B16" s="9">
        <f>AVERAGE(B17:B20)</f>
        <v>368.92499999999995</v>
      </c>
      <c r="C16" s="9">
        <f t="shared" ref="C16:M16" si="2">AVERAGE(C17:C20)</f>
        <v>178.89999999999998</v>
      </c>
      <c r="D16" s="9">
        <f t="shared" si="2"/>
        <v>189.97500000000002</v>
      </c>
      <c r="E16" s="9">
        <f t="shared" si="2"/>
        <v>311.10000000000002</v>
      </c>
      <c r="F16" s="9">
        <f t="shared" si="2"/>
        <v>153.72499999999999</v>
      </c>
      <c r="G16" s="9">
        <f t="shared" si="2"/>
        <v>157.375</v>
      </c>
      <c r="H16" s="9">
        <f t="shared" si="2"/>
        <v>57.85</v>
      </c>
      <c r="I16" s="9">
        <f t="shared" si="2"/>
        <v>25.174999999999997</v>
      </c>
      <c r="J16" s="9">
        <f t="shared" si="2"/>
        <v>32.599999999999994</v>
      </c>
      <c r="K16" s="9">
        <f t="shared" si="2"/>
        <v>298.22500000000002</v>
      </c>
      <c r="L16" s="9">
        <f t="shared" si="2"/>
        <v>130.92500000000001</v>
      </c>
      <c r="M16" s="9">
        <f t="shared" si="2"/>
        <v>167.3</v>
      </c>
    </row>
    <row r="17" spans="1:14">
      <c r="A17" s="11" t="s">
        <v>10</v>
      </c>
      <c r="B17" s="12">
        <v>365.4</v>
      </c>
      <c r="C17" s="12">
        <v>175.8</v>
      </c>
      <c r="D17" s="12">
        <v>189.6</v>
      </c>
      <c r="E17" s="12">
        <v>306.39999999999998</v>
      </c>
      <c r="F17" s="12">
        <v>152.4</v>
      </c>
      <c r="G17" s="12">
        <v>154</v>
      </c>
      <c r="H17" s="12">
        <v>59.1</v>
      </c>
      <c r="I17" s="12">
        <v>23.4</v>
      </c>
      <c r="J17" s="12">
        <v>35.6</v>
      </c>
      <c r="K17" s="12">
        <v>310.39999999999998</v>
      </c>
      <c r="L17" s="12">
        <v>137</v>
      </c>
      <c r="M17" s="12">
        <v>173.4</v>
      </c>
    </row>
    <row r="18" spans="1:14">
      <c r="A18" s="11" t="s">
        <v>11</v>
      </c>
      <c r="B18" s="12">
        <v>367.2</v>
      </c>
      <c r="C18" s="12">
        <v>176.2</v>
      </c>
      <c r="D18" s="12">
        <v>190.9</v>
      </c>
      <c r="E18" s="12">
        <v>302.3</v>
      </c>
      <c r="F18" s="12">
        <v>149.4</v>
      </c>
      <c r="G18" s="12">
        <v>152.9</v>
      </c>
      <c r="H18" s="12">
        <v>64.900000000000006</v>
      </c>
      <c r="I18" s="12">
        <v>26.8</v>
      </c>
      <c r="J18" s="12">
        <v>38</v>
      </c>
      <c r="K18" s="12">
        <v>295.2</v>
      </c>
      <c r="L18" s="12">
        <v>130.6</v>
      </c>
      <c r="M18" s="12">
        <v>164.6</v>
      </c>
    </row>
    <row r="19" spans="1:14">
      <c r="A19" s="11" t="s">
        <v>12</v>
      </c>
      <c r="B19" s="12">
        <v>373.2</v>
      </c>
      <c r="C19" s="12">
        <v>182.9</v>
      </c>
      <c r="D19" s="12">
        <v>190.2</v>
      </c>
      <c r="E19" s="12">
        <v>316.89999999999998</v>
      </c>
      <c r="F19" s="12">
        <v>158</v>
      </c>
      <c r="G19" s="12">
        <v>158.9</v>
      </c>
      <c r="H19" s="12">
        <v>56.3</v>
      </c>
      <c r="I19" s="12">
        <v>24.9</v>
      </c>
      <c r="J19" s="12">
        <v>31.3</v>
      </c>
      <c r="K19" s="12">
        <v>297.2</v>
      </c>
      <c r="L19" s="12">
        <v>130.69999999999999</v>
      </c>
      <c r="M19" s="12">
        <v>166.5</v>
      </c>
    </row>
    <row r="20" spans="1:14">
      <c r="A20" s="13" t="s">
        <v>13</v>
      </c>
      <c r="B20" s="14">
        <v>369.9</v>
      </c>
      <c r="C20" s="14">
        <v>180.7</v>
      </c>
      <c r="D20" s="14">
        <v>189.2</v>
      </c>
      <c r="E20" s="14">
        <v>318.8</v>
      </c>
      <c r="F20" s="14">
        <v>155.1</v>
      </c>
      <c r="G20" s="14">
        <v>163.69999999999999</v>
      </c>
      <c r="H20" s="14">
        <v>51.1</v>
      </c>
      <c r="I20" s="14">
        <v>25.6</v>
      </c>
      <c r="J20" s="14">
        <v>25.5</v>
      </c>
      <c r="K20" s="14">
        <v>290.10000000000002</v>
      </c>
      <c r="L20" s="14">
        <v>125.4</v>
      </c>
      <c r="M20" s="14">
        <v>164.7</v>
      </c>
    </row>
    <row r="21" spans="1:14">
      <c r="A21" s="8" t="s">
        <v>16</v>
      </c>
      <c r="B21" s="9">
        <f>AVERAGE(B22:B25)</f>
        <v>378.47499999999997</v>
      </c>
      <c r="C21" s="9">
        <f t="shared" ref="C21:M21" si="3">AVERAGE(C22:C25)</f>
        <v>191.02500000000001</v>
      </c>
      <c r="D21" s="9">
        <f t="shared" si="3"/>
        <v>187.47500000000002</v>
      </c>
      <c r="E21" s="9">
        <f t="shared" si="3"/>
        <v>328.45</v>
      </c>
      <c r="F21" s="9">
        <f t="shared" si="3"/>
        <v>168.55</v>
      </c>
      <c r="G21" s="9">
        <f t="shared" si="3"/>
        <v>159.9</v>
      </c>
      <c r="H21" s="9">
        <f t="shared" si="3"/>
        <v>50.05</v>
      </c>
      <c r="I21" s="9">
        <f t="shared" si="3"/>
        <v>22.4</v>
      </c>
      <c r="J21" s="9">
        <f t="shared" si="3"/>
        <v>27.575000000000003</v>
      </c>
      <c r="K21" s="9">
        <f t="shared" si="3"/>
        <v>288.375</v>
      </c>
      <c r="L21" s="9">
        <f t="shared" si="3"/>
        <v>122.92500000000001</v>
      </c>
      <c r="M21" s="9">
        <f t="shared" si="3"/>
        <v>165.42499999999998</v>
      </c>
      <c r="N21" s="10"/>
    </row>
    <row r="22" spans="1:14">
      <c r="A22" s="11" t="s">
        <v>10</v>
      </c>
      <c r="B22" s="12">
        <v>367.4</v>
      </c>
      <c r="C22" s="12">
        <v>179.8</v>
      </c>
      <c r="D22" s="12">
        <v>187.6</v>
      </c>
      <c r="E22" s="12">
        <v>311.3</v>
      </c>
      <c r="F22" s="12">
        <v>154.5</v>
      </c>
      <c r="G22" s="12">
        <v>156.80000000000001</v>
      </c>
      <c r="H22" s="12">
        <v>56.1</v>
      </c>
      <c r="I22" s="12">
        <v>25.3</v>
      </c>
      <c r="J22" s="12">
        <v>30.8</v>
      </c>
      <c r="K22" s="12">
        <v>289.7</v>
      </c>
      <c r="L22" s="12">
        <v>124.6</v>
      </c>
      <c r="M22" s="12">
        <v>165.1</v>
      </c>
      <c r="N22" s="10"/>
    </row>
    <row r="23" spans="1:14">
      <c r="A23" s="11" t="s">
        <v>11</v>
      </c>
      <c r="B23" s="12">
        <v>379.4</v>
      </c>
      <c r="C23" s="12">
        <v>190.8</v>
      </c>
      <c r="D23" s="12">
        <v>188.6</v>
      </c>
      <c r="E23" s="12">
        <v>329.5</v>
      </c>
      <c r="F23" s="12">
        <v>167.1</v>
      </c>
      <c r="G23" s="12">
        <v>162.4</v>
      </c>
      <c r="H23" s="12">
        <v>49.9</v>
      </c>
      <c r="I23" s="12">
        <v>23.6</v>
      </c>
      <c r="J23" s="12">
        <v>26.2</v>
      </c>
      <c r="K23" s="12">
        <v>281.89999999999998</v>
      </c>
      <c r="L23" s="12">
        <v>117.7</v>
      </c>
      <c r="M23" s="12">
        <v>164.2</v>
      </c>
      <c r="N23" s="10"/>
    </row>
    <row r="24" spans="1:14">
      <c r="A24" s="11" t="s">
        <v>12</v>
      </c>
      <c r="B24" s="12">
        <v>374.4</v>
      </c>
      <c r="C24" s="12">
        <v>191.5</v>
      </c>
      <c r="D24" s="12">
        <v>183</v>
      </c>
      <c r="E24" s="12">
        <v>328.4</v>
      </c>
      <c r="F24" s="12">
        <v>172.1</v>
      </c>
      <c r="G24" s="12">
        <v>156.30000000000001</v>
      </c>
      <c r="H24" s="12">
        <v>46.1</v>
      </c>
      <c r="I24" s="12">
        <v>19.3</v>
      </c>
      <c r="J24" s="12">
        <v>26.7</v>
      </c>
      <c r="K24" s="12">
        <v>290.60000000000002</v>
      </c>
      <c r="L24" s="12">
        <v>125.3</v>
      </c>
      <c r="M24" s="12">
        <v>165.2</v>
      </c>
      <c r="N24" s="10"/>
    </row>
    <row r="25" spans="1:14">
      <c r="A25" s="13" t="s">
        <v>13</v>
      </c>
      <c r="B25" s="14">
        <v>392.7</v>
      </c>
      <c r="C25" s="14">
        <v>202</v>
      </c>
      <c r="D25" s="14">
        <v>190.7</v>
      </c>
      <c r="E25" s="14">
        <v>344.6</v>
      </c>
      <c r="F25" s="14">
        <v>180.5</v>
      </c>
      <c r="G25" s="14">
        <v>164.1</v>
      </c>
      <c r="H25" s="14">
        <v>48.1</v>
      </c>
      <c r="I25" s="14">
        <v>21.4</v>
      </c>
      <c r="J25" s="14">
        <v>26.6</v>
      </c>
      <c r="K25" s="14">
        <v>291.3</v>
      </c>
      <c r="L25" s="14">
        <v>124.1</v>
      </c>
      <c r="M25" s="14">
        <v>167.2</v>
      </c>
    </row>
    <row r="26" spans="1:14" ht="13.5">
      <c r="A26" s="15" t="s">
        <v>17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14" ht="13.5">
      <c r="A27" s="15" t="s">
        <v>18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</row>
    <row r="28" spans="1:14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</row>
    <row r="29" spans="1:14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</row>
    <row r="30" spans="1:14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</row>
    <row r="31" spans="1:14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1:14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</row>
    <row r="33" spans="1:1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</row>
    <row r="34" spans="1:13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</row>
    <row r="35" spans="1:13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</row>
    <row r="36" spans="1:13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</row>
    <row r="37" spans="1:13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</row>
    <row r="38" spans="1:13" s="19" customForma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</row>
    <row r="39" spans="1:13" s="19" customForma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</row>
    <row r="40" spans="1:13" s="19" customForma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</row>
    <row r="41" spans="1:13" s="19" customForma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</row>
    <row r="42" spans="1:13" s="19" customForma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</row>
    <row r="43" spans="1:13" s="19" customForma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</row>
    <row r="44" spans="1:13" s="19" customForma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</row>
    <row r="45" spans="1:13" s="19" customForma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</row>
    <row r="46" spans="1:13" s="19" customFormat="1"/>
    <row r="47" spans="1:13" s="19" customFormat="1"/>
    <row r="48" spans="1:13" s="19" customFormat="1"/>
    <row r="59" spans="1:14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</row>
    <row r="60" spans="1:14">
      <c r="A60" s="22"/>
      <c r="B60" s="22" t="s">
        <v>19</v>
      </c>
      <c r="C60" s="22"/>
      <c r="D60" s="22"/>
      <c r="E60" s="22" t="s">
        <v>20</v>
      </c>
      <c r="F60" s="22"/>
      <c r="G60" s="22"/>
      <c r="H60" s="22" t="s">
        <v>21</v>
      </c>
      <c r="I60" s="22"/>
      <c r="J60" s="22"/>
      <c r="K60" s="22" t="s">
        <v>22</v>
      </c>
      <c r="L60" s="22"/>
      <c r="M60" s="22"/>
      <c r="N60" s="23"/>
    </row>
    <row r="61" spans="1:14">
      <c r="A61" s="22"/>
      <c r="B61" s="22" t="s">
        <v>6</v>
      </c>
      <c r="C61" s="22" t="s">
        <v>7</v>
      </c>
      <c r="D61" s="22" t="s">
        <v>8</v>
      </c>
      <c r="E61" s="22" t="s">
        <v>6</v>
      </c>
      <c r="F61" s="22" t="s">
        <v>7</v>
      </c>
      <c r="G61" s="22" t="s">
        <v>8</v>
      </c>
      <c r="H61" s="22" t="s">
        <v>6</v>
      </c>
      <c r="I61" s="22" t="s">
        <v>7</v>
      </c>
      <c r="J61" s="22" t="s">
        <v>8</v>
      </c>
      <c r="K61" s="22" t="s">
        <v>6</v>
      </c>
      <c r="L61" s="22" t="s">
        <v>7</v>
      </c>
      <c r="M61" s="22" t="s">
        <v>8</v>
      </c>
      <c r="N61" s="23"/>
    </row>
    <row r="62" spans="1:14">
      <c r="A62" s="22">
        <v>2018</v>
      </c>
      <c r="B62" s="24">
        <v>384.7</v>
      </c>
      <c r="C62" s="24">
        <v>200</v>
      </c>
      <c r="D62" s="24">
        <v>184.6</v>
      </c>
      <c r="E62" s="24">
        <v>328.1</v>
      </c>
      <c r="F62" s="24">
        <v>174.7</v>
      </c>
      <c r="G62" s="24">
        <v>153.4</v>
      </c>
      <c r="H62" s="24">
        <v>56.6</v>
      </c>
      <c r="I62" s="24">
        <v>25.3</v>
      </c>
      <c r="J62" s="24">
        <v>31.3</v>
      </c>
      <c r="K62" s="24">
        <v>275.8</v>
      </c>
      <c r="L62" s="24">
        <v>109.7</v>
      </c>
      <c r="M62" s="24">
        <v>166.1</v>
      </c>
      <c r="N62" s="23"/>
    </row>
    <row r="63" spans="1:14">
      <c r="A63" s="22">
        <v>2019</v>
      </c>
      <c r="B63" s="24">
        <v>374.32499999999999</v>
      </c>
      <c r="C63" s="24">
        <v>198.8</v>
      </c>
      <c r="D63" s="24">
        <v>175.55</v>
      </c>
      <c r="E63" s="24">
        <v>325.17500000000001</v>
      </c>
      <c r="F63" s="24">
        <v>177.32499999999999</v>
      </c>
      <c r="G63" s="24">
        <v>147.82499999999999</v>
      </c>
      <c r="H63" s="24">
        <v>49.174999999999997</v>
      </c>
      <c r="I63" s="24">
        <v>21.475000000000001</v>
      </c>
      <c r="J63" s="24">
        <v>27.700000000000003</v>
      </c>
      <c r="K63" s="24">
        <v>280.25</v>
      </c>
      <c r="L63" s="24">
        <v>111</v>
      </c>
      <c r="M63" s="24">
        <v>169.25</v>
      </c>
      <c r="N63" s="23"/>
    </row>
    <row r="64" spans="1:14">
      <c r="A64" s="22">
        <v>2020</v>
      </c>
      <c r="B64" s="24">
        <v>374</v>
      </c>
      <c r="C64" s="24">
        <v>190.3</v>
      </c>
      <c r="D64" s="24">
        <v>183.7</v>
      </c>
      <c r="E64" s="24">
        <v>312.2</v>
      </c>
      <c r="F64" s="24">
        <v>161.19999999999999</v>
      </c>
      <c r="G64" s="24">
        <v>151</v>
      </c>
      <c r="H64" s="24">
        <v>61.8</v>
      </c>
      <c r="I64" s="24">
        <v>29.1</v>
      </c>
      <c r="J64" s="25">
        <v>32.700000000000003</v>
      </c>
      <c r="K64" s="25">
        <v>287.5</v>
      </c>
      <c r="L64" s="24">
        <v>115.7</v>
      </c>
      <c r="M64" s="24">
        <v>171.8</v>
      </c>
      <c r="N64" s="23"/>
    </row>
    <row r="65" spans="1:14">
      <c r="A65" s="22">
        <v>2021</v>
      </c>
      <c r="B65" s="24">
        <v>368.9</v>
      </c>
      <c r="C65" s="24">
        <v>178.9</v>
      </c>
      <c r="D65" s="24">
        <v>190</v>
      </c>
      <c r="E65" s="24">
        <v>311.10000000000002</v>
      </c>
      <c r="F65" s="24">
        <v>153.69999999999999</v>
      </c>
      <c r="G65" s="24">
        <v>157.4</v>
      </c>
      <c r="H65" s="24">
        <v>57.9</v>
      </c>
      <c r="I65" s="24">
        <v>25.2</v>
      </c>
      <c r="J65" s="25">
        <v>32.6</v>
      </c>
      <c r="K65" s="25">
        <v>298.2</v>
      </c>
      <c r="L65" s="24">
        <v>130.9</v>
      </c>
      <c r="M65" s="24">
        <v>167.3</v>
      </c>
      <c r="N65" s="23"/>
    </row>
    <row r="66" spans="1:14">
      <c r="A66" s="22">
        <v>2022</v>
      </c>
      <c r="B66" s="24">
        <v>378.47499999999997</v>
      </c>
      <c r="C66" s="24">
        <v>191.02500000000001</v>
      </c>
      <c r="D66" s="24">
        <v>187.47500000000002</v>
      </c>
      <c r="E66" s="24">
        <v>328.45</v>
      </c>
      <c r="F66" s="24">
        <v>168.55</v>
      </c>
      <c r="G66" s="24">
        <v>159.9</v>
      </c>
      <c r="H66" s="24">
        <v>50.05</v>
      </c>
      <c r="I66" s="24">
        <v>22.4</v>
      </c>
      <c r="J66" s="24">
        <v>27.575000000000003</v>
      </c>
      <c r="K66" s="24">
        <v>288.375</v>
      </c>
      <c r="L66" s="24">
        <v>122.92500000000001</v>
      </c>
      <c r="M66" s="24">
        <v>165.42499999999998</v>
      </c>
      <c r="N66" s="23"/>
    </row>
    <row r="67" spans="1:14">
      <c r="A67" s="22"/>
      <c r="B67" s="24"/>
      <c r="C67" s="24"/>
      <c r="D67" s="24"/>
      <c r="E67" s="24"/>
      <c r="F67" s="24"/>
      <c r="G67" s="24"/>
      <c r="H67" s="24"/>
      <c r="I67" s="24"/>
      <c r="J67" s="25"/>
      <c r="K67" s="25"/>
      <c r="L67" s="24"/>
      <c r="M67" s="24"/>
      <c r="N67" s="23"/>
    </row>
    <row r="68" spans="1:14">
      <c r="A68" s="22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3"/>
    </row>
    <row r="69" spans="1:14">
      <c r="A69" s="22">
        <v>2019</v>
      </c>
      <c r="B69" s="26">
        <f t="shared" ref="B69:M72" si="4">(B63-B62)/B62*100</f>
        <v>-2.6969066805302835</v>
      </c>
      <c r="C69" s="26">
        <f t="shared" si="4"/>
        <v>-0.59999999999999432</v>
      </c>
      <c r="D69" s="26">
        <f t="shared" si="4"/>
        <v>-4.9024918743228518</v>
      </c>
      <c r="E69" s="26">
        <f t="shared" si="4"/>
        <v>-0.89149649497104888</v>
      </c>
      <c r="F69" s="26">
        <f t="shared" si="4"/>
        <v>1.5025758443045223</v>
      </c>
      <c r="G69" s="26">
        <f t="shared" si="4"/>
        <v>-3.6342894393741965</v>
      </c>
      <c r="H69" s="26">
        <f t="shared" si="4"/>
        <v>-13.118374558303895</v>
      </c>
      <c r="I69" s="26">
        <f t="shared" si="4"/>
        <v>-15.118577075098811</v>
      </c>
      <c r="J69" s="26">
        <f t="shared" si="4"/>
        <v>-11.50159744408945</v>
      </c>
      <c r="K69" s="26">
        <f t="shared" si="4"/>
        <v>1.6134880348078275</v>
      </c>
      <c r="L69" s="26">
        <f t="shared" si="4"/>
        <v>1.1850501367365516</v>
      </c>
      <c r="M69" s="26">
        <f t="shared" si="4"/>
        <v>1.8964479229379927</v>
      </c>
      <c r="N69" s="23"/>
    </row>
    <row r="70" spans="1:14">
      <c r="A70" s="22">
        <v>2020</v>
      </c>
      <c r="B70" s="26">
        <f t="shared" si="4"/>
        <v>-8.6822947973015069E-2</v>
      </c>
      <c r="C70" s="26">
        <f t="shared" si="4"/>
        <v>-4.2756539235412472</v>
      </c>
      <c r="D70" s="26">
        <f t="shared" si="4"/>
        <v>4.6425519794930086</v>
      </c>
      <c r="E70" s="26">
        <f t="shared" si="4"/>
        <v>-3.9901591450757357</v>
      </c>
      <c r="F70" s="26">
        <f t="shared" si="4"/>
        <v>-9.0934724376145493</v>
      </c>
      <c r="G70" s="26">
        <f t="shared" si="4"/>
        <v>2.1478099103669956</v>
      </c>
      <c r="H70" s="26">
        <f t="shared" si="4"/>
        <v>25.673614641586173</v>
      </c>
      <c r="I70" s="26">
        <f t="shared" si="4"/>
        <v>35.506402793946442</v>
      </c>
      <c r="J70" s="26">
        <f t="shared" si="4"/>
        <v>18.050541516245485</v>
      </c>
      <c r="K70" s="26">
        <f t="shared" si="4"/>
        <v>2.5869759143621764</v>
      </c>
      <c r="L70" s="26">
        <f t="shared" si="4"/>
        <v>4.2342342342342372</v>
      </c>
      <c r="M70" s="26">
        <f t="shared" si="4"/>
        <v>1.5066469719350142</v>
      </c>
      <c r="N70" s="23"/>
    </row>
    <row r="71" spans="1:14">
      <c r="A71" s="22">
        <v>2021</v>
      </c>
      <c r="B71" s="26">
        <f t="shared" si="4"/>
        <v>-1.3636363636363695</v>
      </c>
      <c r="C71" s="26">
        <f t="shared" si="4"/>
        <v>-5.9905412506568601</v>
      </c>
      <c r="D71" s="26">
        <f t="shared" si="4"/>
        <v>3.4295046271094241</v>
      </c>
      <c r="E71" s="26">
        <f t="shared" si="4"/>
        <v>-0.35233824471491543</v>
      </c>
      <c r="F71" s="26">
        <f t="shared" si="4"/>
        <v>-4.6526054590570718</v>
      </c>
      <c r="G71" s="26">
        <f t="shared" si="4"/>
        <v>4.2384105960264939</v>
      </c>
      <c r="H71" s="26">
        <f t="shared" si="4"/>
        <v>-6.3106796116504844</v>
      </c>
      <c r="I71" s="26">
        <f t="shared" si="4"/>
        <v>-13.402061855670111</v>
      </c>
      <c r="J71" s="26">
        <f t="shared" si="4"/>
        <v>-0.30581039755352118</v>
      </c>
      <c r="K71" s="26">
        <f t="shared" si="4"/>
        <v>3.7217391304347784</v>
      </c>
      <c r="L71" s="26">
        <f t="shared" si="4"/>
        <v>13.13742437337943</v>
      </c>
      <c r="M71" s="26">
        <f t="shared" si="4"/>
        <v>-2.6193247962747379</v>
      </c>
      <c r="N71" s="23"/>
    </row>
    <row r="72" spans="1:14">
      <c r="A72" s="22">
        <v>2022</v>
      </c>
      <c r="B72" s="26">
        <f t="shared" si="4"/>
        <v>2.5955543507725642</v>
      </c>
      <c r="C72" s="26">
        <f t="shared" si="4"/>
        <v>6.7775293460033543</v>
      </c>
      <c r="D72" s="26">
        <f t="shared" si="4"/>
        <v>-1.3289473684210407</v>
      </c>
      <c r="E72" s="26">
        <f t="shared" si="4"/>
        <v>5.5769848923175713</v>
      </c>
      <c r="F72" s="26">
        <f t="shared" si="4"/>
        <v>9.6616785946649486</v>
      </c>
      <c r="G72" s="26">
        <f t="shared" si="4"/>
        <v>1.588310038119441</v>
      </c>
      <c r="H72" s="26">
        <f t="shared" si="4"/>
        <v>-13.557858376511229</v>
      </c>
      <c r="I72" s="26">
        <f t="shared" si="4"/>
        <v>-11.111111111111114</v>
      </c>
      <c r="J72" s="26">
        <f t="shared" si="4"/>
        <v>-15.414110429447847</v>
      </c>
      <c r="K72" s="26">
        <f t="shared" si="4"/>
        <v>-3.2947686116700168</v>
      </c>
      <c r="L72" s="26">
        <f t="shared" si="4"/>
        <v>-6.0924369747899121</v>
      </c>
      <c r="M72" s="26">
        <f t="shared" si="4"/>
        <v>-1.1207411835027068</v>
      </c>
      <c r="N72" s="23"/>
    </row>
    <row r="73" spans="1:14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</row>
    <row r="74" spans="1:14">
      <c r="A74" s="23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3"/>
    </row>
    <row r="75" spans="1:14">
      <c r="A75" s="23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3"/>
    </row>
    <row r="76" spans="1:14">
      <c r="A76" s="23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3"/>
    </row>
    <row r="77" spans="1:14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</row>
    <row r="78" spans="1:14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</row>
    <row r="79" spans="1:14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</row>
    <row r="80" spans="1:14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</row>
    <row r="81" spans="1:14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</row>
    <row r="82" spans="1:14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</row>
    <row r="83" spans="1:14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</row>
    <row r="84" spans="1:14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</row>
    <row r="85" spans="1:14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</row>
    <row r="86" spans="1:14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</row>
    <row r="87" spans="1:14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</row>
    <row r="88" spans="1:14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</row>
    <row r="89" spans="1:14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</row>
    <row r="90" spans="1:14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</row>
    <row r="91" spans="1:14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</row>
    <row r="92" spans="1:14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1:14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</row>
    <row r="94" spans="1:14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</row>
    <row r="95" spans="1:14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</row>
    <row r="96" spans="1:14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</row>
    <row r="97" spans="1:14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</row>
    <row r="98" spans="1:14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</row>
    <row r="99" spans="1:14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1:14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</row>
    <row r="101" spans="1:14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</row>
    <row r="102" spans="1:14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</row>
    <row r="103" spans="1:14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</row>
    <row r="104" spans="1:14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</row>
    <row r="105" spans="1:14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</row>
    <row r="106" spans="1:14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</row>
    <row r="107" spans="1:14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</row>
    <row r="108" spans="1:14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</row>
    <row r="109" spans="1:14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</row>
    <row r="110" spans="1:14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</row>
    <row r="111" spans="1:14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</row>
    <row r="112" spans="1:14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</row>
    <row r="113" spans="1:14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</row>
    <row r="114" spans="1:14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</row>
    <row r="115" spans="1:14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</row>
    <row r="116" spans="1:14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</row>
    <row r="117" spans="1:14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</row>
    <row r="118" spans="1:14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</row>
    <row r="119" spans="1:14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</row>
    <row r="120" spans="1:14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</row>
    <row r="121" spans="1:14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</row>
    <row r="122" spans="1:14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</row>
    <row r="123" spans="1:14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</row>
    <row r="124" spans="1:14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</row>
    <row r="125" spans="1:14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</row>
    <row r="126" spans="1:14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</row>
    <row r="127" spans="1:14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</row>
    <row r="128" spans="1:14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</row>
    <row r="129" spans="1:14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</row>
    <row r="130" spans="1:14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</row>
    <row r="131" spans="1:14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</row>
    <row r="132" spans="1:14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1:14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</row>
    <row r="134" spans="1:14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</row>
    <row r="135" spans="1:14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</row>
    <row r="136" spans="1:14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</row>
    <row r="137" spans="1:14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</row>
    <row r="138" spans="1:14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</row>
    <row r="139" spans="1:14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</row>
    <row r="140" spans="1:14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</row>
    <row r="141" spans="1:14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</row>
    <row r="142" spans="1:14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</row>
    <row r="143" spans="1:14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</row>
    <row r="144" spans="1:14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</row>
    <row r="145" spans="1:14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</row>
    <row r="146" spans="1:14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</row>
    <row r="147" spans="1:14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</row>
    <row r="148" spans="1:14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</row>
    <row r="149" spans="1:14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</row>
    <row r="150" spans="1:14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</row>
    <row r="151" spans="1:14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</row>
    <row r="152" spans="1:14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</row>
    <row r="153" spans="1:14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</row>
    <row r="154" spans="1:14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</row>
    <row r="155" spans="1:14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</row>
    <row r="156" spans="1:14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</row>
    <row r="157" spans="1:14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</row>
    <row r="158" spans="1:14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</row>
    <row r="159" spans="1:14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</row>
    <row r="160" spans="1:14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</row>
    <row r="161" spans="1:14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</row>
    <row r="162" spans="1:14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</row>
    <row r="163" spans="1:14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</row>
    <row r="164" spans="1:14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1:14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1:14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1:14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1:14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1:14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</row>
    <row r="170" spans="1:14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</row>
    <row r="171" spans="1:14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</row>
    <row r="172" spans="1:14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</row>
    <row r="173" spans="1:14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</row>
    <row r="174" spans="1:14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</row>
    <row r="175" spans="1:14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</row>
    <row r="176" spans="1:14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</row>
    <row r="177" spans="1:14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</row>
    <row r="178" spans="1:14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</row>
    <row r="179" spans="1:14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</row>
    <row r="180" spans="1:14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</row>
    <row r="181" spans="1:14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</row>
    <row r="182" spans="1:14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</row>
    <row r="183" spans="1:14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</row>
    <row r="184" spans="1:14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</row>
    <row r="185" spans="1:14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</row>
    <row r="186" spans="1:14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</row>
    <row r="187" spans="1:14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</row>
    <row r="188" spans="1:14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</row>
    <row r="189" spans="1:14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</row>
    <row r="190" spans="1:14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</row>
    <row r="191" spans="1:14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</row>
    <row r="192" spans="1:14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</row>
    <row r="193" spans="1:14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</row>
  </sheetData>
  <mergeCells count="4">
    <mergeCell ref="B4:D4"/>
    <mergeCell ref="E4:G4"/>
    <mergeCell ref="H4:J4"/>
    <mergeCell ref="K4:M4"/>
  </mergeCells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workbookViewId="0">
      <selection activeCell="L29" sqref="L29"/>
    </sheetView>
  </sheetViews>
  <sheetFormatPr baseColWidth="10" defaultColWidth="11.42578125" defaultRowHeight="12.75"/>
  <cols>
    <col min="1" max="1" width="22.28515625" style="3" customWidth="1"/>
    <col min="2" max="6" width="12" style="3" customWidth="1"/>
    <col min="7" max="16384" width="11.42578125" style="90"/>
  </cols>
  <sheetData>
    <row r="1" spans="1:7" s="19" customFormat="1">
      <c r="A1" s="1" t="s">
        <v>99</v>
      </c>
      <c r="B1" s="2"/>
      <c r="C1" s="2"/>
      <c r="D1" s="2"/>
      <c r="E1" s="2"/>
      <c r="F1" s="2"/>
    </row>
    <row r="2" spans="1:7" s="19" customFormat="1">
      <c r="A2" s="4" t="s">
        <v>100</v>
      </c>
      <c r="B2" s="2"/>
      <c r="C2" s="2"/>
      <c r="D2" s="2"/>
      <c r="E2" s="2"/>
      <c r="F2" s="2"/>
    </row>
    <row r="3" spans="1:7" s="19" customFormat="1">
      <c r="A3" s="89"/>
      <c r="B3" s="2"/>
      <c r="C3" s="2"/>
      <c r="D3" s="2"/>
      <c r="E3" s="2"/>
      <c r="F3" s="2"/>
    </row>
    <row r="4" spans="1:7" s="19" customFormat="1">
      <c r="A4" s="5"/>
      <c r="B4" s="7" t="s">
        <v>25</v>
      </c>
      <c r="C4" s="7" t="s">
        <v>71</v>
      </c>
      <c r="D4" s="7" t="s">
        <v>72</v>
      </c>
      <c r="E4" s="7" t="s">
        <v>73</v>
      </c>
      <c r="F4" s="7" t="s">
        <v>74</v>
      </c>
      <c r="G4" s="42"/>
    </row>
    <row r="5" spans="1:7" s="19" customFormat="1">
      <c r="A5" s="76" t="s">
        <v>6</v>
      </c>
      <c r="B5" s="82">
        <f>SUM(B6:B9)</f>
        <v>328.47500000000002</v>
      </c>
      <c r="C5" s="82">
        <f t="shared" ref="C5:F5" si="0">SUM(C6:C9)</f>
        <v>311.30000000000007</v>
      </c>
      <c r="D5" s="82">
        <f t="shared" si="0"/>
        <v>329.59999999999997</v>
      </c>
      <c r="E5" s="82">
        <f t="shared" si="0"/>
        <v>328.40000000000003</v>
      </c>
      <c r="F5" s="82">
        <f t="shared" si="0"/>
        <v>344.6</v>
      </c>
      <c r="G5" s="42"/>
    </row>
    <row r="6" spans="1:7" s="19" customFormat="1">
      <c r="A6" s="29" t="s">
        <v>101</v>
      </c>
      <c r="B6" s="83">
        <f t="shared" ref="B6:B9" si="1">AVERAGE(C6:F6)</f>
        <v>54.25</v>
      </c>
      <c r="C6" s="83">
        <v>55.7</v>
      </c>
      <c r="D6" s="83">
        <v>55.8</v>
      </c>
      <c r="E6" s="83">
        <v>52.6</v>
      </c>
      <c r="F6" s="83">
        <v>52.9</v>
      </c>
      <c r="G6" s="42"/>
    </row>
    <row r="7" spans="1:7" s="19" customFormat="1">
      <c r="A7" s="29" t="s">
        <v>102</v>
      </c>
      <c r="B7" s="83">
        <f t="shared" si="1"/>
        <v>57.099999999999994</v>
      </c>
      <c r="C7" s="83">
        <v>60.7</v>
      </c>
      <c r="D7" s="83">
        <v>60.9</v>
      </c>
      <c r="E7" s="83">
        <v>53.8</v>
      </c>
      <c r="F7" s="83">
        <v>53</v>
      </c>
      <c r="G7" s="42"/>
    </row>
    <row r="8" spans="1:7" s="19" customFormat="1">
      <c r="A8" s="29" t="s">
        <v>103</v>
      </c>
      <c r="B8" s="83">
        <f t="shared" si="1"/>
        <v>214.20000000000002</v>
      </c>
      <c r="C8" s="83">
        <v>193.3</v>
      </c>
      <c r="D8" s="83">
        <v>211.1</v>
      </c>
      <c r="E8" s="83">
        <v>216.3</v>
      </c>
      <c r="F8" s="83">
        <v>236.1</v>
      </c>
      <c r="G8" s="42"/>
    </row>
    <row r="9" spans="1:7" s="19" customFormat="1">
      <c r="A9" s="72" t="s">
        <v>104</v>
      </c>
      <c r="B9" s="84">
        <f t="shared" si="1"/>
        <v>2.9250000000000003</v>
      </c>
      <c r="C9" s="84">
        <v>1.6</v>
      </c>
      <c r="D9" s="84">
        <v>1.8</v>
      </c>
      <c r="E9" s="84">
        <v>5.7</v>
      </c>
      <c r="F9" s="84">
        <v>2.6</v>
      </c>
      <c r="G9" s="42"/>
    </row>
    <row r="10" spans="1:7" s="19" customFormat="1" ht="13.5">
      <c r="A10" s="15" t="s">
        <v>17</v>
      </c>
      <c r="B10" s="82"/>
      <c r="C10" s="83"/>
      <c r="D10" s="83"/>
      <c r="E10" s="28"/>
      <c r="F10" s="63"/>
      <c r="G10" s="42"/>
    </row>
    <row r="11" spans="1:7" ht="13.5">
      <c r="A11" s="15" t="s">
        <v>18</v>
      </c>
      <c r="B11" s="16"/>
      <c r="C11" s="16"/>
      <c r="D11" s="16"/>
      <c r="E11" s="16"/>
      <c r="F11" s="16"/>
    </row>
    <row r="12" spans="1:7">
      <c r="A12" s="16"/>
      <c r="B12" s="16"/>
      <c r="C12" s="16"/>
      <c r="D12" s="16"/>
      <c r="E12" s="16"/>
      <c r="F12" s="16"/>
    </row>
    <row r="13" spans="1:7">
      <c r="A13" s="16"/>
      <c r="B13" s="16"/>
      <c r="C13" s="16"/>
      <c r="D13" s="16"/>
      <c r="E13" s="16"/>
      <c r="F13" s="16"/>
    </row>
    <row r="14" spans="1:7">
      <c r="A14" s="16"/>
      <c r="B14" s="16"/>
      <c r="C14" s="16"/>
      <c r="D14" s="16"/>
      <c r="E14" s="16"/>
      <c r="F14" s="16"/>
    </row>
    <row r="46" spans="1:6">
      <c r="A46" s="67"/>
      <c r="B46" s="67"/>
      <c r="C46" s="67"/>
      <c r="D46" s="67"/>
      <c r="E46" s="67"/>
      <c r="F46" s="67"/>
    </row>
    <row r="47" spans="1:6">
      <c r="A47" s="67"/>
      <c r="B47" s="67"/>
      <c r="C47" s="67"/>
      <c r="D47" s="67"/>
      <c r="E47" s="67"/>
      <c r="F47" s="67"/>
    </row>
    <row r="48" spans="1:6">
      <c r="A48" s="67"/>
      <c r="B48" s="67"/>
      <c r="C48" s="67"/>
      <c r="D48" s="67"/>
      <c r="E48" s="67"/>
      <c r="F48" s="67"/>
    </row>
    <row r="49" spans="1:6">
      <c r="A49" s="67"/>
      <c r="B49" s="67"/>
      <c r="C49" s="67"/>
      <c r="D49" s="67"/>
      <c r="E49" s="67"/>
      <c r="F49" s="67"/>
    </row>
    <row r="50" spans="1:6">
      <c r="A50" s="67"/>
      <c r="B50" s="67"/>
      <c r="C50" s="67"/>
      <c r="D50" s="67"/>
      <c r="E50" s="67"/>
      <c r="F50" s="67"/>
    </row>
    <row r="51" spans="1:6">
      <c r="A51" s="67"/>
      <c r="B51" s="67"/>
      <c r="C51" s="67"/>
      <c r="D51" s="67"/>
      <c r="E51" s="67"/>
      <c r="F51" s="67"/>
    </row>
    <row r="52" spans="1:6">
      <c r="A52" s="67"/>
      <c r="B52" s="67"/>
      <c r="C52" s="67"/>
      <c r="D52" s="67"/>
      <c r="E52" s="67"/>
      <c r="F52" s="67"/>
    </row>
    <row r="53" spans="1:6">
      <c r="A53" s="67"/>
      <c r="B53" s="67"/>
      <c r="C53" s="67"/>
      <c r="D53" s="67"/>
      <c r="E53" s="67"/>
      <c r="F53" s="67"/>
    </row>
    <row r="54" spans="1:6">
      <c r="A54" s="67"/>
      <c r="B54" s="67"/>
      <c r="C54" s="67"/>
      <c r="D54" s="67"/>
      <c r="E54" s="67"/>
      <c r="F54" s="67"/>
    </row>
    <row r="55" spans="1:6">
      <c r="A55" s="67"/>
      <c r="B55" s="67"/>
      <c r="C55" s="67"/>
      <c r="D55" s="67"/>
      <c r="E55" s="67"/>
      <c r="F55" s="67"/>
    </row>
    <row r="56" spans="1:6">
      <c r="A56" s="67"/>
      <c r="B56" s="67"/>
      <c r="C56" s="67"/>
      <c r="D56" s="67"/>
      <c r="E56" s="67"/>
      <c r="F56" s="67"/>
    </row>
    <row r="57" spans="1:6">
      <c r="A57" s="67"/>
      <c r="B57" s="67"/>
      <c r="C57" s="67"/>
      <c r="D57" s="67"/>
      <c r="E57" s="67"/>
      <c r="F57" s="67"/>
    </row>
    <row r="58" spans="1:6">
      <c r="A58" s="67"/>
      <c r="B58" s="67"/>
      <c r="C58" s="67"/>
      <c r="D58" s="67"/>
      <c r="E58" s="67"/>
      <c r="F58" s="67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>
      <selection activeCell="L29" sqref="L29"/>
    </sheetView>
  </sheetViews>
  <sheetFormatPr baseColWidth="10" defaultColWidth="11.42578125" defaultRowHeight="12.75"/>
  <cols>
    <col min="1" max="1" width="19.7109375" style="3" customWidth="1"/>
    <col min="2" max="6" width="11.28515625" style="3" customWidth="1"/>
    <col min="7" max="16384" width="11.42578125" style="3"/>
  </cols>
  <sheetData>
    <row r="1" spans="1:8">
      <c r="A1" s="1" t="s">
        <v>105</v>
      </c>
      <c r="B1" s="2"/>
      <c r="C1" s="2"/>
      <c r="D1" s="2"/>
      <c r="E1" s="2"/>
      <c r="F1" s="2"/>
    </row>
    <row r="2" spans="1:8">
      <c r="A2" s="4" t="s">
        <v>106</v>
      </c>
      <c r="B2" s="2"/>
      <c r="C2" s="2"/>
      <c r="D2" s="2"/>
      <c r="E2" s="2"/>
      <c r="F2" s="2"/>
    </row>
    <row r="3" spans="1:8">
      <c r="A3" s="69"/>
      <c r="B3" s="2"/>
      <c r="C3" s="2"/>
      <c r="D3" s="2"/>
      <c r="E3" s="2"/>
      <c r="F3" s="2"/>
    </row>
    <row r="4" spans="1:8">
      <c r="A4" s="5"/>
      <c r="B4" s="7" t="s">
        <v>25</v>
      </c>
      <c r="C4" s="7" t="s">
        <v>71</v>
      </c>
      <c r="D4" s="7" t="s">
        <v>72</v>
      </c>
      <c r="E4" s="7" t="s">
        <v>73</v>
      </c>
      <c r="F4" s="7" t="s">
        <v>74</v>
      </c>
      <c r="G4" s="16"/>
      <c r="H4" s="16"/>
    </row>
    <row r="5" spans="1:8">
      <c r="A5" s="76" t="s">
        <v>6</v>
      </c>
      <c r="B5" s="71">
        <f>AVERAGE(C5:F5)</f>
        <v>271.25</v>
      </c>
      <c r="C5" s="71">
        <f>SUM(C6:C9)</f>
        <v>254</v>
      </c>
      <c r="D5" s="71">
        <f t="shared" ref="D5:F5" si="0">SUM(D6:D9)</f>
        <v>271.89999999999998</v>
      </c>
      <c r="E5" s="71">
        <f t="shared" si="0"/>
        <v>270.10000000000002</v>
      </c>
      <c r="F5" s="71">
        <f t="shared" si="0"/>
        <v>289</v>
      </c>
      <c r="G5" s="16"/>
      <c r="H5" s="16"/>
    </row>
    <row r="6" spans="1:8">
      <c r="A6" s="29" t="s">
        <v>75</v>
      </c>
      <c r="B6" s="63">
        <f t="shared" ref="B6:B9" si="1">AVERAGE(C6:F6)</f>
        <v>1.675</v>
      </c>
      <c r="C6" s="63">
        <v>1.6</v>
      </c>
      <c r="D6" s="63">
        <v>3.4</v>
      </c>
      <c r="E6" s="63">
        <v>1.7</v>
      </c>
      <c r="F6" s="63">
        <v>0</v>
      </c>
      <c r="G6" s="16"/>
      <c r="H6" s="16"/>
    </row>
    <row r="7" spans="1:8">
      <c r="A7" s="29" t="s">
        <v>76</v>
      </c>
      <c r="B7" s="63">
        <f t="shared" si="1"/>
        <v>31.7</v>
      </c>
      <c r="C7" s="63">
        <v>31.7</v>
      </c>
      <c r="D7" s="63">
        <v>32.299999999999997</v>
      </c>
      <c r="E7" s="63">
        <v>32.799999999999997</v>
      </c>
      <c r="F7" s="63">
        <v>30</v>
      </c>
      <c r="G7" s="16"/>
      <c r="H7" s="16"/>
    </row>
    <row r="8" spans="1:8">
      <c r="A8" s="29" t="s">
        <v>77</v>
      </c>
      <c r="B8" s="63">
        <f t="shared" si="1"/>
        <v>11.850000000000001</v>
      </c>
      <c r="C8" s="63">
        <v>9.1</v>
      </c>
      <c r="D8" s="63">
        <v>11.5</v>
      </c>
      <c r="E8" s="63">
        <v>12.3</v>
      </c>
      <c r="F8" s="63">
        <v>14.5</v>
      </c>
      <c r="G8" s="16"/>
      <c r="H8" s="16"/>
    </row>
    <row r="9" spans="1:8">
      <c r="A9" s="72" t="s">
        <v>78</v>
      </c>
      <c r="B9" s="73">
        <f t="shared" si="1"/>
        <v>226.02499999999998</v>
      </c>
      <c r="C9" s="73">
        <v>211.6</v>
      </c>
      <c r="D9" s="73">
        <v>224.7</v>
      </c>
      <c r="E9" s="73">
        <v>223.3</v>
      </c>
      <c r="F9" s="73">
        <v>244.5</v>
      </c>
      <c r="G9" s="16"/>
      <c r="H9" s="16"/>
    </row>
    <row r="10" spans="1:8" ht="13.5">
      <c r="A10" s="15" t="s">
        <v>17</v>
      </c>
      <c r="B10" s="16"/>
      <c r="C10" s="16"/>
      <c r="D10" s="16"/>
      <c r="E10" s="16"/>
      <c r="F10" s="16"/>
      <c r="G10" s="16"/>
      <c r="H10" s="16"/>
    </row>
    <row r="11" spans="1:8" ht="13.5">
      <c r="A11" s="15" t="s">
        <v>18</v>
      </c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>
      <selection activeCell="L29" sqref="L29"/>
    </sheetView>
  </sheetViews>
  <sheetFormatPr baseColWidth="10" defaultColWidth="11.42578125" defaultRowHeight="12.75"/>
  <cols>
    <col min="1" max="1" width="14" style="3" customWidth="1"/>
    <col min="2" max="6" width="12.28515625" style="3" customWidth="1"/>
    <col min="7" max="16384" width="11.42578125" style="90"/>
  </cols>
  <sheetData>
    <row r="1" spans="1:8">
      <c r="A1" s="1" t="s">
        <v>107</v>
      </c>
      <c r="B1" s="2"/>
      <c r="C1" s="2"/>
      <c r="D1" s="2"/>
      <c r="E1" s="2"/>
      <c r="F1" s="2"/>
    </row>
    <row r="2" spans="1:8">
      <c r="A2" s="4" t="s">
        <v>108</v>
      </c>
      <c r="B2" s="2"/>
      <c r="C2" s="2"/>
      <c r="D2" s="2"/>
      <c r="E2" s="2"/>
      <c r="F2" s="2"/>
    </row>
    <row r="3" spans="1:8">
      <c r="A3" s="69"/>
      <c r="B3" s="2"/>
      <c r="C3" s="2"/>
      <c r="D3" s="2"/>
      <c r="E3" s="2"/>
      <c r="F3" s="2"/>
    </row>
    <row r="4" spans="1:8">
      <c r="A4" s="5"/>
      <c r="B4" s="86" t="s">
        <v>25</v>
      </c>
      <c r="C4" s="7" t="s">
        <v>71</v>
      </c>
      <c r="D4" s="7" t="s">
        <v>72</v>
      </c>
      <c r="E4" s="7" t="s">
        <v>73</v>
      </c>
      <c r="F4" s="7" t="s">
        <v>74</v>
      </c>
      <c r="G4" s="91"/>
      <c r="H4" s="91"/>
    </row>
    <row r="5" spans="1:8">
      <c r="A5" s="76" t="s">
        <v>6</v>
      </c>
      <c r="B5" s="71">
        <f>AVERAGE(C5:F5)</f>
        <v>271.24999999999994</v>
      </c>
      <c r="C5" s="71">
        <f>SUM(C6:C8)</f>
        <v>253.9</v>
      </c>
      <c r="D5" s="71">
        <f t="shared" ref="D5:F5" si="0">SUM(D6:D8)</f>
        <v>271.89999999999998</v>
      </c>
      <c r="E5" s="71">
        <f t="shared" si="0"/>
        <v>270.09999999999997</v>
      </c>
      <c r="F5" s="71">
        <f t="shared" si="0"/>
        <v>289.09999999999997</v>
      </c>
      <c r="G5" s="91"/>
      <c r="H5" s="91"/>
    </row>
    <row r="6" spans="1:8">
      <c r="A6" s="29" t="s">
        <v>109</v>
      </c>
      <c r="B6" s="63">
        <f t="shared" ref="B6:B8" si="1">AVERAGE(C6:F6)</f>
        <v>215.82499999999999</v>
      </c>
      <c r="C6" s="92">
        <v>191.7</v>
      </c>
      <c r="D6" s="92">
        <v>214.5</v>
      </c>
      <c r="E6" s="92">
        <v>220.9</v>
      </c>
      <c r="F6" s="92">
        <v>236.2</v>
      </c>
      <c r="G6" s="91"/>
      <c r="H6" s="91"/>
    </row>
    <row r="7" spans="1:8">
      <c r="A7" s="29" t="s">
        <v>110</v>
      </c>
      <c r="B7" s="63">
        <f t="shared" si="1"/>
        <v>50.6</v>
      </c>
      <c r="C7" s="92">
        <v>57.8</v>
      </c>
      <c r="D7" s="92">
        <v>51.7</v>
      </c>
      <c r="E7" s="92">
        <v>43</v>
      </c>
      <c r="F7" s="92">
        <v>49.9</v>
      </c>
      <c r="G7" s="91"/>
      <c r="H7" s="91"/>
    </row>
    <row r="8" spans="1:8">
      <c r="A8" s="72" t="s">
        <v>111</v>
      </c>
      <c r="B8" s="73">
        <f t="shared" si="1"/>
        <v>4.8250000000000002</v>
      </c>
      <c r="C8" s="93">
        <v>4.4000000000000004</v>
      </c>
      <c r="D8" s="93">
        <v>5.7</v>
      </c>
      <c r="E8" s="93">
        <v>6.2</v>
      </c>
      <c r="F8" s="93">
        <v>3</v>
      </c>
      <c r="G8" s="91"/>
      <c r="H8" s="91"/>
    </row>
    <row r="9" spans="1:8" ht="13.5">
      <c r="A9" s="15" t="s">
        <v>17</v>
      </c>
      <c r="B9" s="16"/>
      <c r="C9" s="16"/>
      <c r="D9" s="16"/>
      <c r="E9" s="16"/>
      <c r="F9" s="16"/>
      <c r="G9" s="91"/>
      <c r="H9" s="91"/>
    </row>
    <row r="10" spans="1:8" ht="13.5">
      <c r="A10" s="15" t="s">
        <v>18</v>
      </c>
    </row>
    <row r="11" spans="1:8">
      <c r="F11" s="94"/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>
      <selection activeCell="L29" sqref="L29"/>
    </sheetView>
  </sheetViews>
  <sheetFormatPr baseColWidth="10" defaultColWidth="11.42578125" defaultRowHeight="12.75"/>
  <cols>
    <col min="1" max="1" width="28.42578125" style="3" customWidth="1"/>
    <col min="2" max="2" width="13.42578125" style="3" customWidth="1"/>
    <col min="3" max="6" width="12.28515625" style="3" customWidth="1"/>
    <col min="7" max="16384" width="11.42578125" style="3"/>
  </cols>
  <sheetData>
    <row r="1" spans="1:8">
      <c r="A1" s="1" t="s">
        <v>112</v>
      </c>
      <c r="B1" s="2"/>
      <c r="C1" s="2"/>
    </row>
    <row r="2" spans="1:8">
      <c r="A2" s="4" t="s">
        <v>113</v>
      </c>
      <c r="B2" s="2"/>
      <c r="C2" s="2"/>
    </row>
    <row r="3" spans="1:8">
      <c r="A3" s="2"/>
      <c r="B3" s="2"/>
      <c r="C3" s="2"/>
    </row>
    <row r="4" spans="1:8">
      <c r="A4" s="95"/>
      <c r="B4" s="86" t="s">
        <v>25</v>
      </c>
      <c r="C4" s="86" t="s">
        <v>71</v>
      </c>
      <c r="D4" s="86" t="s">
        <v>72</v>
      </c>
      <c r="E4" s="86" t="s">
        <v>73</v>
      </c>
      <c r="F4" s="86" t="s">
        <v>74</v>
      </c>
      <c r="G4" s="16"/>
      <c r="H4" s="16"/>
    </row>
    <row r="5" spans="1:8">
      <c r="A5" s="70" t="s">
        <v>6</v>
      </c>
      <c r="B5" s="71">
        <f>AVERAGE(C5:F5)</f>
        <v>56.975000000000009</v>
      </c>
      <c r="C5" s="71">
        <f t="shared" ref="C5:F5" si="0">SUM(C6:C11)</f>
        <v>60.7</v>
      </c>
      <c r="D5" s="71">
        <f t="shared" si="0"/>
        <v>60.500000000000007</v>
      </c>
      <c r="E5" s="71">
        <f t="shared" si="0"/>
        <v>53.7</v>
      </c>
      <c r="F5" s="71">
        <f t="shared" si="0"/>
        <v>53.000000000000007</v>
      </c>
      <c r="G5" s="16"/>
      <c r="H5" s="16"/>
    </row>
    <row r="6" spans="1:8">
      <c r="A6" s="29" t="s">
        <v>114</v>
      </c>
      <c r="B6" s="63">
        <f t="shared" ref="B6:B11" si="1">AVERAGE(C6:F6)</f>
        <v>6.2750000000000004</v>
      </c>
      <c r="C6" s="63">
        <v>6.2</v>
      </c>
      <c r="D6" s="63">
        <v>5.7</v>
      </c>
      <c r="E6" s="63">
        <v>6.2</v>
      </c>
      <c r="F6" s="63">
        <v>7</v>
      </c>
      <c r="G6" s="16"/>
      <c r="H6" s="16"/>
    </row>
    <row r="7" spans="1:8">
      <c r="A7" s="29" t="s">
        <v>115</v>
      </c>
      <c r="B7" s="63">
        <f t="shared" si="1"/>
        <v>0.90000000000000013</v>
      </c>
      <c r="C7" s="63">
        <v>1.3</v>
      </c>
      <c r="D7" s="63">
        <v>1.1000000000000001</v>
      </c>
      <c r="E7" s="63">
        <v>1</v>
      </c>
      <c r="F7" s="63">
        <v>0.2</v>
      </c>
      <c r="G7" s="16"/>
      <c r="H7" s="16"/>
    </row>
    <row r="8" spans="1:8">
      <c r="A8" s="29" t="s">
        <v>116</v>
      </c>
      <c r="B8" s="63">
        <f t="shared" si="1"/>
        <v>37.674999999999997</v>
      </c>
      <c r="C8" s="63">
        <v>41.1</v>
      </c>
      <c r="D8" s="63">
        <v>39.6</v>
      </c>
      <c r="E8" s="63">
        <v>35.299999999999997</v>
      </c>
      <c r="F8" s="63">
        <v>34.700000000000003</v>
      </c>
      <c r="G8" s="16"/>
      <c r="H8" s="16"/>
    </row>
    <row r="9" spans="1:8">
      <c r="A9" s="29" t="s">
        <v>117</v>
      </c>
      <c r="B9" s="63">
        <f t="shared" si="1"/>
        <v>9.0250000000000004</v>
      </c>
      <c r="C9" s="63">
        <v>8.5</v>
      </c>
      <c r="D9" s="63">
        <v>10.4</v>
      </c>
      <c r="E9" s="63">
        <v>8.6</v>
      </c>
      <c r="F9" s="63">
        <v>8.6</v>
      </c>
      <c r="G9" s="16"/>
      <c r="H9" s="16"/>
    </row>
    <row r="10" spans="1:8">
      <c r="A10" s="29" t="s">
        <v>118</v>
      </c>
      <c r="B10" s="63">
        <f t="shared" si="1"/>
        <v>3</v>
      </c>
      <c r="C10" s="63">
        <v>3.6</v>
      </c>
      <c r="D10" s="63">
        <v>3.5</v>
      </c>
      <c r="E10" s="63">
        <v>2.6</v>
      </c>
      <c r="F10" s="63">
        <v>2.2999999999999998</v>
      </c>
      <c r="G10" s="16"/>
      <c r="H10" s="16"/>
    </row>
    <row r="11" spans="1:8">
      <c r="A11" s="72" t="s">
        <v>119</v>
      </c>
      <c r="B11" s="73">
        <f t="shared" si="1"/>
        <v>0.1</v>
      </c>
      <c r="C11" s="73">
        <v>0</v>
      </c>
      <c r="D11" s="73">
        <v>0.2</v>
      </c>
      <c r="E11" s="73">
        <v>0</v>
      </c>
      <c r="F11" s="73">
        <v>0.2</v>
      </c>
      <c r="G11" s="16"/>
      <c r="H11" s="16"/>
    </row>
    <row r="12" spans="1:8" ht="13.5">
      <c r="A12" s="15" t="s">
        <v>17</v>
      </c>
      <c r="B12" s="63"/>
      <c r="C12" s="63"/>
      <c r="D12" s="63"/>
      <c r="E12" s="63"/>
      <c r="F12" s="63"/>
      <c r="G12" s="16"/>
      <c r="H12" s="16"/>
    </row>
    <row r="13" spans="1:8" ht="13.5">
      <c r="A13" s="15" t="s">
        <v>18</v>
      </c>
      <c r="B13" s="16"/>
      <c r="C13" s="16"/>
      <c r="D13" s="16"/>
      <c r="E13" s="16"/>
      <c r="F13" s="16"/>
      <c r="G13" s="16"/>
      <c r="H13" s="16"/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58"/>
  <sheetViews>
    <sheetView workbookViewId="0">
      <selection activeCell="L29" sqref="L29"/>
    </sheetView>
  </sheetViews>
  <sheetFormatPr baseColWidth="10" defaultColWidth="11.42578125" defaultRowHeight="12.75"/>
  <cols>
    <col min="1" max="1" width="11.7109375" style="90" customWidth="1"/>
    <col min="2" max="2" width="5.5703125" style="90" customWidth="1"/>
    <col min="3" max="4" width="6" style="90" customWidth="1"/>
    <col min="5" max="5" width="5.5703125" style="90" customWidth="1"/>
    <col min="6" max="7" width="6" style="90" customWidth="1"/>
    <col min="8" max="8" width="5.5703125" style="90" customWidth="1"/>
    <col min="9" max="10" width="6" style="90" customWidth="1"/>
    <col min="11" max="11" width="5.5703125" style="90" customWidth="1"/>
    <col min="12" max="13" width="6" style="90" customWidth="1"/>
    <col min="14" max="14" width="5.5703125" style="90" customWidth="1"/>
    <col min="15" max="16" width="6" style="90" customWidth="1"/>
    <col min="17" max="16384" width="11.42578125" style="90"/>
  </cols>
  <sheetData>
    <row r="1" spans="1:52" s="3" customFormat="1">
      <c r="A1" s="1" t="s">
        <v>120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19"/>
      <c r="P1" s="19"/>
    </row>
    <row r="2" spans="1:52" s="3" customFormat="1">
      <c r="A2" s="4" t="s">
        <v>121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19"/>
      <c r="P2" s="19"/>
    </row>
    <row r="3" spans="1:52" s="3" customFormat="1">
      <c r="A3" s="6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19"/>
    </row>
    <row r="4" spans="1:52" s="3" customFormat="1">
      <c r="A4" s="5"/>
      <c r="B4" s="6" t="s">
        <v>25</v>
      </c>
      <c r="C4" s="6" t="s">
        <v>10</v>
      </c>
      <c r="D4" s="6"/>
      <c r="E4" s="6" t="s">
        <v>71</v>
      </c>
      <c r="F4" s="6" t="s">
        <v>11</v>
      </c>
      <c r="G4" s="6"/>
      <c r="H4" s="6" t="s">
        <v>72</v>
      </c>
      <c r="I4" s="6" t="s">
        <v>12</v>
      </c>
      <c r="J4" s="6"/>
      <c r="K4" s="6" t="s">
        <v>122</v>
      </c>
      <c r="L4" s="6"/>
      <c r="M4" s="6" t="s">
        <v>13</v>
      </c>
      <c r="N4" s="6" t="s">
        <v>74</v>
      </c>
      <c r="O4" s="6"/>
      <c r="P4" s="6"/>
      <c r="Q4" s="17"/>
      <c r="R4" s="17"/>
      <c r="S4" s="17"/>
      <c r="T4" s="17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s="3" customFormat="1" ht="25.5">
      <c r="A5" s="5"/>
      <c r="B5" s="96" t="s">
        <v>6</v>
      </c>
      <c r="C5" s="96" t="s">
        <v>7</v>
      </c>
      <c r="D5" s="96" t="s">
        <v>8</v>
      </c>
      <c r="E5" s="96" t="s">
        <v>6</v>
      </c>
      <c r="F5" s="96" t="s">
        <v>7</v>
      </c>
      <c r="G5" s="96" t="s">
        <v>8</v>
      </c>
      <c r="H5" s="96" t="s">
        <v>6</v>
      </c>
      <c r="I5" s="96" t="s">
        <v>7</v>
      </c>
      <c r="J5" s="96" t="s">
        <v>8</v>
      </c>
      <c r="K5" s="96" t="s">
        <v>6</v>
      </c>
      <c r="L5" s="96" t="s">
        <v>7</v>
      </c>
      <c r="M5" s="96" t="s">
        <v>8</v>
      </c>
      <c r="N5" s="96" t="s">
        <v>6</v>
      </c>
      <c r="O5" s="96" t="s">
        <v>7</v>
      </c>
      <c r="P5" s="96" t="s">
        <v>8</v>
      </c>
      <c r="Q5" s="17"/>
      <c r="R5" s="17"/>
      <c r="S5" s="17"/>
      <c r="T5" s="17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52" s="3" customFormat="1">
      <c r="A6" s="70" t="s">
        <v>6</v>
      </c>
      <c r="B6" s="82">
        <f>AVERAGE(E6,H6,K6,N6)</f>
        <v>50.05</v>
      </c>
      <c r="C6" s="82">
        <f t="shared" ref="C6:D10" si="0">AVERAGE(F6,I6,L6,O6)</f>
        <v>22.450000000000003</v>
      </c>
      <c r="D6" s="82">
        <f t="shared" si="0"/>
        <v>27.6</v>
      </c>
      <c r="E6" s="82">
        <f>SUM(E7:E10)</f>
        <v>56.1</v>
      </c>
      <c r="F6" s="82">
        <f t="shared" ref="F6:P6" si="1">SUM(F7:F10)</f>
        <v>25.3</v>
      </c>
      <c r="G6" s="82">
        <f t="shared" si="1"/>
        <v>30.8</v>
      </c>
      <c r="H6" s="82">
        <f t="shared" si="1"/>
        <v>50</v>
      </c>
      <c r="I6" s="82">
        <f t="shared" si="1"/>
        <v>23.700000000000003</v>
      </c>
      <c r="J6" s="82">
        <f t="shared" si="1"/>
        <v>26.299999999999997</v>
      </c>
      <c r="K6" s="82">
        <f t="shared" si="1"/>
        <v>46.1</v>
      </c>
      <c r="L6" s="82">
        <f t="shared" si="1"/>
        <v>19.399999999999999</v>
      </c>
      <c r="M6" s="82">
        <f t="shared" si="1"/>
        <v>26.7</v>
      </c>
      <c r="N6" s="82">
        <f t="shared" si="1"/>
        <v>48</v>
      </c>
      <c r="O6" s="82">
        <f t="shared" si="1"/>
        <v>21.4</v>
      </c>
      <c r="P6" s="82">
        <f t="shared" si="1"/>
        <v>26.6</v>
      </c>
      <c r="Q6" s="16"/>
      <c r="R6" s="16"/>
      <c r="S6" s="16"/>
      <c r="T6" s="16"/>
    </row>
    <row r="7" spans="1:52" s="3" customFormat="1">
      <c r="A7" s="29" t="s">
        <v>60</v>
      </c>
      <c r="B7" s="83">
        <f t="shared" ref="B7:B10" si="2">AVERAGE(E7,H7,K7,N7)</f>
        <v>5.5</v>
      </c>
      <c r="C7" s="83">
        <f t="shared" si="0"/>
        <v>2.625</v>
      </c>
      <c r="D7" s="83">
        <f t="shared" si="0"/>
        <v>2.875</v>
      </c>
      <c r="E7" s="83">
        <f t="shared" ref="E7:E10" si="3">SUM(F7:G7)</f>
        <v>5.7</v>
      </c>
      <c r="F7" s="83">
        <v>2.6</v>
      </c>
      <c r="G7" s="83">
        <v>3.1</v>
      </c>
      <c r="H7" s="83">
        <f t="shared" ref="H7:H10" si="4">SUM(I7:J7)</f>
        <v>6.3000000000000007</v>
      </c>
      <c r="I7" s="83">
        <v>3.2</v>
      </c>
      <c r="J7" s="83">
        <v>3.1</v>
      </c>
      <c r="K7" s="83">
        <f t="shared" ref="K7:K10" si="5">SUM(L7:M7)</f>
        <v>5.4</v>
      </c>
      <c r="L7" s="83">
        <v>1.8</v>
      </c>
      <c r="M7" s="83">
        <v>3.6</v>
      </c>
      <c r="N7" s="83">
        <f t="shared" ref="N7:N10" si="6">SUM(O7:P7)</f>
        <v>4.5999999999999996</v>
      </c>
      <c r="O7" s="83">
        <v>2.9</v>
      </c>
      <c r="P7" s="83">
        <v>1.7</v>
      </c>
      <c r="Q7" s="16"/>
      <c r="R7" s="16"/>
      <c r="S7" s="16"/>
      <c r="T7" s="16"/>
    </row>
    <row r="8" spans="1:52" s="3" customFormat="1">
      <c r="A8" s="29" t="s">
        <v>61</v>
      </c>
      <c r="B8" s="83">
        <f t="shared" si="2"/>
        <v>7.1499999999999995</v>
      </c>
      <c r="C8" s="83">
        <f t="shared" si="0"/>
        <v>3.3999999999999995</v>
      </c>
      <c r="D8" s="83">
        <f t="shared" si="0"/>
        <v>3.75</v>
      </c>
      <c r="E8" s="83">
        <f t="shared" si="3"/>
        <v>10.6</v>
      </c>
      <c r="F8" s="83">
        <v>6.5</v>
      </c>
      <c r="G8" s="83">
        <v>4.0999999999999996</v>
      </c>
      <c r="H8" s="83">
        <f t="shared" si="4"/>
        <v>5.2</v>
      </c>
      <c r="I8" s="83">
        <v>2.2000000000000002</v>
      </c>
      <c r="J8" s="83">
        <v>3</v>
      </c>
      <c r="K8" s="83">
        <f t="shared" si="5"/>
        <v>5.6</v>
      </c>
      <c r="L8" s="83">
        <v>1.7</v>
      </c>
      <c r="M8" s="83">
        <v>3.9</v>
      </c>
      <c r="N8" s="83">
        <f t="shared" si="6"/>
        <v>7.2</v>
      </c>
      <c r="O8" s="83">
        <v>3.2</v>
      </c>
      <c r="P8" s="83">
        <v>4</v>
      </c>
      <c r="Q8" s="16"/>
      <c r="R8" s="16"/>
      <c r="S8" s="16"/>
      <c r="T8" s="16"/>
    </row>
    <row r="9" spans="1:52" s="3" customFormat="1">
      <c r="A9" s="29" t="s">
        <v>62</v>
      </c>
      <c r="B9" s="83">
        <f t="shared" si="2"/>
        <v>28.174999999999997</v>
      </c>
      <c r="C9" s="83">
        <f t="shared" si="0"/>
        <v>11.675000000000001</v>
      </c>
      <c r="D9" s="83">
        <f t="shared" si="0"/>
        <v>16.5</v>
      </c>
      <c r="E9" s="83">
        <f t="shared" si="3"/>
        <v>30.200000000000003</v>
      </c>
      <c r="F9" s="83">
        <v>10.9</v>
      </c>
      <c r="G9" s="83">
        <v>19.3</v>
      </c>
      <c r="H9" s="83">
        <f t="shared" si="4"/>
        <v>30.4</v>
      </c>
      <c r="I9" s="83">
        <v>14.2</v>
      </c>
      <c r="J9" s="83">
        <v>16.2</v>
      </c>
      <c r="K9" s="83">
        <f t="shared" si="5"/>
        <v>26.2</v>
      </c>
      <c r="L9" s="83">
        <v>11.5</v>
      </c>
      <c r="M9" s="83">
        <v>14.7</v>
      </c>
      <c r="N9" s="83">
        <f t="shared" si="6"/>
        <v>25.9</v>
      </c>
      <c r="O9" s="83">
        <v>10.1</v>
      </c>
      <c r="P9" s="83">
        <v>15.8</v>
      </c>
      <c r="Q9" s="16"/>
      <c r="R9" s="16"/>
      <c r="S9" s="16"/>
      <c r="T9" s="16"/>
    </row>
    <row r="10" spans="1:52" s="3" customFormat="1">
      <c r="A10" s="72" t="s">
        <v>123</v>
      </c>
      <c r="B10" s="84">
        <f t="shared" si="2"/>
        <v>9.2250000000000014</v>
      </c>
      <c r="C10" s="84">
        <f t="shared" si="0"/>
        <v>4.75</v>
      </c>
      <c r="D10" s="84">
        <f t="shared" si="0"/>
        <v>4.4749999999999996</v>
      </c>
      <c r="E10" s="84">
        <f t="shared" si="3"/>
        <v>9.6</v>
      </c>
      <c r="F10" s="84">
        <v>5.3</v>
      </c>
      <c r="G10" s="84">
        <v>4.3</v>
      </c>
      <c r="H10" s="84">
        <f t="shared" si="4"/>
        <v>8.1</v>
      </c>
      <c r="I10" s="84">
        <v>4.0999999999999996</v>
      </c>
      <c r="J10" s="84">
        <v>4</v>
      </c>
      <c r="K10" s="84">
        <f t="shared" si="5"/>
        <v>8.9</v>
      </c>
      <c r="L10" s="84">
        <v>4.4000000000000004</v>
      </c>
      <c r="M10" s="84">
        <v>4.5</v>
      </c>
      <c r="N10" s="84">
        <f t="shared" si="6"/>
        <v>10.3</v>
      </c>
      <c r="O10" s="84">
        <v>5.2</v>
      </c>
      <c r="P10" s="84">
        <v>5.0999999999999996</v>
      </c>
      <c r="Q10" s="16"/>
      <c r="R10" s="16"/>
      <c r="S10" s="16"/>
      <c r="T10" s="16"/>
    </row>
    <row r="11" spans="1:52" ht="13.5">
      <c r="A11" s="15" t="s">
        <v>17</v>
      </c>
      <c r="B11" s="97"/>
      <c r="C11" s="91"/>
      <c r="D11" s="91"/>
      <c r="E11" s="97"/>
      <c r="F11" s="91"/>
      <c r="G11" s="91"/>
      <c r="H11" s="97"/>
      <c r="I11" s="91"/>
      <c r="J11" s="91"/>
      <c r="K11" s="91"/>
      <c r="L11" s="98"/>
      <c r="M11" s="91"/>
      <c r="N11" s="91"/>
      <c r="O11" s="17"/>
      <c r="P11" s="42"/>
      <c r="Q11" s="91"/>
      <c r="R11" s="91"/>
      <c r="S11" s="91"/>
      <c r="T11" s="91"/>
    </row>
    <row r="12" spans="1:52" ht="13.5">
      <c r="A12" s="15" t="s">
        <v>18</v>
      </c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8"/>
      <c r="M12" s="91"/>
      <c r="N12" s="91"/>
      <c r="O12" s="91"/>
      <c r="P12" s="91"/>
      <c r="Q12" s="91"/>
      <c r="R12" s="91"/>
      <c r="S12" s="91"/>
      <c r="T12" s="91"/>
    </row>
    <row r="13" spans="1:52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8"/>
  <sheetViews>
    <sheetView workbookViewId="0">
      <selection activeCell="L29" sqref="L29"/>
    </sheetView>
  </sheetViews>
  <sheetFormatPr baseColWidth="10" defaultColWidth="11.42578125" defaultRowHeight="12.75"/>
  <cols>
    <col min="1" max="1" width="36" style="68" customWidth="1"/>
    <col min="2" max="2" width="10.5703125" style="68" customWidth="1"/>
    <col min="3" max="7" width="9.42578125" style="68" customWidth="1"/>
    <col min="8" max="16384" width="11.42578125" style="68"/>
  </cols>
  <sheetData>
    <row r="1" spans="1:10">
      <c r="A1" s="1" t="s">
        <v>124</v>
      </c>
      <c r="B1" s="2"/>
      <c r="C1" s="2"/>
      <c r="D1" s="2"/>
      <c r="E1" s="2"/>
      <c r="F1" s="2"/>
      <c r="G1" s="2"/>
      <c r="H1" s="3"/>
    </row>
    <row r="2" spans="1:10">
      <c r="A2" s="4" t="s">
        <v>125</v>
      </c>
      <c r="B2" s="2"/>
      <c r="C2" s="2"/>
      <c r="D2" s="2"/>
      <c r="E2" s="2"/>
      <c r="F2" s="2"/>
      <c r="G2" s="2"/>
      <c r="H2" s="3"/>
    </row>
    <row r="3" spans="1:10">
      <c r="A3" s="44"/>
      <c r="B3" s="17"/>
      <c r="C3" s="17"/>
      <c r="D3" s="17"/>
      <c r="E3" s="17"/>
      <c r="F3" s="17"/>
      <c r="G3" s="17"/>
      <c r="H3" s="3"/>
    </row>
    <row r="4" spans="1:10" ht="25.5">
      <c r="A4" s="5"/>
      <c r="B4" s="7" t="s">
        <v>126</v>
      </c>
      <c r="C4" s="7" t="s">
        <v>25</v>
      </c>
      <c r="D4" s="7" t="s">
        <v>71</v>
      </c>
      <c r="E4" s="7" t="s">
        <v>72</v>
      </c>
      <c r="F4" s="7" t="s">
        <v>73</v>
      </c>
      <c r="G4" s="7" t="s">
        <v>74</v>
      </c>
      <c r="H4" s="16"/>
      <c r="I4" s="99"/>
      <c r="J4" s="99"/>
    </row>
    <row r="5" spans="1:10">
      <c r="A5" s="76" t="s">
        <v>6</v>
      </c>
      <c r="B5" s="63">
        <v>13.2175176695951</v>
      </c>
      <c r="C5" s="71">
        <f>AVERAGE(D5:G5)</f>
        <v>49.975000000000001</v>
      </c>
      <c r="D5" s="71">
        <f t="shared" ref="D5:F5" si="0">SUM(D6:D10)</f>
        <v>56</v>
      </c>
      <c r="E5" s="71">
        <f t="shared" si="0"/>
        <v>49.7</v>
      </c>
      <c r="F5" s="71">
        <f t="shared" si="0"/>
        <v>46.099999999999994</v>
      </c>
      <c r="G5" s="71">
        <f>SUM(G6:G10)</f>
        <v>48.1</v>
      </c>
      <c r="H5" s="16"/>
      <c r="I5" s="99"/>
      <c r="J5" s="99"/>
    </row>
    <row r="6" spans="1:10">
      <c r="A6" s="11" t="s">
        <v>75</v>
      </c>
      <c r="B6" s="63">
        <v>25</v>
      </c>
      <c r="C6" s="63">
        <f>AVERAGE(D6:G6)</f>
        <v>0.67500000000000004</v>
      </c>
      <c r="D6" s="63">
        <v>1.2</v>
      </c>
      <c r="E6" s="63">
        <v>0.8</v>
      </c>
      <c r="F6" s="63">
        <v>0.7</v>
      </c>
      <c r="G6" s="63">
        <v>0</v>
      </c>
      <c r="H6" s="16"/>
      <c r="I6" s="99"/>
      <c r="J6" s="99"/>
    </row>
    <row r="7" spans="1:10">
      <c r="A7" s="11" t="s">
        <v>76</v>
      </c>
      <c r="B7" s="63">
        <v>4.19928825622776</v>
      </c>
      <c r="C7" s="63">
        <f t="shared" ref="C7:C10" si="1">AVERAGE(D7:G7)</f>
        <v>1.4750000000000001</v>
      </c>
      <c r="D7" s="63">
        <v>1.6</v>
      </c>
      <c r="E7" s="63">
        <v>1.6</v>
      </c>
      <c r="F7" s="63">
        <v>1.5</v>
      </c>
      <c r="G7" s="63">
        <v>1.2</v>
      </c>
      <c r="H7" s="16"/>
      <c r="I7" s="100"/>
      <c r="J7" s="99"/>
    </row>
    <row r="8" spans="1:10">
      <c r="A8" s="11" t="s">
        <v>77</v>
      </c>
      <c r="B8" s="63">
        <v>12.3058542413381</v>
      </c>
      <c r="C8" s="63">
        <f t="shared" si="1"/>
        <v>2.5750000000000002</v>
      </c>
      <c r="D8" s="63">
        <v>2.7</v>
      </c>
      <c r="E8" s="63">
        <v>2.2000000000000002</v>
      </c>
      <c r="F8" s="63">
        <v>1.7</v>
      </c>
      <c r="G8" s="63">
        <v>3.7</v>
      </c>
      <c r="H8" s="16"/>
      <c r="I8" s="99"/>
      <c r="J8" s="99"/>
    </row>
    <row r="9" spans="1:10">
      <c r="A9" s="11" t="s">
        <v>78</v>
      </c>
      <c r="B9" s="63">
        <v>6.1147695202257797</v>
      </c>
      <c r="C9" s="63">
        <f t="shared" si="1"/>
        <v>17.875</v>
      </c>
      <c r="D9" s="63">
        <v>22</v>
      </c>
      <c r="E9" s="63">
        <v>15.4</v>
      </c>
      <c r="F9" s="63">
        <v>18.899999999999999</v>
      </c>
      <c r="G9" s="63">
        <v>15.2</v>
      </c>
      <c r="H9" s="16"/>
      <c r="I9" s="99"/>
      <c r="J9" s="99"/>
    </row>
    <row r="10" spans="1:10">
      <c r="A10" s="13" t="s">
        <v>79</v>
      </c>
      <c r="B10" s="73" t="s">
        <v>127</v>
      </c>
      <c r="C10" s="73">
        <f t="shared" si="1"/>
        <v>27.375</v>
      </c>
      <c r="D10" s="73">
        <v>28.5</v>
      </c>
      <c r="E10" s="73">
        <v>29.7</v>
      </c>
      <c r="F10" s="73">
        <v>23.3</v>
      </c>
      <c r="G10" s="73">
        <v>28</v>
      </c>
      <c r="H10" s="16"/>
      <c r="I10" s="99"/>
      <c r="J10" s="99"/>
    </row>
    <row r="11" spans="1:10" ht="13.5">
      <c r="A11" s="15" t="s">
        <v>17</v>
      </c>
      <c r="B11" s="85"/>
      <c r="C11" s="63"/>
      <c r="D11" s="63"/>
      <c r="E11" s="83"/>
      <c r="F11" s="63"/>
      <c r="G11" s="83"/>
      <c r="H11" s="16"/>
      <c r="I11" s="99"/>
      <c r="J11" s="99"/>
    </row>
    <row r="12" spans="1:10" ht="13.5">
      <c r="A12" s="15" t="s">
        <v>18</v>
      </c>
      <c r="B12" s="16"/>
      <c r="C12" s="16"/>
      <c r="D12" s="16"/>
      <c r="E12" s="16"/>
      <c r="F12" s="16"/>
      <c r="G12" s="16"/>
      <c r="H12" s="16"/>
      <c r="I12" s="99"/>
      <c r="J12" s="99"/>
    </row>
    <row r="13" spans="1:10">
      <c r="A13" s="16"/>
      <c r="B13" s="16"/>
      <c r="C13" s="16"/>
      <c r="D13" s="16"/>
      <c r="E13" s="16"/>
      <c r="F13" s="16"/>
      <c r="G13" s="16"/>
      <c r="H13" s="16"/>
      <c r="I13" s="99"/>
      <c r="J13" s="99"/>
    </row>
    <row r="14" spans="1:10">
      <c r="A14" s="3"/>
      <c r="B14" s="3"/>
      <c r="C14" s="3"/>
      <c r="D14" s="3"/>
      <c r="E14" s="3"/>
      <c r="F14" s="3"/>
      <c r="G14" s="3"/>
      <c r="H14" s="3"/>
    </row>
    <row r="15" spans="1:10">
      <c r="A15" s="3"/>
      <c r="B15" s="3"/>
      <c r="C15" s="3"/>
      <c r="D15" s="3"/>
      <c r="E15" s="3"/>
      <c r="F15" s="3"/>
      <c r="G15" s="3"/>
      <c r="H15" s="3"/>
    </row>
    <row r="16" spans="1:10">
      <c r="A16" s="3"/>
      <c r="B16" s="3"/>
      <c r="C16" s="3"/>
      <c r="D16" s="3"/>
      <c r="E16" s="3"/>
      <c r="F16" s="3"/>
      <c r="G16" s="3"/>
      <c r="H16" s="3"/>
    </row>
    <row r="17" spans="1:8">
      <c r="A17" s="3"/>
      <c r="B17" s="3"/>
      <c r="C17" s="3"/>
      <c r="D17" s="3"/>
      <c r="E17" s="3"/>
      <c r="F17" s="3"/>
      <c r="G17" s="3"/>
      <c r="H17" s="3"/>
    </row>
    <row r="18" spans="1:8">
      <c r="A18" s="3"/>
      <c r="B18" s="3"/>
      <c r="C18" s="3"/>
      <c r="D18" s="3"/>
      <c r="E18" s="3"/>
      <c r="F18" s="3"/>
      <c r="G18" s="3"/>
      <c r="H18" s="3"/>
    </row>
    <row r="19" spans="1:8">
      <c r="A19" s="3"/>
      <c r="B19" s="3"/>
      <c r="C19" s="3"/>
      <c r="D19" s="3"/>
      <c r="E19" s="3"/>
      <c r="F19" s="3"/>
      <c r="G19" s="3"/>
      <c r="H19" s="3"/>
    </row>
    <row r="20" spans="1:8">
      <c r="A20" s="3"/>
      <c r="B20" s="3"/>
      <c r="C20" s="3"/>
      <c r="D20" s="3"/>
      <c r="E20" s="3"/>
      <c r="F20" s="3"/>
      <c r="G20" s="3"/>
      <c r="H20" s="3"/>
    </row>
    <row r="21" spans="1:8">
      <c r="A21" s="3"/>
      <c r="B21" s="3"/>
      <c r="C21" s="3"/>
      <c r="D21" s="3"/>
      <c r="E21" s="3"/>
      <c r="F21" s="3"/>
      <c r="G21" s="3"/>
      <c r="H21" s="3"/>
    </row>
    <row r="22" spans="1:8">
      <c r="A22" s="3"/>
      <c r="B22" s="3"/>
      <c r="C22" s="3"/>
      <c r="D22" s="3"/>
      <c r="E22" s="3"/>
      <c r="F22" s="3"/>
      <c r="G22" s="3"/>
      <c r="H22" s="3"/>
    </row>
    <row r="23" spans="1:8">
      <c r="A23" s="3"/>
      <c r="B23" s="3"/>
      <c r="C23" s="3"/>
      <c r="D23" s="3"/>
      <c r="E23" s="3"/>
      <c r="F23" s="3"/>
      <c r="G23" s="3"/>
      <c r="H23" s="3"/>
    </row>
    <row r="24" spans="1:8">
      <c r="A24" s="3"/>
      <c r="B24" s="3"/>
      <c r="C24" s="3"/>
      <c r="D24" s="3"/>
      <c r="E24" s="3"/>
      <c r="F24" s="3"/>
      <c r="G24" s="3"/>
      <c r="H24" s="3"/>
    </row>
    <row r="25" spans="1:8">
      <c r="A25" s="3"/>
      <c r="B25" s="3"/>
      <c r="C25" s="3"/>
      <c r="D25" s="3"/>
      <c r="E25" s="3"/>
      <c r="F25" s="3"/>
      <c r="G25" s="3"/>
      <c r="H25" s="3"/>
    </row>
    <row r="26" spans="1:8">
      <c r="A26" s="3"/>
      <c r="B26" s="3"/>
      <c r="C26" s="3"/>
      <c r="D26" s="3"/>
      <c r="E26" s="3"/>
      <c r="F26" s="3"/>
      <c r="G26" s="3"/>
      <c r="H26" s="3"/>
    </row>
    <row r="27" spans="1:8">
      <c r="A27" s="3"/>
      <c r="B27" s="3"/>
      <c r="C27" s="3"/>
      <c r="D27" s="3"/>
      <c r="E27" s="3"/>
      <c r="F27" s="3"/>
      <c r="G27" s="3"/>
      <c r="H27" s="3"/>
    </row>
    <row r="28" spans="1:8">
      <c r="A28" s="3"/>
      <c r="B28" s="3"/>
      <c r="C28" s="3"/>
      <c r="D28" s="3"/>
      <c r="E28" s="3"/>
      <c r="F28" s="3"/>
      <c r="G28" s="3"/>
      <c r="H28" s="3"/>
    </row>
    <row r="46" spans="1:1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</row>
    <row r="47" spans="1:1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</row>
    <row r="48" spans="1:1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</row>
    <row r="49" spans="1:1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</row>
    <row r="50" spans="1:1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</row>
    <row r="51" spans="1:1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</row>
    <row r="52" spans="1:1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</row>
    <row r="53" spans="1:1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</row>
    <row r="54" spans="1:1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</row>
    <row r="55" spans="1:1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</row>
    <row r="56" spans="1:1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</row>
    <row r="57" spans="1:1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</row>
    <row r="58" spans="1:1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8"/>
  <sheetViews>
    <sheetView workbookViewId="0">
      <selection activeCell="L29" sqref="L29"/>
    </sheetView>
  </sheetViews>
  <sheetFormatPr baseColWidth="10" defaultColWidth="11.42578125" defaultRowHeight="12.75"/>
  <cols>
    <col min="1" max="1" width="41.28515625" style="3" customWidth="1"/>
    <col min="2" max="2" width="6.7109375" style="3" customWidth="1"/>
    <col min="3" max="3" width="5.28515625" style="3" customWidth="1"/>
    <col min="4" max="4" width="6.7109375" style="3" customWidth="1"/>
    <col min="5" max="5" width="5.28515625" style="3" customWidth="1"/>
    <col min="6" max="6" width="6.7109375" style="3" customWidth="1"/>
    <col min="7" max="7" width="5.28515625" style="3" customWidth="1"/>
    <col min="8" max="8" width="6.7109375" style="3" customWidth="1"/>
    <col min="9" max="9" width="5.28515625" style="3" customWidth="1"/>
    <col min="10" max="10" width="6.7109375" style="3" customWidth="1"/>
    <col min="11" max="11" width="5.28515625" style="3" customWidth="1"/>
    <col min="12" max="16384" width="11.42578125" style="3"/>
  </cols>
  <sheetData>
    <row r="1" spans="1:15">
      <c r="A1" s="1" t="s">
        <v>128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5">
      <c r="A2" s="4" t="s">
        <v>129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5">
      <c r="A3" s="69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5" ht="27.6" customHeight="1">
      <c r="A4" s="5"/>
      <c r="B4" s="7" t="s">
        <v>25</v>
      </c>
      <c r="C4" s="7" t="s">
        <v>86</v>
      </c>
      <c r="D4" s="7" t="s">
        <v>71</v>
      </c>
      <c r="E4" s="7" t="s">
        <v>86</v>
      </c>
      <c r="F4" s="7" t="s">
        <v>72</v>
      </c>
      <c r="G4" s="7" t="s">
        <v>86</v>
      </c>
      <c r="H4" s="7" t="s">
        <v>73</v>
      </c>
      <c r="I4" s="7" t="s">
        <v>86</v>
      </c>
      <c r="J4" s="7" t="s">
        <v>74</v>
      </c>
      <c r="K4" s="7" t="s">
        <v>86</v>
      </c>
      <c r="L4" s="16"/>
      <c r="M4" s="16"/>
      <c r="N4" s="16"/>
      <c r="O4" s="16"/>
    </row>
    <row r="5" spans="1:15">
      <c r="A5" s="76" t="s">
        <v>6</v>
      </c>
      <c r="B5" s="101">
        <f>AVERAGE(D5,F5,H5,J5)</f>
        <v>17.974999999999998</v>
      </c>
      <c r="C5" s="101">
        <f>AVERAGE(E5,G5,I5,K5)</f>
        <v>100</v>
      </c>
      <c r="D5" s="101">
        <f>SUM(D6:D17)</f>
        <v>22.099999999999998</v>
      </c>
      <c r="E5" s="101">
        <f t="shared" ref="E5:K5" si="0">SUM(E6:E17)</f>
        <v>100</v>
      </c>
      <c r="F5" s="101">
        <f t="shared" si="0"/>
        <v>15.5</v>
      </c>
      <c r="G5" s="101">
        <f t="shared" si="0"/>
        <v>100</v>
      </c>
      <c r="H5" s="101">
        <f t="shared" si="0"/>
        <v>19</v>
      </c>
      <c r="I5" s="101">
        <f t="shared" si="0"/>
        <v>100</v>
      </c>
      <c r="J5" s="101">
        <f t="shared" si="0"/>
        <v>15.3</v>
      </c>
      <c r="K5" s="101">
        <f t="shared" si="0"/>
        <v>100.00000000000003</v>
      </c>
      <c r="L5" s="16"/>
      <c r="M5" s="16"/>
      <c r="N5" s="16"/>
      <c r="O5" s="16"/>
    </row>
    <row r="6" spans="1:15">
      <c r="A6" s="29" t="s">
        <v>130</v>
      </c>
      <c r="B6" s="28">
        <f t="shared" ref="B6:B17" si="1">AVERAGE(D6,F6,H6,J6)</f>
        <v>5.6</v>
      </c>
      <c r="C6" s="28">
        <f>B6*100/$B$5</f>
        <v>31.154381084840061</v>
      </c>
      <c r="D6" s="28">
        <v>8.1</v>
      </c>
      <c r="E6" s="28">
        <v>36.651583710407202</v>
      </c>
      <c r="F6" s="28">
        <v>6.1</v>
      </c>
      <c r="G6" s="28">
        <v>39.354838709677402</v>
      </c>
      <c r="H6" s="28">
        <v>3.7</v>
      </c>
      <c r="I6" s="28">
        <v>19.473684210526301</v>
      </c>
      <c r="J6" s="28">
        <v>4.5</v>
      </c>
      <c r="K6" s="28">
        <v>29.411764705882401</v>
      </c>
      <c r="L6" s="16"/>
      <c r="M6" s="16"/>
      <c r="N6" s="16"/>
      <c r="O6" s="16"/>
    </row>
    <row r="7" spans="1:15">
      <c r="A7" s="29" t="s">
        <v>131</v>
      </c>
      <c r="B7" s="28">
        <f t="shared" si="1"/>
        <v>0.42500000000000004</v>
      </c>
      <c r="C7" s="28">
        <f t="shared" ref="C7:C17" si="2">B7*100/$B$5</f>
        <v>2.3643949930458978</v>
      </c>
      <c r="D7" s="28">
        <v>0</v>
      </c>
      <c r="E7" s="28">
        <v>0</v>
      </c>
      <c r="F7" s="28">
        <v>0</v>
      </c>
      <c r="G7" s="28">
        <v>0</v>
      </c>
      <c r="H7" s="28">
        <v>1.3</v>
      </c>
      <c r="I7" s="28">
        <v>6.8421052631578902</v>
      </c>
      <c r="J7" s="28">
        <v>0.4</v>
      </c>
      <c r="K7" s="28">
        <v>2.6143790849673199</v>
      </c>
      <c r="L7" s="16"/>
      <c r="M7" s="16"/>
      <c r="N7" s="16"/>
      <c r="O7" s="16"/>
    </row>
    <row r="8" spans="1:15">
      <c r="A8" s="29" t="s">
        <v>132</v>
      </c>
      <c r="B8" s="28">
        <f t="shared" si="1"/>
        <v>3.4499999999999997</v>
      </c>
      <c r="C8" s="28">
        <f t="shared" si="2"/>
        <v>19.193324061196108</v>
      </c>
      <c r="D8" s="28">
        <v>6.5</v>
      </c>
      <c r="E8" s="28">
        <v>29.411764705882401</v>
      </c>
      <c r="F8" s="28">
        <v>3</v>
      </c>
      <c r="G8" s="28">
        <v>19.354838709677399</v>
      </c>
      <c r="H8" s="28">
        <v>3.1</v>
      </c>
      <c r="I8" s="28">
        <v>16.315789473684202</v>
      </c>
      <c r="J8" s="28">
        <v>1.2</v>
      </c>
      <c r="K8" s="28">
        <v>7.8431372549019596</v>
      </c>
      <c r="L8" s="16"/>
      <c r="M8" s="16"/>
      <c r="N8" s="16"/>
      <c r="O8" s="16"/>
    </row>
    <row r="9" spans="1:15">
      <c r="A9" s="29" t="s">
        <v>133</v>
      </c>
      <c r="B9" s="28">
        <f t="shared" si="1"/>
        <v>1.05</v>
      </c>
      <c r="C9" s="28">
        <f t="shared" si="2"/>
        <v>5.841446453407511</v>
      </c>
      <c r="D9" s="28">
        <v>1.7</v>
      </c>
      <c r="E9" s="28">
        <v>7.6923076923076898</v>
      </c>
      <c r="F9" s="28">
        <v>1.1000000000000001</v>
      </c>
      <c r="G9" s="28">
        <v>7.0967741935483897</v>
      </c>
      <c r="H9" s="28">
        <v>1.1000000000000001</v>
      </c>
      <c r="I9" s="28">
        <v>5.7894736842105301</v>
      </c>
      <c r="J9" s="28">
        <v>0.3</v>
      </c>
      <c r="K9" s="28">
        <v>1.9607843137254899</v>
      </c>
      <c r="L9" s="16"/>
      <c r="M9" s="16"/>
      <c r="N9" s="16"/>
      <c r="O9" s="16"/>
    </row>
    <row r="10" spans="1:15">
      <c r="A10" s="29" t="s">
        <v>134</v>
      </c>
      <c r="B10" s="28">
        <f t="shared" si="1"/>
        <v>0.89999999999999991</v>
      </c>
      <c r="C10" s="28">
        <f t="shared" si="2"/>
        <v>5.006954102920723</v>
      </c>
      <c r="D10" s="28">
        <v>0.9</v>
      </c>
      <c r="E10" s="28">
        <v>4.0723981900452504</v>
      </c>
      <c r="F10" s="28">
        <v>0.3</v>
      </c>
      <c r="G10" s="28">
        <v>1.93548387096774</v>
      </c>
      <c r="H10" s="28">
        <v>2.4</v>
      </c>
      <c r="I10" s="28">
        <v>12.6315789473684</v>
      </c>
      <c r="J10" s="28">
        <v>0</v>
      </c>
      <c r="K10" s="28">
        <v>0</v>
      </c>
      <c r="L10" s="16"/>
      <c r="M10" s="16"/>
      <c r="N10" s="16"/>
      <c r="O10" s="16"/>
    </row>
    <row r="11" spans="1:15">
      <c r="A11" s="29" t="s">
        <v>135</v>
      </c>
      <c r="B11" s="28">
        <f t="shared" si="1"/>
        <v>0.55000000000000004</v>
      </c>
      <c r="C11" s="28">
        <f t="shared" si="2"/>
        <v>3.0598052851182205</v>
      </c>
      <c r="D11" s="28">
        <v>1.4</v>
      </c>
      <c r="E11" s="28">
        <v>6.3348416289592802</v>
      </c>
      <c r="F11" s="28">
        <v>0</v>
      </c>
      <c r="G11" s="28">
        <v>0</v>
      </c>
      <c r="H11" s="28">
        <v>0.8</v>
      </c>
      <c r="I11" s="28">
        <v>4.2105263157894699</v>
      </c>
      <c r="J11" s="28">
        <v>0</v>
      </c>
      <c r="K11" s="28">
        <v>0</v>
      </c>
      <c r="L11" s="16"/>
      <c r="M11" s="16"/>
      <c r="N11" s="16"/>
      <c r="O11" s="16"/>
    </row>
    <row r="12" spans="1:15">
      <c r="A12" s="29" t="s">
        <v>136</v>
      </c>
      <c r="B12" s="28">
        <f t="shared" si="1"/>
        <v>0.82499999999999996</v>
      </c>
      <c r="C12" s="28">
        <f t="shared" si="2"/>
        <v>4.5897079276773303</v>
      </c>
      <c r="D12" s="28">
        <v>1.3</v>
      </c>
      <c r="E12" s="28">
        <v>5.8823529411764701</v>
      </c>
      <c r="F12" s="28">
        <v>0.6</v>
      </c>
      <c r="G12" s="28">
        <v>3.87096774193548</v>
      </c>
      <c r="H12" s="28">
        <v>0</v>
      </c>
      <c r="I12" s="28">
        <v>0</v>
      </c>
      <c r="J12" s="28">
        <v>1.4</v>
      </c>
      <c r="K12" s="28">
        <v>9.1503267973856204</v>
      </c>
      <c r="L12" s="16"/>
      <c r="M12" s="16"/>
      <c r="N12" s="16"/>
      <c r="O12" s="16"/>
    </row>
    <row r="13" spans="1:15">
      <c r="A13" s="29" t="s">
        <v>137</v>
      </c>
      <c r="B13" s="28">
        <f t="shared" si="1"/>
        <v>0</v>
      </c>
      <c r="C13" s="28">
        <f t="shared" si="2"/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16"/>
      <c r="M13" s="16"/>
      <c r="N13" s="16"/>
      <c r="O13" s="16"/>
    </row>
    <row r="14" spans="1:15">
      <c r="A14" s="29" t="s">
        <v>138</v>
      </c>
      <c r="B14" s="28">
        <f t="shared" si="1"/>
        <v>1</v>
      </c>
      <c r="C14" s="28">
        <f t="shared" si="2"/>
        <v>5.563282336578582</v>
      </c>
      <c r="D14" s="28">
        <v>0</v>
      </c>
      <c r="E14" s="28">
        <v>0</v>
      </c>
      <c r="F14" s="28">
        <v>1.5</v>
      </c>
      <c r="G14" s="28">
        <v>9.67741935483871</v>
      </c>
      <c r="H14" s="28">
        <v>2.1</v>
      </c>
      <c r="I14" s="28">
        <v>11.0526315789474</v>
      </c>
      <c r="J14" s="28">
        <v>0.4</v>
      </c>
      <c r="K14" s="28">
        <v>2.6143790849673199</v>
      </c>
      <c r="L14" s="16"/>
      <c r="M14" s="16"/>
      <c r="N14" s="16"/>
      <c r="O14" s="16"/>
    </row>
    <row r="15" spans="1:15">
      <c r="A15" s="29" t="s">
        <v>139</v>
      </c>
      <c r="B15" s="28">
        <f t="shared" si="1"/>
        <v>0.9</v>
      </c>
      <c r="C15" s="28">
        <f t="shared" si="2"/>
        <v>5.0069541029207238</v>
      </c>
      <c r="D15" s="28">
        <v>1.2</v>
      </c>
      <c r="E15" s="28">
        <v>5.4298642533936601</v>
      </c>
      <c r="F15" s="28">
        <v>0.3</v>
      </c>
      <c r="G15" s="28">
        <v>1.93548387096774</v>
      </c>
      <c r="H15" s="28">
        <v>0.7</v>
      </c>
      <c r="I15" s="28">
        <v>3.6842105263157898</v>
      </c>
      <c r="J15" s="28">
        <v>1.4</v>
      </c>
      <c r="K15" s="28">
        <v>9.1503267973856204</v>
      </c>
      <c r="L15" s="16"/>
      <c r="M15" s="16"/>
      <c r="N15" s="16"/>
      <c r="O15" s="16"/>
    </row>
    <row r="16" spans="1:15">
      <c r="A16" s="29" t="s">
        <v>140</v>
      </c>
      <c r="B16" s="28">
        <f t="shared" si="1"/>
        <v>1.6749999999999998</v>
      </c>
      <c r="C16" s="28">
        <f t="shared" si="2"/>
        <v>9.3184979137691233</v>
      </c>
      <c r="D16" s="28">
        <v>0</v>
      </c>
      <c r="E16" s="28">
        <v>0</v>
      </c>
      <c r="F16" s="28">
        <v>2.2999999999999998</v>
      </c>
      <c r="G16" s="28">
        <v>14.8387096774194</v>
      </c>
      <c r="H16" s="28">
        <v>1.8</v>
      </c>
      <c r="I16" s="28">
        <v>9.4736842105263204</v>
      </c>
      <c r="J16" s="28">
        <v>2.6</v>
      </c>
      <c r="K16" s="28">
        <v>16.993464052287599</v>
      </c>
      <c r="L16" s="16"/>
      <c r="M16" s="16"/>
      <c r="N16" s="16"/>
      <c r="O16" s="16"/>
    </row>
    <row r="17" spans="1:15">
      <c r="A17" s="72" t="s">
        <v>141</v>
      </c>
      <c r="B17" s="35">
        <f t="shared" si="1"/>
        <v>1.6</v>
      </c>
      <c r="C17" s="35">
        <f t="shared" si="2"/>
        <v>8.9012517385257315</v>
      </c>
      <c r="D17" s="35">
        <v>1</v>
      </c>
      <c r="E17" s="35">
        <v>4.5248868778280498</v>
      </c>
      <c r="F17" s="35">
        <v>0.3</v>
      </c>
      <c r="G17" s="35">
        <v>1.93548387096774</v>
      </c>
      <c r="H17" s="35">
        <v>2</v>
      </c>
      <c r="I17" s="35">
        <v>10.526315789473699</v>
      </c>
      <c r="J17" s="35">
        <v>3.1</v>
      </c>
      <c r="K17" s="35">
        <v>20.261437908496699</v>
      </c>
      <c r="L17" s="16"/>
      <c r="M17" s="16"/>
      <c r="N17" s="16"/>
      <c r="O17" s="16"/>
    </row>
    <row r="18" spans="1:15" ht="13.5">
      <c r="A18" s="15" t="s">
        <v>17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1:15" ht="13.5">
      <c r="A19" s="15" t="s">
        <v>18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</row>
    <row r="20" spans="1:1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</row>
    <row r="21" spans="1:1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>
      <selection activeCell="L29" sqref="L29"/>
    </sheetView>
  </sheetViews>
  <sheetFormatPr baseColWidth="10" defaultColWidth="11.42578125" defaultRowHeight="12.75"/>
  <cols>
    <col min="1" max="1" width="18.28515625" style="3" customWidth="1"/>
    <col min="2" max="6" width="12.42578125" style="3" customWidth="1"/>
    <col min="7" max="16384" width="11.42578125" style="68"/>
  </cols>
  <sheetData>
    <row r="1" spans="1:12" ht="12.75" customHeight="1">
      <c r="A1" s="1" t="s">
        <v>142</v>
      </c>
      <c r="B1" s="85"/>
    </row>
    <row r="2" spans="1:12" ht="12.75" customHeight="1">
      <c r="A2" s="4" t="s">
        <v>143</v>
      </c>
      <c r="B2" s="2"/>
      <c r="C2" s="2"/>
      <c r="D2" s="2"/>
    </row>
    <row r="3" spans="1:12">
      <c r="B3" s="2"/>
      <c r="C3" s="2"/>
      <c r="D3" s="2"/>
    </row>
    <row r="4" spans="1:12" ht="13.15" customHeight="1">
      <c r="A4" s="95"/>
      <c r="B4" s="86" t="s">
        <v>25</v>
      </c>
      <c r="C4" s="86" t="s">
        <v>71</v>
      </c>
      <c r="D4" s="86" t="s">
        <v>72</v>
      </c>
      <c r="E4" s="86" t="s">
        <v>73</v>
      </c>
      <c r="F4" s="86" t="s">
        <v>74</v>
      </c>
      <c r="G4" s="99"/>
      <c r="H4" s="99"/>
      <c r="I4" s="99"/>
      <c r="J4" s="99"/>
      <c r="K4" s="99"/>
      <c r="L4" s="99"/>
    </row>
    <row r="5" spans="1:12" ht="13.15" customHeight="1">
      <c r="A5" s="70" t="s">
        <v>6</v>
      </c>
      <c r="B5" s="71">
        <f>AVERAGE(C5:F5)</f>
        <v>49.95</v>
      </c>
      <c r="C5" s="71">
        <f>SUM(C6:C10)</f>
        <v>56</v>
      </c>
      <c r="D5" s="71">
        <f t="shared" ref="D5:F5" si="0">SUM(D6:D10)</f>
        <v>49.8</v>
      </c>
      <c r="E5" s="71">
        <f t="shared" si="0"/>
        <v>46</v>
      </c>
      <c r="F5" s="71">
        <f t="shared" si="0"/>
        <v>48</v>
      </c>
      <c r="G5" s="99"/>
      <c r="H5" s="99"/>
      <c r="I5" s="99"/>
      <c r="J5" s="99"/>
      <c r="K5" s="99"/>
      <c r="L5" s="99"/>
    </row>
    <row r="6" spans="1:12" ht="13.15" customHeight="1">
      <c r="A6" s="29" t="s">
        <v>144</v>
      </c>
      <c r="B6" s="63">
        <f t="shared" ref="B6:B10" si="1">AVERAGE(C6:F6)</f>
        <v>1.5</v>
      </c>
      <c r="C6" s="63">
        <v>1</v>
      </c>
      <c r="D6" s="63">
        <v>1.3</v>
      </c>
      <c r="E6" s="63">
        <v>3</v>
      </c>
      <c r="F6" s="63">
        <v>0.7</v>
      </c>
      <c r="G6" s="99"/>
      <c r="H6" s="99"/>
      <c r="I6" s="99"/>
      <c r="J6" s="99"/>
      <c r="K6" s="99"/>
      <c r="L6" s="99"/>
    </row>
    <row r="7" spans="1:12" ht="13.15" customHeight="1">
      <c r="A7" s="29" t="s">
        <v>145</v>
      </c>
      <c r="B7" s="63">
        <f t="shared" si="1"/>
        <v>11.05</v>
      </c>
      <c r="C7" s="63">
        <v>11.3</v>
      </c>
      <c r="D7" s="63">
        <v>11.2</v>
      </c>
      <c r="E7" s="63">
        <v>11.6</v>
      </c>
      <c r="F7" s="63">
        <v>10.1</v>
      </c>
      <c r="G7" s="99"/>
      <c r="H7" s="99"/>
      <c r="I7" s="99"/>
      <c r="J7" s="99"/>
      <c r="K7" s="99"/>
      <c r="L7" s="99"/>
    </row>
    <row r="8" spans="1:12" ht="13.15" customHeight="1">
      <c r="A8" s="29" t="s">
        <v>146</v>
      </c>
      <c r="B8" s="63">
        <f t="shared" si="1"/>
        <v>11.625</v>
      </c>
      <c r="C8" s="63">
        <v>14.5</v>
      </c>
      <c r="D8" s="63">
        <v>10.199999999999999</v>
      </c>
      <c r="E8" s="63">
        <v>10.199999999999999</v>
      </c>
      <c r="F8" s="63">
        <v>11.6</v>
      </c>
      <c r="G8" s="99"/>
      <c r="H8" s="99"/>
      <c r="I8" s="99"/>
      <c r="J8" s="99"/>
      <c r="K8" s="99"/>
      <c r="L8" s="99"/>
    </row>
    <row r="9" spans="1:12" ht="13.15" customHeight="1">
      <c r="A9" s="29" t="s">
        <v>147</v>
      </c>
      <c r="B9" s="63">
        <f t="shared" si="1"/>
        <v>7.1</v>
      </c>
      <c r="C9" s="63">
        <v>7.9</v>
      </c>
      <c r="D9" s="63">
        <v>7.6</v>
      </c>
      <c r="E9" s="63">
        <v>7.5</v>
      </c>
      <c r="F9" s="63">
        <v>5.4</v>
      </c>
      <c r="G9" s="99"/>
      <c r="H9" s="99"/>
      <c r="I9" s="99"/>
      <c r="J9" s="99"/>
      <c r="K9" s="99"/>
      <c r="L9" s="99"/>
    </row>
    <row r="10" spans="1:12" ht="13.15" customHeight="1">
      <c r="A10" s="72" t="s">
        <v>148</v>
      </c>
      <c r="B10" s="73">
        <f t="shared" si="1"/>
        <v>18.675000000000001</v>
      </c>
      <c r="C10" s="73">
        <v>21.3</v>
      </c>
      <c r="D10" s="73">
        <v>19.5</v>
      </c>
      <c r="E10" s="73">
        <v>13.7</v>
      </c>
      <c r="F10" s="73">
        <v>20.2</v>
      </c>
      <c r="G10" s="99"/>
      <c r="H10" s="99"/>
      <c r="I10" s="99"/>
      <c r="J10" s="99"/>
      <c r="K10" s="99"/>
      <c r="L10" s="99"/>
    </row>
    <row r="11" spans="1:12" ht="12.75" customHeight="1">
      <c r="A11" s="15" t="s">
        <v>17</v>
      </c>
      <c r="B11" s="16"/>
      <c r="C11" s="16"/>
      <c r="D11" s="16"/>
      <c r="E11" s="16"/>
      <c r="F11" s="16"/>
      <c r="G11" s="99"/>
      <c r="H11" s="99"/>
      <c r="I11" s="99"/>
      <c r="J11" s="99"/>
      <c r="K11" s="99"/>
      <c r="L11" s="99"/>
    </row>
    <row r="12" spans="1:12" ht="12.75" customHeight="1">
      <c r="A12" s="15" t="s">
        <v>18</v>
      </c>
      <c r="B12" s="28"/>
      <c r="C12" s="28"/>
      <c r="D12" s="28"/>
      <c r="E12" s="28"/>
      <c r="F12" s="28"/>
      <c r="G12" s="99"/>
      <c r="H12" s="99"/>
      <c r="I12" s="99"/>
      <c r="J12" s="99"/>
      <c r="K12" s="99"/>
      <c r="L12" s="99"/>
    </row>
    <row r="13" spans="1:12" ht="12.75" customHeight="1">
      <c r="A13" s="28"/>
      <c r="B13" s="28"/>
      <c r="C13" s="28"/>
      <c r="D13" s="28"/>
      <c r="E13" s="28"/>
      <c r="F13" s="28"/>
      <c r="G13" s="99"/>
      <c r="H13" s="99"/>
      <c r="I13" s="99"/>
      <c r="J13" s="99"/>
      <c r="K13" s="99"/>
      <c r="L13" s="99"/>
    </row>
    <row r="14" spans="1:12">
      <c r="A14" s="16"/>
      <c r="B14" s="16"/>
      <c r="C14" s="16"/>
      <c r="D14" s="16"/>
      <c r="E14" s="16"/>
      <c r="F14" s="16"/>
      <c r="G14" s="99"/>
      <c r="H14" s="99"/>
      <c r="I14" s="99"/>
      <c r="J14" s="99"/>
      <c r="K14" s="99"/>
      <c r="L14" s="99"/>
    </row>
    <row r="15" spans="1:12">
      <c r="A15" s="16"/>
      <c r="B15" s="16"/>
      <c r="C15" s="16"/>
      <c r="D15" s="16"/>
      <c r="E15" s="16"/>
      <c r="F15" s="16"/>
      <c r="G15" s="99"/>
      <c r="H15" s="99"/>
      <c r="I15" s="99"/>
      <c r="J15" s="99"/>
      <c r="K15" s="99"/>
      <c r="L15" s="99"/>
    </row>
    <row r="16" spans="1:12">
      <c r="A16" s="16"/>
      <c r="B16" s="16"/>
      <c r="C16" s="16"/>
      <c r="D16" s="16"/>
      <c r="E16" s="16"/>
      <c r="F16" s="16"/>
      <c r="G16" s="99"/>
      <c r="H16" s="99"/>
      <c r="I16" s="99"/>
      <c r="J16" s="99"/>
      <c r="K16" s="99"/>
      <c r="L16" s="99"/>
    </row>
    <row r="46" spans="1:13">
      <c r="A46" s="67"/>
      <c r="B46" s="67"/>
      <c r="C46" s="67"/>
      <c r="D46" s="67"/>
      <c r="E46" s="67"/>
      <c r="F46" s="67"/>
      <c r="G46" s="74"/>
      <c r="H46" s="74"/>
      <c r="I46" s="74"/>
      <c r="J46" s="74"/>
      <c r="K46" s="74"/>
      <c r="L46" s="74"/>
      <c r="M46" s="74"/>
    </row>
    <row r="47" spans="1:13">
      <c r="A47" s="67"/>
      <c r="B47" s="67"/>
      <c r="C47" s="67"/>
      <c r="D47" s="67"/>
      <c r="E47" s="67"/>
      <c r="F47" s="67"/>
      <c r="G47" s="74"/>
      <c r="H47" s="74"/>
      <c r="I47" s="74"/>
      <c r="J47" s="74"/>
      <c r="K47" s="74"/>
      <c r="L47" s="74"/>
      <c r="M47" s="74"/>
    </row>
    <row r="48" spans="1:13">
      <c r="A48" s="67"/>
      <c r="B48" s="67"/>
      <c r="C48" s="67"/>
      <c r="D48" s="67"/>
      <c r="E48" s="67"/>
      <c r="F48" s="67"/>
      <c r="G48" s="74"/>
      <c r="H48" s="74"/>
      <c r="I48" s="74"/>
      <c r="J48" s="74"/>
      <c r="K48" s="74"/>
      <c r="L48" s="74"/>
      <c r="M48" s="74"/>
    </row>
    <row r="49" spans="1:13">
      <c r="A49" s="67"/>
      <c r="B49" s="67"/>
      <c r="C49" s="67"/>
      <c r="D49" s="67"/>
      <c r="E49" s="67"/>
      <c r="F49" s="67"/>
      <c r="G49" s="74"/>
      <c r="H49" s="74"/>
      <c r="I49" s="74"/>
      <c r="J49" s="74"/>
      <c r="K49" s="74"/>
      <c r="L49" s="74"/>
      <c r="M49" s="74"/>
    </row>
    <row r="50" spans="1:13">
      <c r="A50" s="67"/>
      <c r="B50" s="67"/>
      <c r="C50" s="67"/>
      <c r="D50" s="67"/>
      <c r="E50" s="67"/>
      <c r="F50" s="67"/>
      <c r="G50" s="74"/>
      <c r="H50" s="74"/>
      <c r="I50" s="74"/>
      <c r="J50" s="74"/>
      <c r="K50" s="74"/>
      <c r="L50" s="74"/>
      <c r="M50" s="74"/>
    </row>
    <row r="51" spans="1:13">
      <c r="A51" s="67"/>
      <c r="B51" s="67"/>
      <c r="C51" s="67"/>
      <c r="D51" s="67"/>
      <c r="E51" s="67"/>
      <c r="F51" s="67"/>
      <c r="G51" s="74"/>
      <c r="H51" s="74"/>
      <c r="I51" s="74"/>
      <c r="J51" s="74"/>
      <c r="K51" s="74"/>
      <c r="L51" s="74"/>
      <c r="M51" s="74"/>
    </row>
    <row r="52" spans="1:13">
      <c r="A52" s="67"/>
      <c r="B52" s="67"/>
      <c r="C52" s="67"/>
      <c r="D52" s="67"/>
      <c r="E52" s="67"/>
      <c r="F52" s="67"/>
      <c r="G52" s="74"/>
      <c r="H52" s="74"/>
      <c r="I52" s="74"/>
      <c r="J52" s="74"/>
      <c r="K52" s="74"/>
      <c r="L52" s="74"/>
      <c r="M52" s="74"/>
    </row>
    <row r="53" spans="1:13">
      <c r="A53" s="67"/>
      <c r="B53" s="67"/>
      <c r="C53" s="67"/>
      <c r="D53" s="67"/>
      <c r="E53" s="67"/>
      <c r="F53" s="67"/>
      <c r="G53" s="74"/>
      <c r="H53" s="74"/>
      <c r="I53" s="74"/>
      <c r="J53" s="74"/>
      <c r="K53" s="74"/>
      <c r="L53" s="74"/>
      <c r="M53" s="74"/>
    </row>
    <row r="54" spans="1:13">
      <c r="A54" s="67"/>
      <c r="B54" s="67"/>
      <c r="C54" s="67"/>
      <c r="D54" s="67"/>
      <c r="E54" s="67"/>
      <c r="F54" s="67"/>
      <c r="G54" s="74"/>
      <c r="H54" s="74"/>
      <c r="I54" s="74"/>
      <c r="J54" s="74"/>
      <c r="K54" s="74"/>
      <c r="L54" s="74"/>
      <c r="M54" s="74"/>
    </row>
    <row r="55" spans="1:13">
      <c r="A55" s="67"/>
      <c r="B55" s="67"/>
      <c r="C55" s="67"/>
      <c r="D55" s="67"/>
      <c r="E55" s="67"/>
      <c r="F55" s="67"/>
      <c r="G55" s="74"/>
      <c r="H55" s="74"/>
      <c r="I55" s="74"/>
      <c r="J55" s="74"/>
      <c r="K55" s="74"/>
      <c r="L55" s="74"/>
      <c r="M55" s="74"/>
    </row>
    <row r="56" spans="1:13">
      <c r="A56" s="67"/>
      <c r="B56" s="67"/>
      <c r="C56" s="67"/>
      <c r="D56" s="67"/>
      <c r="E56" s="67"/>
      <c r="F56" s="67"/>
      <c r="G56" s="74"/>
      <c r="H56" s="74"/>
      <c r="I56" s="74"/>
      <c r="J56" s="74"/>
      <c r="K56" s="74"/>
      <c r="L56" s="74"/>
      <c r="M56" s="74"/>
    </row>
    <row r="57" spans="1:13">
      <c r="A57" s="67"/>
      <c r="B57" s="67"/>
      <c r="C57" s="67"/>
      <c r="D57" s="67"/>
      <c r="E57" s="67"/>
      <c r="F57" s="67"/>
      <c r="G57" s="74"/>
      <c r="H57" s="74"/>
      <c r="I57" s="74"/>
      <c r="J57" s="74"/>
      <c r="K57" s="74"/>
      <c r="L57" s="74"/>
      <c r="M57" s="74"/>
    </row>
    <row r="58" spans="1:13">
      <c r="A58" s="67"/>
      <c r="B58" s="67"/>
      <c r="C58" s="67"/>
      <c r="D58" s="67"/>
      <c r="E58" s="67"/>
      <c r="F58" s="67"/>
      <c r="G58" s="74"/>
      <c r="H58" s="74"/>
      <c r="I58" s="74"/>
      <c r="J58" s="74"/>
      <c r="K58" s="74"/>
      <c r="L58" s="74"/>
      <c r="M58" s="7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>
      <selection activeCell="L29" sqref="L29"/>
    </sheetView>
  </sheetViews>
  <sheetFormatPr baseColWidth="10" defaultColWidth="11.42578125" defaultRowHeight="12.75"/>
  <cols>
    <col min="1" max="1" width="25.5703125" style="3" customWidth="1"/>
    <col min="2" max="2" width="13.28515625" style="3" customWidth="1"/>
    <col min="3" max="6" width="11.85546875" style="3" customWidth="1"/>
    <col min="7" max="16384" width="11.42578125" style="3"/>
  </cols>
  <sheetData>
    <row r="1" spans="1:8" s="16" customFormat="1">
      <c r="A1" s="1" t="s">
        <v>149</v>
      </c>
      <c r="B1" s="2"/>
      <c r="C1" s="17"/>
      <c r="D1" s="17"/>
      <c r="E1" s="17"/>
      <c r="F1" s="17"/>
    </row>
    <row r="2" spans="1:8" s="16" customFormat="1">
      <c r="A2" s="4" t="s">
        <v>150</v>
      </c>
      <c r="B2" s="2"/>
      <c r="C2" s="17"/>
      <c r="D2" s="17"/>
      <c r="E2" s="17"/>
      <c r="F2" s="17"/>
      <c r="G2" s="17"/>
      <c r="H2" s="17"/>
    </row>
    <row r="3" spans="1:8" s="16" customFormat="1">
      <c r="A3" s="3"/>
      <c r="B3" s="3"/>
      <c r="G3" s="17"/>
      <c r="H3" s="17"/>
    </row>
    <row r="4" spans="1:8" s="16" customFormat="1">
      <c r="A4" s="5"/>
      <c r="B4" s="7" t="s">
        <v>25</v>
      </c>
      <c r="C4" s="7" t="s">
        <v>71</v>
      </c>
      <c r="D4" s="7" t="s">
        <v>72</v>
      </c>
      <c r="E4" s="7" t="s">
        <v>73</v>
      </c>
      <c r="F4" s="7" t="s">
        <v>74</v>
      </c>
      <c r="H4" s="17"/>
    </row>
    <row r="5" spans="1:8" s="16" customFormat="1">
      <c r="A5" s="76" t="s">
        <v>6</v>
      </c>
      <c r="B5" s="71">
        <f>AVERAGE(C5:F5)</f>
        <v>288.35000000000002</v>
      </c>
      <c r="C5" s="71">
        <f>SUM(C6:C11)</f>
        <v>289.60000000000002</v>
      </c>
      <c r="D5" s="71">
        <f t="shared" ref="D5:F5" si="0">SUM(D6:D11)</f>
        <v>281.89999999999998</v>
      </c>
      <c r="E5" s="71">
        <f t="shared" si="0"/>
        <v>290.60000000000002</v>
      </c>
      <c r="F5" s="71">
        <f t="shared" si="0"/>
        <v>291.3</v>
      </c>
      <c r="H5" s="17"/>
    </row>
    <row r="6" spans="1:8" s="16" customFormat="1">
      <c r="A6" s="29" t="s">
        <v>151</v>
      </c>
      <c r="B6" s="63">
        <f t="shared" ref="B6:B11" si="1">AVERAGE(C6:F6)</f>
        <v>59.3</v>
      </c>
      <c r="C6" s="63">
        <v>62.2</v>
      </c>
      <c r="D6" s="63">
        <v>59.3</v>
      </c>
      <c r="E6" s="63">
        <v>56.6</v>
      </c>
      <c r="F6" s="63">
        <v>59.1</v>
      </c>
      <c r="H6" s="17"/>
    </row>
    <row r="7" spans="1:8" s="16" customFormat="1">
      <c r="A7" s="29" t="s">
        <v>152</v>
      </c>
      <c r="B7" s="63">
        <f t="shared" si="1"/>
        <v>123.02500000000001</v>
      </c>
      <c r="C7" s="63">
        <v>122.2</v>
      </c>
      <c r="D7" s="63">
        <v>116.9</v>
      </c>
      <c r="E7" s="63">
        <v>126.7</v>
      </c>
      <c r="F7" s="63">
        <v>126.3</v>
      </c>
      <c r="H7" s="17"/>
    </row>
    <row r="8" spans="1:8" s="16" customFormat="1">
      <c r="A8" s="29" t="s">
        <v>153</v>
      </c>
      <c r="B8" s="63">
        <f t="shared" si="1"/>
        <v>48.974999999999994</v>
      </c>
      <c r="C8" s="63">
        <v>45.7</v>
      </c>
      <c r="D8" s="63">
        <v>46.9</v>
      </c>
      <c r="E8" s="63">
        <v>47.8</v>
      </c>
      <c r="F8" s="63">
        <v>55.5</v>
      </c>
    </row>
    <row r="9" spans="1:8" s="16" customFormat="1">
      <c r="A9" s="29" t="s">
        <v>154</v>
      </c>
      <c r="B9" s="63">
        <f t="shared" si="1"/>
        <v>19.525000000000002</v>
      </c>
      <c r="C9" s="63">
        <v>20.100000000000001</v>
      </c>
      <c r="D9" s="63">
        <v>24.1</v>
      </c>
      <c r="E9" s="63">
        <v>20</v>
      </c>
      <c r="F9" s="63">
        <v>13.9</v>
      </c>
    </row>
    <row r="10" spans="1:8" s="16" customFormat="1">
      <c r="A10" s="29" t="s">
        <v>155</v>
      </c>
      <c r="B10" s="63">
        <f t="shared" si="1"/>
        <v>28.9</v>
      </c>
      <c r="C10" s="63">
        <v>30.5</v>
      </c>
      <c r="D10" s="63">
        <v>27.8</v>
      </c>
      <c r="E10" s="63">
        <v>29</v>
      </c>
      <c r="F10" s="63">
        <v>28.3</v>
      </c>
    </row>
    <row r="11" spans="1:8" s="16" customFormat="1">
      <c r="A11" s="72" t="s">
        <v>156</v>
      </c>
      <c r="B11" s="73">
        <f t="shared" si="1"/>
        <v>8.625</v>
      </c>
      <c r="C11" s="73">
        <v>8.9</v>
      </c>
      <c r="D11" s="73">
        <v>6.9</v>
      </c>
      <c r="E11" s="73">
        <v>10.5</v>
      </c>
      <c r="F11" s="73">
        <v>8.1999999999999993</v>
      </c>
    </row>
    <row r="12" spans="1:8" s="16" customFormat="1" ht="13.5">
      <c r="A12" s="15" t="s">
        <v>17</v>
      </c>
      <c r="B12" s="83"/>
      <c r="C12" s="83"/>
      <c r="D12" s="83"/>
      <c r="E12" s="83"/>
      <c r="F12" s="28"/>
    </row>
    <row r="13" spans="1:8" s="16" customFormat="1" ht="13.5">
      <c r="A13" s="15" t="s">
        <v>18</v>
      </c>
      <c r="B13" s="83"/>
      <c r="C13" s="83"/>
      <c r="D13" s="83"/>
      <c r="E13" s="83"/>
      <c r="F13" s="28"/>
    </row>
    <row r="14" spans="1:8" s="16" customFormat="1">
      <c r="A14" s="29"/>
      <c r="B14" s="83"/>
      <c r="C14" s="83"/>
      <c r="D14" s="83"/>
      <c r="E14" s="83"/>
      <c r="F14" s="28"/>
    </row>
    <row r="15" spans="1:8" s="16" customFormat="1">
      <c r="A15" s="29"/>
      <c r="B15" s="28"/>
      <c r="C15" s="83"/>
      <c r="D15" s="83"/>
      <c r="E15" s="83"/>
      <c r="F15" s="28"/>
    </row>
    <row r="16" spans="1:8" s="16" customFormat="1"/>
    <row r="17" spans="1:9" s="16" customFormat="1">
      <c r="A17" s="17"/>
      <c r="B17" s="17"/>
      <c r="C17" s="17"/>
      <c r="D17" s="17"/>
      <c r="E17" s="17"/>
      <c r="F17" s="42"/>
    </row>
    <row r="18" spans="1:9">
      <c r="A18" s="17"/>
      <c r="B18" s="17"/>
      <c r="C18" s="17"/>
      <c r="D18" s="17"/>
      <c r="E18" s="17"/>
      <c r="F18" s="42"/>
      <c r="G18" s="16"/>
      <c r="H18" s="16"/>
      <c r="I18" s="16"/>
    </row>
    <row r="19" spans="1:9">
      <c r="A19" s="17"/>
      <c r="B19" s="17"/>
      <c r="C19" s="17"/>
      <c r="D19" s="17"/>
      <c r="E19" s="17"/>
      <c r="F19" s="42"/>
    </row>
    <row r="20" spans="1:9">
      <c r="A20" s="17"/>
      <c r="B20" s="17"/>
      <c r="C20" s="17"/>
      <c r="D20" s="17"/>
      <c r="E20" s="17"/>
      <c r="F20" s="42"/>
    </row>
    <row r="21" spans="1:9">
      <c r="A21" s="17"/>
      <c r="B21" s="17"/>
      <c r="C21" s="17"/>
      <c r="D21" s="17"/>
      <c r="E21" s="17"/>
      <c r="F21" s="42"/>
    </row>
    <row r="22" spans="1:9">
      <c r="A22" s="17"/>
      <c r="B22" s="17"/>
      <c r="C22" s="17"/>
      <c r="D22" s="17"/>
      <c r="E22" s="17"/>
      <c r="F22" s="42"/>
    </row>
    <row r="23" spans="1:9">
      <c r="A23" s="17"/>
      <c r="B23" s="17"/>
      <c r="C23" s="17"/>
      <c r="D23" s="17"/>
      <c r="E23" s="17"/>
      <c r="F23" s="42"/>
    </row>
    <row r="24" spans="1:9">
      <c r="A24" s="17"/>
      <c r="B24" s="17"/>
      <c r="C24" s="17"/>
      <c r="D24" s="17"/>
      <c r="E24" s="17"/>
      <c r="F24" s="42"/>
    </row>
    <row r="25" spans="1:9">
      <c r="A25" s="17"/>
      <c r="B25" s="17"/>
      <c r="C25" s="17"/>
      <c r="D25" s="17"/>
      <c r="E25" s="17"/>
      <c r="F25" s="42"/>
    </row>
    <row r="26" spans="1:9">
      <c r="A26" s="17"/>
      <c r="B26" s="17"/>
      <c r="C26" s="17"/>
      <c r="D26" s="17"/>
      <c r="E26" s="17"/>
      <c r="F26" s="42"/>
    </row>
    <row r="27" spans="1:9">
      <c r="A27" s="17"/>
      <c r="B27" s="17"/>
      <c r="C27" s="17"/>
      <c r="D27" s="17"/>
      <c r="E27" s="17"/>
      <c r="F27" s="42"/>
    </row>
    <row r="28" spans="1:9">
      <c r="A28" s="17"/>
      <c r="B28" s="17"/>
      <c r="C28" s="17"/>
      <c r="D28" s="17"/>
      <c r="E28" s="17"/>
      <c r="F28" s="42"/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34"/>
  <sheetViews>
    <sheetView workbookViewId="0">
      <selection activeCell="L29" sqref="L29"/>
    </sheetView>
  </sheetViews>
  <sheetFormatPr baseColWidth="10" defaultColWidth="11.42578125" defaultRowHeight="12.75"/>
  <cols>
    <col min="1" max="1" width="23.85546875" style="3" customWidth="1"/>
    <col min="2" max="6" width="13.28515625" style="3" customWidth="1"/>
    <col min="7" max="16384" width="11.42578125" style="3"/>
  </cols>
  <sheetData>
    <row r="1" spans="1:51" s="16" customFormat="1">
      <c r="A1" s="1" t="s">
        <v>157</v>
      </c>
      <c r="B1" s="3"/>
    </row>
    <row r="2" spans="1:51" s="16" customFormat="1">
      <c r="A2" s="4" t="s">
        <v>158</v>
      </c>
      <c r="B2" s="3"/>
    </row>
    <row r="3" spans="1:51" s="16" customFormat="1">
      <c r="A3" s="3"/>
      <c r="B3" s="3"/>
    </row>
    <row r="4" spans="1:51" s="16" customFormat="1">
      <c r="A4" s="5"/>
      <c r="B4" s="7" t="s">
        <v>25</v>
      </c>
      <c r="C4" s="7" t="s">
        <v>71</v>
      </c>
      <c r="D4" s="7" t="s">
        <v>72</v>
      </c>
      <c r="E4" s="7" t="s">
        <v>73</v>
      </c>
      <c r="F4" s="7" t="s">
        <v>74</v>
      </c>
    </row>
    <row r="5" spans="1:51" s="16" customFormat="1">
      <c r="A5" s="76" t="s">
        <v>6</v>
      </c>
      <c r="B5" s="71">
        <f>AVERAGE(C5:F5)</f>
        <v>331.5</v>
      </c>
      <c r="C5" s="71">
        <f>SUM(C6+C9)</f>
        <v>323.3</v>
      </c>
      <c r="D5" s="71">
        <f t="shared" ref="D5:F5" si="0">SUM(D6+D9)</f>
        <v>329.1</v>
      </c>
      <c r="E5" s="71">
        <f t="shared" si="0"/>
        <v>332.1</v>
      </c>
      <c r="F5" s="71">
        <f t="shared" si="0"/>
        <v>341.5</v>
      </c>
    </row>
    <row r="6" spans="1:51" s="16" customFormat="1">
      <c r="A6" s="29" t="s">
        <v>159</v>
      </c>
      <c r="B6" s="63">
        <f t="shared" ref="B6:B9" si="1">AVERAGE(C6:F6)</f>
        <v>228.625</v>
      </c>
      <c r="C6" s="63">
        <v>222.5</v>
      </c>
      <c r="D6" s="63">
        <v>227.6</v>
      </c>
      <c r="E6" s="63">
        <v>226.6</v>
      </c>
      <c r="F6" s="63">
        <v>237.8</v>
      </c>
    </row>
    <row r="7" spans="1:51" s="16" customFormat="1">
      <c r="A7" s="102" t="s">
        <v>160</v>
      </c>
      <c r="B7" s="63">
        <f t="shared" si="1"/>
        <v>184.82499999999999</v>
      </c>
      <c r="C7" s="63">
        <v>174.4</v>
      </c>
      <c r="D7" s="63">
        <v>184.3</v>
      </c>
      <c r="E7" s="63">
        <v>185.8</v>
      </c>
      <c r="F7" s="63">
        <v>194.8</v>
      </c>
    </row>
    <row r="8" spans="1:51" s="16" customFormat="1">
      <c r="A8" s="102" t="s">
        <v>161</v>
      </c>
      <c r="B8" s="63">
        <f t="shared" si="1"/>
        <v>19.974999999999998</v>
      </c>
      <c r="C8" s="63">
        <v>24.4</v>
      </c>
      <c r="D8" s="63">
        <v>20.7</v>
      </c>
      <c r="E8" s="63">
        <v>16.3</v>
      </c>
      <c r="F8" s="63">
        <v>18.5</v>
      </c>
    </row>
    <row r="9" spans="1:51" s="16" customFormat="1">
      <c r="A9" s="72" t="s">
        <v>162</v>
      </c>
      <c r="B9" s="73">
        <f t="shared" si="1"/>
        <v>102.875</v>
      </c>
      <c r="C9" s="73">
        <v>100.8</v>
      </c>
      <c r="D9" s="73">
        <v>101.5</v>
      </c>
      <c r="E9" s="73">
        <v>105.5</v>
      </c>
      <c r="F9" s="73">
        <v>103.7</v>
      </c>
    </row>
    <row r="10" spans="1:51" s="16" customFormat="1" ht="13.5">
      <c r="A10" s="15" t="s">
        <v>17</v>
      </c>
    </row>
    <row r="11" spans="1:51" s="16" customFormat="1" ht="13.5">
      <c r="A11" s="15" t="s">
        <v>18</v>
      </c>
    </row>
    <row r="12" spans="1:51" s="16" customFormat="1"/>
    <row r="13" spans="1:51" s="16" customFormat="1"/>
    <row r="14" spans="1:51" s="16" customFormat="1"/>
    <row r="15" spans="1:51" s="16" customFormat="1"/>
    <row r="16" spans="1:51" s="16" customFormat="1"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</row>
    <row r="17" spans="1:51" s="16" customFormat="1"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</row>
    <row r="18" spans="1:51" s="16" customFormat="1">
      <c r="A18" s="29"/>
      <c r="B18" s="83"/>
      <c r="C18" s="83"/>
      <c r="D18" s="83"/>
      <c r="E18" s="83"/>
      <c r="F18" s="28"/>
    </row>
    <row r="19" spans="1:51" s="16" customFormat="1">
      <c r="A19" s="29"/>
      <c r="B19" s="83"/>
      <c r="C19" s="83"/>
      <c r="D19" s="83"/>
      <c r="E19" s="83"/>
      <c r="F19" s="28"/>
    </row>
    <row r="20" spans="1:51" s="16" customFormat="1">
      <c r="A20" s="29"/>
      <c r="B20" s="83"/>
      <c r="C20" s="83"/>
      <c r="D20" s="83"/>
      <c r="E20" s="83"/>
      <c r="F20" s="28"/>
    </row>
    <row r="21" spans="1:51" s="16" customFormat="1">
      <c r="A21" s="29"/>
      <c r="B21" s="28"/>
      <c r="C21" s="83"/>
      <c r="D21" s="83"/>
      <c r="E21" s="83"/>
      <c r="F21" s="28"/>
    </row>
    <row r="22" spans="1:51" s="16" customFormat="1"/>
    <row r="23" spans="1:51" s="16" customFormat="1">
      <c r="A23" s="17"/>
      <c r="B23" s="17"/>
      <c r="C23" s="17"/>
      <c r="D23" s="17"/>
      <c r="E23" s="17"/>
      <c r="F23" s="42"/>
    </row>
    <row r="24" spans="1:51">
      <c r="A24" s="17"/>
      <c r="B24" s="17"/>
      <c r="C24" s="17"/>
      <c r="D24" s="17"/>
      <c r="E24" s="17"/>
      <c r="F24" s="42"/>
    </row>
    <row r="25" spans="1:51">
      <c r="A25" s="17"/>
      <c r="B25" s="17"/>
      <c r="C25" s="17"/>
      <c r="D25" s="17"/>
      <c r="E25" s="17"/>
      <c r="F25" s="42"/>
    </row>
    <row r="26" spans="1:51">
      <c r="A26" s="17"/>
      <c r="B26" s="17"/>
      <c r="C26" s="17"/>
      <c r="D26" s="17"/>
      <c r="E26" s="17"/>
      <c r="F26" s="42"/>
    </row>
    <row r="27" spans="1:51">
      <c r="A27" s="17"/>
      <c r="B27" s="17"/>
      <c r="C27" s="17"/>
      <c r="D27" s="17"/>
      <c r="E27" s="17"/>
      <c r="F27" s="42"/>
    </row>
    <row r="28" spans="1:51">
      <c r="A28" s="17"/>
      <c r="B28" s="17"/>
      <c r="C28" s="17"/>
      <c r="D28" s="17"/>
      <c r="E28" s="17"/>
      <c r="F28" s="42"/>
    </row>
    <row r="29" spans="1:51">
      <c r="A29" s="17"/>
      <c r="B29" s="17"/>
      <c r="C29" s="17"/>
      <c r="D29" s="17"/>
      <c r="E29" s="17"/>
      <c r="F29" s="42"/>
    </row>
    <row r="30" spans="1:51">
      <c r="A30" s="17"/>
      <c r="B30" s="17"/>
      <c r="C30" s="17"/>
      <c r="D30" s="17"/>
      <c r="E30" s="17"/>
      <c r="F30" s="42"/>
    </row>
    <row r="31" spans="1:51">
      <c r="A31" s="17"/>
      <c r="B31" s="17"/>
      <c r="C31" s="17"/>
      <c r="D31" s="17"/>
      <c r="E31" s="17"/>
      <c r="F31" s="42"/>
    </row>
    <row r="32" spans="1:51">
      <c r="A32" s="17"/>
      <c r="B32" s="17"/>
      <c r="C32" s="17"/>
      <c r="D32" s="17"/>
      <c r="E32" s="17"/>
      <c r="F32" s="42"/>
    </row>
    <row r="33" spans="1:6">
      <c r="A33" s="17"/>
      <c r="B33" s="17"/>
      <c r="C33" s="17"/>
      <c r="D33" s="17"/>
      <c r="E33" s="17"/>
      <c r="F33" s="42"/>
    </row>
    <row r="34" spans="1:6">
      <c r="A34" s="17"/>
      <c r="B34" s="17"/>
      <c r="C34" s="17"/>
      <c r="D34" s="17"/>
      <c r="E34" s="17"/>
      <c r="F34" s="4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13"/>
  <sheetViews>
    <sheetView zoomScaleNormal="100" workbookViewId="0">
      <selection activeCell="L29" sqref="L29"/>
    </sheetView>
  </sheetViews>
  <sheetFormatPr baseColWidth="10" defaultColWidth="11.42578125" defaultRowHeight="12.75"/>
  <cols>
    <col min="1" max="1" width="10.7109375" style="3" customWidth="1"/>
    <col min="2" max="14" width="6" style="3" customWidth="1"/>
    <col min="15" max="16" width="6" style="2" customWidth="1"/>
    <col min="17" max="42" width="11.42578125" style="2"/>
    <col min="43" max="16384" width="11.42578125" style="3"/>
  </cols>
  <sheetData>
    <row r="1" spans="1:42">
      <c r="A1" s="1" t="s">
        <v>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42">
      <c r="A2" s="4" t="s">
        <v>24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42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6"/>
      <c r="O3" s="17"/>
      <c r="P3" s="17"/>
    </row>
    <row r="4" spans="1:42">
      <c r="A4" s="5"/>
      <c r="B4" s="6" t="s">
        <v>25</v>
      </c>
      <c r="C4" s="6"/>
      <c r="D4" s="6"/>
      <c r="E4" s="6" t="s">
        <v>10</v>
      </c>
      <c r="F4" s="6"/>
      <c r="G4" s="6"/>
      <c r="H4" s="6" t="s">
        <v>11</v>
      </c>
      <c r="I4" s="6"/>
      <c r="J4" s="6"/>
      <c r="K4" s="6" t="s">
        <v>12</v>
      </c>
      <c r="L4" s="6"/>
      <c r="M4" s="6"/>
      <c r="N4" s="6" t="s">
        <v>13</v>
      </c>
      <c r="O4" s="6"/>
      <c r="P4" s="6"/>
    </row>
    <row r="5" spans="1:42" ht="25.5">
      <c r="A5" s="5"/>
      <c r="B5" s="7" t="s">
        <v>6</v>
      </c>
      <c r="C5" s="7" t="s">
        <v>7</v>
      </c>
      <c r="D5" s="7" t="s">
        <v>8</v>
      </c>
      <c r="E5" s="7" t="s">
        <v>6</v>
      </c>
      <c r="F5" s="7" t="s">
        <v>7</v>
      </c>
      <c r="G5" s="7" t="s">
        <v>8</v>
      </c>
      <c r="H5" s="7" t="s">
        <v>6</v>
      </c>
      <c r="I5" s="7" t="s">
        <v>7</v>
      </c>
      <c r="J5" s="7" t="s">
        <v>8</v>
      </c>
      <c r="K5" s="7" t="s">
        <v>6</v>
      </c>
      <c r="L5" s="7" t="s">
        <v>7</v>
      </c>
      <c r="M5" s="7" t="s">
        <v>8</v>
      </c>
      <c r="N5" s="7" t="s">
        <v>6</v>
      </c>
      <c r="O5" s="7" t="s">
        <v>7</v>
      </c>
      <c r="P5" s="7" t="s">
        <v>8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>
      <c r="A6" s="8" t="s">
        <v>26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17"/>
      <c r="O6" s="17"/>
      <c r="P6" s="17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3.9" customHeight="1">
      <c r="A7" s="11" t="s">
        <v>27</v>
      </c>
      <c r="B7" s="28">
        <f>AVERAGE(E7,H7,K7,N7)</f>
        <v>56.749249999999996</v>
      </c>
      <c r="C7" s="28">
        <f>AVERAGE(F7,I7,L7,O7)</f>
        <v>60.831499999999998</v>
      </c>
      <c r="D7" s="28">
        <f>AVERAGE(G7,J7,M7,P7)</f>
        <v>53.121750000000006</v>
      </c>
      <c r="E7" s="28">
        <v>55.911999999999999</v>
      </c>
      <c r="F7" s="28">
        <v>59.067</v>
      </c>
      <c r="G7" s="28">
        <v>53.19</v>
      </c>
      <c r="H7" s="28">
        <v>57.372</v>
      </c>
      <c r="I7" s="28">
        <v>61.847999999999999</v>
      </c>
      <c r="J7" s="28">
        <v>53.457999999999998</v>
      </c>
      <c r="K7" s="28">
        <v>56.301000000000002</v>
      </c>
      <c r="L7" s="28">
        <v>60.448</v>
      </c>
      <c r="M7" s="28">
        <v>52.555999999999997</v>
      </c>
      <c r="N7" s="28">
        <v>57.411999999999999</v>
      </c>
      <c r="O7" s="28">
        <v>61.963000000000001</v>
      </c>
      <c r="P7" s="28">
        <v>53.283000000000001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>
      <c r="A8" s="29" t="s">
        <v>28</v>
      </c>
      <c r="B8" s="28">
        <f t="shared" ref="B8:C10" si="0">AVERAGE(E8,H8,K8,N8)</f>
        <v>59.347499999999997</v>
      </c>
      <c r="C8" s="28">
        <f t="shared" si="0"/>
        <v>64.92</v>
      </c>
      <c r="D8" s="28">
        <f>AVERAGE(G8,J8,M8,P8)</f>
        <v>54.132499999999993</v>
      </c>
      <c r="E8" s="28">
        <v>58.81</v>
      </c>
      <c r="F8" s="28">
        <v>63.72</v>
      </c>
      <c r="G8" s="28">
        <v>54.23</v>
      </c>
      <c r="H8" s="28">
        <v>59.18</v>
      </c>
      <c r="I8" s="28">
        <v>65.12</v>
      </c>
      <c r="J8" s="28">
        <v>53.63</v>
      </c>
      <c r="K8" s="28">
        <v>59.83</v>
      </c>
      <c r="L8" s="28">
        <v>65.41</v>
      </c>
      <c r="M8" s="28">
        <v>54.59</v>
      </c>
      <c r="N8" s="28">
        <v>59.57</v>
      </c>
      <c r="O8" s="28">
        <v>65.430000000000007</v>
      </c>
      <c r="P8" s="28">
        <v>54.08</v>
      </c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3.9" customHeight="1">
      <c r="A9" s="11" t="s">
        <v>29</v>
      </c>
      <c r="B9" s="28">
        <f t="shared" si="0"/>
        <v>58.672499999999999</v>
      </c>
      <c r="C9" s="28">
        <f>AVERAGE(F9,I9,L9,O9)</f>
        <v>64.05</v>
      </c>
      <c r="D9" s="28">
        <f t="shared" ref="D9:D10" si="1">AVERAGE(G9,J9,M9,P9)</f>
        <v>53.5625</v>
      </c>
      <c r="E9" s="28">
        <v>58.13</v>
      </c>
      <c r="F9" s="28">
        <v>63.43</v>
      </c>
      <c r="G9" s="28">
        <v>53.11</v>
      </c>
      <c r="H9" s="28">
        <v>58.18</v>
      </c>
      <c r="I9" s="28">
        <v>63.55</v>
      </c>
      <c r="J9" s="28">
        <v>53.08</v>
      </c>
      <c r="K9" s="28">
        <v>59</v>
      </c>
      <c r="L9" s="28">
        <v>64.540000000000006</v>
      </c>
      <c r="M9" s="28">
        <v>53.72</v>
      </c>
      <c r="N9" s="28">
        <v>59.38</v>
      </c>
      <c r="O9" s="28">
        <v>64.680000000000007</v>
      </c>
      <c r="P9" s="28">
        <v>54.34</v>
      </c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s="32" customFormat="1" ht="13.9" customHeight="1">
      <c r="A10" s="30" t="s">
        <v>30</v>
      </c>
      <c r="B10" s="28">
        <f t="shared" si="0"/>
        <v>58.647500000000001</v>
      </c>
      <c r="C10" s="28">
        <f t="shared" si="0"/>
        <v>63.744999999999997</v>
      </c>
      <c r="D10" s="28">
        <f t="shared" si="1"/>
        <v>53.837499999999999</v>
      </c>
      <c r="E10" s="28">
        <v>58.5</v>
      </c>
      <c r="F10" s="28">
        <v>63.53</v>
      </c>
      <c r="G10" s="28">
        <v>53.75</v>
      </c>
      <c r="H10" s="28">
        <v>58.71</v>
      </c>
      <c r="I10" s="28">
        <v>63.73</v>
      </c>
      <c r="J10" s="28">
        <v>53.97</v>
      </c>
      <c r="K10" s="28">
        <v>58.86</v>
      </c>
      <c r="L10" s="28">
        <v>64.19</v>
      </c>
      <c r="M10" s="28">
        <v>53.84</v>
      </c>
      <c r="N10" s="28">
        <v>58.52</v>
      </c>
      <c r="O10" s="28">
        <v>63.53</v>
      </c>
      <c r="P10" s="28">
        <v>53.79</v>
      </c>
      <c r="Q10" s="31"/>
      <c r="R10" s="31"/>
      <c r="S10" s="31"/>
      <c r="T10" s="31"/>
      <c r="U10" s="31"/>
    </row>
    <row r="11" spans="1:42">
      <c r="A11" s="8" t="s">
        <v>31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13.9" customHeight="1">
      <c r="A12" s="11" t="s">
        <v>27</v>
      </c>
      <c r="B12" s="28">
        <f>AVERAGE(E12,H12,K12,N12)</f>
        <v>49.241</v>
      </c>
      <c r="C12" s="28">
        <f t="shared" ref="C12:D15" si="2">AVERAGE(F12,I12,L12,O12)</f>
        <v>53.65325</v>
      </c>
      <c r="D12" s="28">
        <f t="shared" si="2"/>
        <v>45.307000000000002</v>
      </c>
      <c r="E12" s="28">
        <v>47.375</v>
      </c>
      <c r="F12" s="28">
        <v>50.756</v>
      </c>
      <c r="G12" s="28">
        <v>44.457000000000001</v>
      </c>
      <c r="H12" s="28">
        <v>49.826000000000001</v>
      </c>
      <c r="I12" s="28">
        <v>54.164999999999999</v>
      </c>
      <c r="J12" s="28">
        <v>46.031999999999996</v>
      </c>
      <c r="K12" s="28">
        <v>49.383000000000003</v>
      </c>
      <c r="L12" s="28">
        <v>54.323999999999998</v>
      </c>
      <c r="M12" s="28">
        <v>44.887999999999998</v>
      </c>
      <c r="N12" s="28">
        <v>50.38</v>
      </c>
      <c r="O12" s="28">
        <v>55.368000000000002</v>
      </c>
      <c r="P12" s="28">
        <v>45.850999999999999</v>
      </c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>
      <c r="A13" s="29" t="s">
        <v>28</v>
      </c>
      <c r="B13" s="28">
        <f t="shared" ref="B13:B15" si="3">AVERAGE(E13,H13,K13,N13)</f>
        <v>51.922500000000007</v>
      </c>
      <c r="C13" s="28">
        <f t="shared" si="2"/>
        <v>58.230000000000004</v>
      </c>
      <c r="D13" s="28">
        <f t="shared" si="2"/>
        <v>46.01</v>
      </c>
      <c r="E13" s="28">
        <v>51.96</v>
      </c>
      <c r="F13" s="28">
        <v>57.59</v>
      </c>
      <c r="G13" s="28">
        <v>46.71</v>
      </c>
      <c r="H13" s="28">
        <v>51.87</v>
      </c>
      <c r="I13" s="28">
        <v>58.05</v>
      </c>
      <c r="J13" s="28">
        <v>46.08</v>
      </c>
      <c r="K13" s="28">
        <v>51.59</v>
      </c>
      <c r="L13" s="28">
        <v>58.42</v>
      </c>
      <c r="M13" s="28">
        <v>45.16</v>
      </c>
      <c r="N13" s="28">
        <v>52.27</v>
      </c>
      <c r="O13" s="28">
        <v>58.86</v>
      </c>
      <c r="P13" s="28">
        <v>46.09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ht="13.9" customHeight="1">
      <c r="A14" s="11" t="s">
        <v>29</v>
      </c>
      <c r="B14" s="28">
        <f t="shared" si="3"/>
        <v>50.942499999999995</v>
      </c>
      <c r="C14" s="28">
        <f t="shared" si="2"/>
        <v>56.8125</v>
      </c>
      <c r="D14" s="28">
        <f t="shared" si="2"/>
        <v>45.362500000000004</v>
      </c>
      <c r="E14" s="28">
        <v>50.66</v>
      </c>
      <c r="F14" s="28">
        <v>56.11</v>
      </c>
      <c r="G14" s="28">
        <v>45.49</v>
      </c>
      <c r="H14" s="28">
        <v>50.73</v>
      </c>
      <c r="I14" s="28">
        <v>56.44</v>
      </c>
      <c r="J14" s="28">
        <v>45.3</v>
      </c>
      <c r="K14" s="28">
        <v>51.03</v>
      </c>
      <c r="L14" s="28">
        <v>57.49</v>
      </c>
      <c r="M14" s="28">
        <v>44.89</v>
      </c>
      <c r="N14" s="28">
        <v>51.35</v>
      </c>
      <c r="O14" s="28">
        <v>57.21</v>
      </c>
      <c r="P14" s="28">
        <v>45.77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s="32" customFormat="1" ht="13.9" customHeight="1">
      <c r="A15" s="30" t="s">
        <v>30</v>
      </c>
      <c r="B15" s="28">
        <f t="shared" si="3"/>
        <v>51.07</v>
      </c>
      <c r="C15" s="28">
        <f t="shared" si="2"/>
        <v>56.56</v>
      </c>
      <c r="D15" s="28">
        <f t="shared" si="2"/>
        <v>45.89</v>
      </c>
      <c r="E15" s="28">
        <v>50.51</v>
      </c>
      <c r="F15" s="28">
        <v>55.88</v>
      </c>
      <c r="G15" s="28">
        <v>45.44</v>
      </c>
      <c r="H15" s="28">
        <v>51.38</v>
      </c>
      <c r="I15" s="28">
        <v>56.73</v>
      </c>
      <c r="J15" s="28">
        <v>46.34</v>
      </c>
      <c r="K15" s="28">
        <v>51.4</v>
      </c>
      <c r="L15" s="28">
        <v>57.29</v>
      </c>
      <c r="M15" s="28">
        <v>45.85</v>
      </c>
      <c r="N15" s="28">
        <v>50.99</v>
      </c>
      <c r="O15" s="28">
        <v>56.34</v>
      </c>
      <c r="P15" s="28">
        <v>45.93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42">
      <c r="A16" s="8" t="s">
        <v>32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ht="13.9" customHeight="1">
      <c r="A17" s="11" t="s">
        <v>27</v>
      </c>
      <c r="B17" s="28">
        <f>AVERAGE(E17,H17,K17,N17)</f>
        <v>13.245750000000001</v>
      </c>
      <c r="C17" s="28">
        <f t="shared" ref="C17:D20" si="4">AVERAGE(F17,I17,L17,O17)</f>
        <v>11.778</v>
      </c>
      <c r="D17" s="33">
        <f t="shared" si="4"/>
        <v>14.712249999999999</v>
      </c>
      <c r="E17" s="33">
        <v>15.269</v>
      </c>
      <c r="F17" s="33">
        <v>14.071</v>
      </c>
      <c r="G17" s="33">
        <v>16.417999999999999</v>
      </c>
      <c r="H17" s="33">
        <v>13.151999999999999</v>
      </c>
      <c r="I17" s="33">
        <v>12.369</v>
      </c>
      <c r="J17" s="33">
        <v>13.891999999999999</v>
      </c>
      <c r="K17" s="33">
        <v>12.313000000000001</v>
      </c>
      <c r="L17" s="33">
        <v>10.077999999999999</v>
      </c>
      <c r="M17" s="33">
        <v>14.59</v>
      </c>
      <c r="N17" s="33">
        <v>12.249000000000001</v>
      </c>
      <c r="O17" s="33">
        <v>10.593999999999999</v>
      </c>
      <c r="P17" s="33">
        <v>13.949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>
      <c r="A18" s="29" t="s">
        <v>28</v>
      </c>
      <c r="B18" s="28">
        <f t="shared" ref="B18:B20" si="5">AVERAGE(E18,H18,K18,N18)</f>
        <v>12.512499999999999</v>
      </c>
      <c r="C18" s="28">
        <f t="shared" si="4"/>
        <v>10.297499999999999</v>
      </c>
      <c r="D18" s="28">
        <f t="shared" si="4"/>
        <v>15</v>
      </c>
      <c r="E18" s="33">
        <v>11.65</v>
      </c>
      <c r="F18" s="33">
        <v>9.6199999999999992</v>
      </c>
      <c r="G18" s="33">
        <v>13.87</v>
      </c>
      <c r="H18" s="33">
        <v>12.36</v>
      </c>
      <c r="I18" s="33">
        <v>10.85</v>
      </c>
      <c r="J18" s="33">
        <v>14.08</v>
      </c>
      <c r="K18" s="33">
        <v>13.78</v>
      </c>
      <c r="L18" s="33">
        <v>10.69</v>
      </c>
      <c r="M18" s="33">
        <v>17.27</v>
      </c>
      <c r="N18" s="33">
        <v>12.26</v>
      </c>
      <c r="O18" s="33">
        <v>10.029999999999999</v>
      </c>
      <c r="P18" s="33">
        <v>14.78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ht="13.9" customHeight="1">
      <c r="A19" s="11" t="s">
        <v>29</v>
      </c>
      <c r="B19" s="28">
        <f t="shared" si="5"/>
        <v>13.172499999999999</v>
      </c>
      <c r="C19" s="28">
        <f t="shared" si="4"/>
        <v>11.305</v>
      </c>
      <c r="D19" s="28">
        <f t="shared" si="4"/>
        <v>15.297499999999999</v>
      </c>
      <c r="E19" s="33">
        <v>12.85</v>
      </c>
      <c r="F19" s="33">
        <v>11.54</v>
      </c>
      <c r="G19" s="33">
        <v>14.33</v>
      </c>
      <c r="H19" s="33">
        <v>12.81</v>
      </c>
      <c r="I19" s="33">
        <v>11.19</v>
      </c>
      <c r="J19" s="33">
        <v>14.66</v>
      </c>
      <c r="K19" s="33">
        <v>13.5</v>
      </c>
      <c r="L19" s="33">
        <v>10.93</v>
      </c>
      <c r="M19" s="33">
        <v>16.43</v>
      </c>
      <c r="N19" s="33">
        <v>13.53</v>
      </c>
      <c r="O19" s="33">
        <v>11.56</v>
      </c>
      <c r="P19" s="33">
        <v>15.77</v>
      </c>
      <c r="AL19" s="3"/>
      <c r="AM19" s="3"/>
      <c r="AN19" s="3"/>
      <c r="AO19" s="3"/>
      <c r="AP19" s="3"/>
    </row>
    <row r="20" spans="1:42" s="32" customFormat="1" ht="13.9" customHeight="1">
      <c r="A20" s="34" t="s">
        <v>30</v>
      </c>
      <c r="B20" s="35">
        <f t="shared" si="5"/>
        <v>12.9175</v>
      </c>
      <c r="C20" s="35">
        <f t="shared" si="4"/>
        <v>11.272500000000001</v>
      </c>
      <c r="D20" s="35">
        <f t="shared" si="4"/>
        <v>14.76</v>
      </c>
      <c r="E20" s="35">
        <v>13.65</v>
      </c>
      <c r="F20" s="35">
        <v>12.04</v>
      </c>
      <c r="G20" s="35">
        <v>15.44</v>
      </c>
      <c r="H20" s="35">
        <v>12.48</v>
      </c>
      <c r="I20" s="35">
        <v>10.99</v>
      </c>
      <c r="J20" s="35">
        <v>14.15</v>
      </c>
      <c r="K20" s="35">
        <v>12.67</v>
      </c>
      <c r="L20" s="35">
        <v>10.74</v>
      </c>
      <c r="M20" s="35">
        <v>14.84</v>
      </c>
      <c r="N20" s="35">
        <v>12.87</v>
      </c>
      <c r="O20" s="35">
        <v>11.32</v>
      </c>
      <c r="P20" s="35">
        <v>14.61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</row>
    <row r="21" spans="1:42" ht="13.5">
      <c r="A21" s="15" t="s">
        <v>18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7"/>
      <c r="P21" s="17"/>
      <c r="AL21" s="3"/>
      <c r="AM21" s="3"/>
      <c r="AN21" s="3"/>
      <c r="AO21" s="3"/>
      <c r="AP21" s="3"/>
    </row>
    <row r="22" spans="1:42">
      <c r="AL22" s="3"/>
      <c r="AM22" s="3"/>
      <c r="AN22" s="3"/>
      <c r="AO22" s="3"/>
      <c r="AP22" s="3"/>
    </row>
    <row r="23" spans="1:42" s="19" customFormat="1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s="19" customFormat="1"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s="19" customFormat="1"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s="19" customFormat="1"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s="19" customFormat="1"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s="19" customFormat="1"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s="19" customFormat="1"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s="19" customFormat="1"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s="19" customFormat="1"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s="19" customFormat="1"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s="19" customFormat="1"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s="19" customFormat="1"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s="19" customFormat="1"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s="19" customFormat="1"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s="19" customFormat="1"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1:4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</row>
    <row r="40" spans="1:4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</row>
    <row r="41" spans="1:4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</row>
    <row r="42" spans="1: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4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4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4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4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2"/>
    </row>
    <row r="47" spans="1:4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2"/>
    </row>
    <row r="48" spans="1:4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2"/>
    </row>
    <row r="49" spans="1:14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2"/>
    </row>
    <row r="50" spans="1:14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2"/>
    </row>
    <row r="51" spans="1:14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2"/>
    </row>
    <row r="52" spans="1:14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2"/>
    </row>
    <row r="53" spans="1:14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2"/>
    </row>
    <row r="54" spans="1:14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2"/>
    </row>
    <row r="55" spans="1:14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2"/>
    </row>
    <row r="56" spans="1:14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2"/>
    </row>
    <row r="57" spans="1:1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2"/>
    </row>
    <row r="58" spans="1:1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2"/>
    </row>
    <row r="59" spans="1:1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>
      <c r="A61" s="38"/>
      <c r="B61" s="38"/>
      <c r="C61" s="38" t="s">
        <v>26</v>
      </c>
      <c r="D61" s="38"/>
      <c r="E61" s="38"/>
      <c r="F61" s="38" t="s">
        <v>31</v>
      </c>
      <c r="G61" s="38"/>
      <c r="H61" s="38"/>
      <c r="I61" s="38" t="s">
        <v>32</v>
      </c>
      <c r="J61" s="38"/>
      <c r="K61" s="38"/>
      <c r="L61" s="2"/>
      <c r="M61" s="2"/>
      <c r="N61" s="2"/>
    </row>
    <row r="62" spans="1:14">
      <c r="A62" s="22"/>
      <c r="B62" s="22"/>
      <c r="C62" s="22" t="s">
        <v>6</v>
      </c>
      <c r="D62" s="22" t="s">
        <v>7</v>
      </c>
      <c r="E62" s="22" t="s">
        <v>8</v>
      </c>
      <c r="F62" s="22" t="s">
        <v>6</v>
      </c>
      <c r="G62" s="22" t="s">
        <v>7</v>
      </c>
      <c r="H62" s="22" t="s">
        <v>8</v>
      </c>
      <c r="I62" s="22" t="s">
        <v>6</v>
      </c>
      <c r="J62" s="22" t="s">
        <v>7</v>
      </c>
      <c r="K62" s="22" t="s">
        <v>8</v>
      </c>
      <c r="N62" s="2"/>
    </row>
    <row r="63" spans="1:14">
      <c r="A63" s="22">
        <v>2019</v>
      </c>
      <c r="B63" s="22" t="s">
        <v>33</v>
      </c>
      <c r="C63" s="26">
        <v>57.18</v>
      </c>
      <c r="D63" s="26">
        <v>63.51</v>
      </c>
      <c r="E63" s="26">
        <v>51.66</v>
      </c>
      <c r="F63" s="26">
        <v>49.78</v>
      </c>
      <c r="G63" s="26">
        <v>58.05</v>
      </c>
      <c r="H63" s="26">
        <v>42.51</v>
      </c>
      <c r="I63" s="26">
        <v>12.96</v>
      </c>
      <c r="J63" s="26">
        <v>8.59</v>
      </c>
      <c r="K63" s="26">
        <v>17.66</v>
      </c>
      <c r="N63" s="2"/>
    </row>
    <row r="64" spans="1:14">
      <c r="A64" s="22"/>
      <c r="B64" s="22" t="s">
        <v>34</v>
      </c>
      <c r="C64" s="26">
        <v>57.04</v>
      </c>
      <c r="D64" s="26">
        <v>64.5</v>
      </c>
      <c r="E64" s="26">
        <v>50.19</v>
      </c>
      <c r="F64" s="26">
        <v>49.6</v>
      </c>
      <c r="G64" s="26">
        <v>58.08</v>
      </c>
      <c r="H64" s="26">
        <v>41.83</v>
      </c>
      <c r="I64" s="26">
        <v>13.03</v>
      </c>
      <c r="J64" s="26">
        <v>9.9600000000000009</v>
      </c>
      <c r="K64" s="26">
        <v>16.649999999999999</v>
      </c>
      <c r="N64" s="2"/>
    </row>
    <row r="65" spans="1:14">
      <c r="A65" s="22"/>
      <c r="B65" s="22" t="s">
        <v>35</v>
      </c>
      <c r="C65" s="26">
        <v>57.14</v>
      </c>
      <c r="D65" s="26">
        <v>64.48</v>
      </c>
      <c r="E65" s="26">
        <v>50.5</v>
      </c>
      <c r="F65" s="26">
        <v>49.68</v>
      </c>
      <c r="G65" s="26">
        <v>56.72</v>
      </c>
      <c r="H65" s="26">
        <v>43.31</v>
      </c>
      <c r="I65" s="26">
        <v>13.05</v>
      </c>
      <c r="J65" s="26">
        <v>12.03</v>
      </c>
      <c r="K65" s="26">
        <v>14.24</v>
      </c>
      <c r="N65" s="2"/>
    </row>
    <row r="66" spans="1:14">
      <c r="A66" s="22"/>
      <c r="B66" s="22" t="s">
        <v>36</v>
      </c>
      <c r="C66" s="26">
        <v>57.38</v>
      </c>
      <c r="D66" s="26">
        <v>64.180000000000007</v>
      </c>
      <c r="E66" s="26">
        <v>51.26</v>
      </c>
      <c r="F66" s="26">
        <v>49.63</v>
      </c>
      <c r="G66" s="26">
        <v>56.09</v>
      </c>
      <c r="H66" s="26">
        <v>43.83</v>
      </c>
      <c r="I66" s="26">
        <v>13.5</v>
      </c>
      <c r="J66" s="26">
        <v>12.61</v>
      </c>
      <c r="K66" s="26">
        <v>14.5</v>
      </c>
      <c r="N66" s="2"/>
    </row>
    <row r="67" spans="1:14">
      <c r="A67" s="22">
        <v>2020</v>
      </c>
      <c r="B67" s="22" t="s">
        <v>37</v>
      </c>
      <c r="C67" s="26">
        <v>58.36</v>
      </c>
      <c r="D67" s="26">
        <v>65.38</v>
      </c>
      <c r="E67" s="26">
        <v>52.32</v>
      </c>
      <c r="F67" s="26">
        <v>50.1</v>
      </c>
      <c r="G67" s="26">
        <v>56.21</v>
      </c>
      <c r="H67" s="26">
        <v>44.8</v>
      </c>
      <c r="I67" s="26">
        <v>14.19</v>
      </c>
      <c r="J67" s="26">
        <v>14.03</v>
      </c>
      <c r="K67" s="26">
        <v>14.36</v>
      </c>
      <c r="N67" s="2"/>
    </row>
    <row r="68" spans="1:14">
      <c r="A68" s="22"/>
      <c r="B68" s="22" t="s">
        <v>34</v>
      </c>
      <c r="C68" s="26">
        <v>54.26</v>
      </c>
      <c r="D68" s="26">
        <v>60.93</v>
      </c>
      <c r="E68" s="26">
        <v>48.52</v>
      </c>
      <c r="F68" s="26">
        <v>44.7</v>
      </c>
      <c r="G68" s="26">
        <v>50.8</v>
      </c>
      <c r="H68" s="26">
        <v>39.4</v>
      </c>
      <c r="I68" s="26">
        <v>17.7</v>
      </c>
      <c r="J68" s="26">
        <v>16.7</v>
      </c>
      <c r="K68" s="26">
        <v>18.7</v>
      </c>
      <c r="N68" s="2"/>
    </row>
    <row r="69" spans="1:14">
      <c r="A69" s="22"/>
      <c r="B69" s="22" t="s">
        <v>35</v>
      </c>
      <c r="C69" s="26">
        <v>56.61</v>
      </c>
      <c r="D69" s="26">
        <v>61.45</v>
      </c>
      <c r="E69" s="26">
        <v>52.57</v>
      </c>
      <c r="F69" s="26">
        <v>46.3</v>
      </c>
      <c r="G69" s="26">
        <v>51.5</v>
      </c>
      <c r="H69" s="26">
        <v>41.9</v>
      </c>
      <c r="I69" s="26">
        <v>18.3</v>
      </c>
      <c r="J69" s="26">
        <v>16.2</v>
      </c>
      <c r="K69" s="26">
        <v>20.3</v>
      </c>
      <c r="N69" s="2"/>
    </row>
    <row r="70" spans="1:14">
      <c r="A70" s="22"/>
      <c r="B70" s="22" t="s">
        <v>36</v>
      </c>
      <c r="C70" s="26">
        <v>56.9</v>
      </c>
      <c r="D70" s="26">
        <v>60.98</v>
      </c>
      <c r="E70" s="26">
        <v>53.29</v>
      </c>
      <c r="F70" s="26">
        <v>47.73</v>
      </c>
      <c r="G70" s="26">
        <v>52.17</v>
      </c>
      <c r="H70" s="26">
        <v>43.77</v>
      </c>
      <c r="I70" s="26">
        <v>16.11</v>
      </c>
      <c r="J70" s="26">
        <v>14.39</v>
      </c>
      <c r="K70" s="26">
        <v>17.86</v>
      </c>
      <c r="N70" s="2"/>
    </row>
    <row r="71" spans="1:14">
      <c r="A71" s="38">
        <v>2021</v>
      </c>
      <c r="B71" s="38" t="s">
        <v>38</v>
      </c>
      <c r="C71" s="39">
        <v>54.069251257768578</v>
      </c>
      <c r="D71" s="39">
        <v>56.202046035805623</v>
      </c>
      <c r="E71" s="39">
        <v>52.231404958677686</v>
      </c>
      <c r="F71" s="39">
        <v>45.338857650192359</v>
      </c>
      <c r="G71" s="39">
        <v>48.721227621483372</v>
      </c>
      <c r="H71" s="39">
        <v>42.424242424242422</v>
      </c>
      <c r="I71" s="39">
        <v>16.174055829228244</v>
      </c>
      <c r="J71" s="39">
        <v>13.310580204778157</v>
      </c>
      <c r="K71" s="39">
        <v>18.776371308016877</v>
      </c>
      <c r="N71" s="2"/>
    </row>
    <row r="72" spans="1:14">
      <c r="A72" s="38"/>
      <c r="B72" s="38" t="s">
        <v>34</v>
      </c>
      <c r="C72" s="39">
        <v>55.434782608695656</v>
      </c>
      <c r="D72" s="39">
        <v>57.43155149934811</v>
      </c>
      <c r="E72" s="39">
        <v>53.699015471167371</v>
      </c>
      <c r="F72" s="39">
        <v>45.637077294685994</v>
      </c>
      <c r="G72" s="39">
        <v>48.696219035202084</v>
      </c>
      <c r="H72" s="39">
        <v>43.009845288326304</v>
      </c>
      <c r="I72" s="39">
        <v>17.674291938997825</v>
      </c>
      <c r="J72" s="39">
        <v>15.209988649262202</v>
      </c>
      <c r="K72" s="39">
        <v>19.905709795704556</v>
      </c>
      <c r="N72" s="2"/>
    </row>
    <row r="73" spans="1:14">
      <c r="A73" s="38"/>
      <c r="B73" s="38" t="s">
        <v>35</v>
      </c>
      <c r="C73" s="39">
        <v>55.676562733104582</v>
      </c>
      <c r="D73" s="39">
        <v>58.322704081632651</v>
      </c>
      <c r="E73" s="39">
        <v>53.322119428090836</v>
      </c>
      <c r="F73" s="39">
        <v>47.27733850514695</v>
      </c>
      <c r="G73" s="39">
        <v>50.382653061224488</v>
      </c>
      <c r="H73" s="39">
        <v>44.547238575834037</v>
      </c>
      <c r="I73" s="39">
        <v>15.085744908896034</v>
      </c>
      <c r="J73" s="39">
        <v>13.613996719518862</v>
      </c>
      <c r="K73" s="39">
        <v>16.456361724500528</v>
      </c>
      <c r="N73" s="2"/>
    </row>
    <row r="74" spans="1:14">
      <c r="A74" s="38"/>
      <c r="B74" s="38" t="s">
        <v>36</v>
      </c>
      <c r="C74" s="39">
        <v>56.045454545454547</v>
      </c>
      <c r="D74" s="39">
        <v>59.052287581699346</v>
      </c>
      <c r="E74" s="39">
        <v>53.461429782424418</v>
      </c>
      <c r="F74" s="39">
        <v>48.303030303030305</v>
      </c>
      <c r="G74" s="39">
        <v>50.686274509803923</v>
      </c>
      <c r="H74" s="39">
        <v>46.256004521051139</v>
      </c>
      <c r="I74" s="39">
        <v>13.814544471478779</v>
      </c>
      <c r="J74" s="39">
        <v>14.167127836192586</v>
      </c>
      <c r="K74" s="39">
        <v>13.477801268498943</v>
      </c>
      <c r="N74" s="2"/>
    </row>
    <row r="75" spans="1:14">
      <c r="A75" s="38">
        <v>2022</v>
      </c>
      <c r="B75" s="38" t="s">
        <v>39</v>
      </c>
      <c r="C75" s="38">
        <v>55.911999999999999</v>
      </c>
      <c r="D75" s="38">
        <v>59.067</v>
      </c>
      <c r="E75" s="38">
        <v>53.19</v>
      </c>
      <c r="F75" s="39">
        <v>47.375</v>
      </c>
      <c r="G75" s="39">
        <v>50.756</v>
      </c>
      <c r="H75" s="39">
        <v>44.457000000000001</v>
      </c>
      <c r="I75" s="39">
        <v>15.269</v>
      </c>
      <c r="J75" s="39">
        <v>14.071</v>
      </c>
      <c r="K75" s="39">
        <v>16.417999999999999</v>
      </c>
      <c r="L75" s="2"/>
      <c r="M75" s="2"/>
      <c r="N75" s="2"/>
    </row>
    <row r="76" spans="1:14">
      <c r="A76" s="38"/>
      <c r="B76" s="38" t="s">
        <v>34</v>
      </c>
      <c r="C76" s="38">
        <v>57.372</v>
      </c>
      <c r="D76" s="38">
        <v>61.847999999999999</v>
      </c>
      <c r="E76" s="38">
        <v>53.457999999999998</v>
      </c>
      <c r="F76" s="39">
        <v>49.826000000000001</v>
      </c>
      <c r="G76" s="39">
        <v>54.164999999999999</v>
      </c>
      <c r="H76" s="39">
        <v>46.031999999999996</v>
      </c>
      <c r="I76" s="39">
        <v>13.151999999999999</v>
      </c>
      <c r="J76" s="39">
        <v>12.369</v>
      </c>
      <c r="K76" s="39">
        <v>13.891999999999999</v>
      </c>
      <c r="L76" s="2"/>
      <c r="M76" s="2"/>
      <c r="N76" s="2"/>
    </row>
    <row r="77" spans="1:14">
      <c r="A77" s="38"/>
      <c r="B77" s="38" t="s">
        <v>35</v>
      </c>
      <c r="C77" s="38">
        <v>56.301000000000002</v>
      </c>
      <c r="D77" s="38">
        <v>60.448</v>
      </c>
      <c r="E77" s="38">
        <v>52.555999999999997</v>
      </c>
      <c r="F77" s="39">
        <v>49.383000000000003</v>
      </c>
      <c r="G77" s="39">
        <v>54.323999999999998</v>
      </c>
      <c r="H77" s="39">
        <v>44.887999999999998</v>
      </c>
      <c r="I77" s="39">
        <v>12.313000000000001</v>
      </c>
      <c r="J77" s="39">
        <v>10.077999999999999</v>
      </c>
      <c r="K77" s="39">
        <v>14.59</v>
      </c>
      <c r="L77" s="2"/>
      <c r="M77" s="2"/>
      <c r="N77" s="2"/>
    </row>
    <row r="78" spans="1:14">
      <c r="A78" s="38"/>
      <c r="B78" s="38" t="s">
        <v>36</v>
      </c>
      <c r="C78" s="38">
        <v>57.411999999999999</v>
      </c>
      <c r="D78" s="38">
        <v>61.963000000000001</v>
      </c>
      <c r="E78" s="38">
        <v>53.283000000000001</v>
      </c>
      <c r="F78" s="39">
        <v>50.38</v>
      </c>
      <c r="G78" s="39">
        <v>55.368000000000002</v>
      </c>
      <c r="H78" s="39">
        <v>45.850999999999999</v>
      </c>
      <c r="I78" s="39">
        <v>12.249000000000001</v>
      </c>
      <c r="J78" s="39">
        <v>10.593999999999999</v>
      </c>
      <c r="K78" s="39">
        <v>13.949</v>
      </c>
      <c r="L78" s="2"/>
      <c r="M78" s="2"/>
      <c r="N78" s="2"/>
    </row>
    <row r="79" spans="1:1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9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9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40"/>
      <c r="M82" s="40"/>
      <c r="N82" s="40"/>
      <c r="O82" s="40"/>
      <c r="P82" s="40"/>
      <c r="Q82" s="40"/>
      <c r="R82" s="40"/>
      <c r="S82" s="40"/>
    </row>
    <row r="83" spans="1:19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9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9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9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9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9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9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9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9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9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9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9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9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>
      <c r="L110" s="2"/>
      <c r="M110" s="2"/>
      <c r="N110" s="2"/>
    </row>
    <row r="111" spans="1:14">
      <c r="L111" s="2"/>
      <c r="M111" s="2"/>
      <c r="N111" s="2"/>
    </row>
    <row r="112" spans="1:14">
      <c r="L112" s="2"/>
      <c r="M112" s="2"/>
      <c r="N112" s="2"/>
    </row>
    <row r="113" spans="12:14">
      <c r="L113" s="2"/>
      <c r="M113" s="2"/>
      <c r="N113" s="2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H54"/>
  <sheetViews>
    <sheetView zoomScaleNormal="100" workbookViewId="0">
      <selection activeCell="I24" sqref="I24"/>
    </sheetView>
  </sheetViews>
  <sheetFormatPr baseColWidth="10" defaultColWidth="11.42578125" defaultRowHeight="12.75"/>
  <cols>
    <col min="1" max="1" width="14.85546875" style="104" customWidth="1"/>
    <col min="2" max="4" width="10" style="104" customWidth="1"/>
    <col min="5" max="7" width="8.28515625" style="104" customWidth="1"/>
    <col min="8" max="10" width="10" style="104" customWidth="1"/>
    <col min="11" max="13" width="8.28515625" style="104" customWidth="1"/>
    <col min="14" max="14" width="8.140625" style="105" customWidth="1"/>
    <col min="15" max="15" width="11.5703125" style="105" bestFit="1" customWidth="1"/>
    <col min="16" max="16" width="8.140625" style="105" bestFit="1" customWidth="1"/>
    <col min="17" max="17" width="11.5703125" style="105" bestFit="1" customWidth="1"/>
    <col min="18" max="18" width="3.42578125" style="105" customWidth="1"/>
    <col min="19" max="20" width="11.5703125" style="105" bestFit="1" customWidth="1"/>
    <col min="21" max="21" width="6.140625" style="105" customWidth="1"/>
    <col min="22" max="25" width="11.5703125" style="105" bestFit="1" customWidth="1"/>
    <col min="26" max="26" width="11.42578125" style="105"/>
    <col min="27" max="30" width="11.5703125" style="105" bestFit="1" customWidth="1"/>
    <col min="31" max="31" width="11.42578125" style="105"/>
    <col min="32" max="35" width="11.5703125" style="105" bestFit="1" customWidth="1"/>
    <col min="36" max="39" width="11.42578125" style="105"/>
    <col min="40" max="74" width="11.42578125" style="104"/>
    <col min="75" max="86" width="11.42578125" style="106"/>
    <col min="87" max="16384" width="11.42578125" style="104"/>
  </cols>
  <sheetData>
    <row r="1" spans="1:86">
      <c r="A1" s="103" t="s">
        <v>163</v>
      </c>
    </row>
    <row r="2" spans="1:86">
      <c r="A2" s="107" t="s">
        <v>164</v>
      </c>
    </row>
    <row r="3" spans="1:86">
      <c r="A3" s="108"/>
    </row>
    <row r="4" spans="1:86">
      <c r="A4" s="109"/>
      <c r="B4" s="306">
        <v>2021</v>
      </c>
      <c r="C4" s="306"/>
      <c r="D4" s="306"/>
      <c r="E4" s="306"/>
      <c r="F4" s="306"/>
      <c r="G4" s="307"/>
      <c r="H4" s="306">
        <v>2022</v>
      </c>
      <c r="I4" s="306"/>
      <c r="J4" s="306"/>
      <c r="K4" s="306"/>
      <c r="L4" s="306"/>
      <c r="M4" s="306"/>
      <c r="N4" s="105" t="s">
        <v>165</v>
      </c>
      <c r="O4" s="105" t="s">
        <v>30</v>
      </c>
      <c r="Q4" s="105" t="s">
        <v>166</v>
      </c>
      <c r="R4" s="105" t="s">
        <v>167</v>
      </c>
      <c r="S4" s="105" t="s">
        <v>165</v>
      </c>
      <c r="T4" s="105" t="s">
        <v>30</v>
      </c>
      <c r="V4" s="105" t="s">
        <v>166</v>
      </c>
      <c r="W4" s="105" t="s">
        <v>167</v>
      </c>
      <c r="X4" s="105" t="s">
        <v>165</v>
      </c>
      <c r="Y4" s="105" t="s">
        <v>30</v>
      </c>
      <c r="AA4" s="105" t="s">
        <v>166</v>
      </c>
      <c r="AB4" s="105" t="s">
        <v>167</v>
      </c>
      <c r="AC4" s="105" t="s">
        <v>165</v>
      </c>
      <c r="AD4" s="105" t="s">
        <v>30</v>
      </c>
      <c r="AF4" s="105" t="s">
        <v>166</v>
      </c>
      <c r="AG4" s="105" t="s">
        <v>167</v>
      </c>
      <c r="AH4" s="105" t="s">
        <v>165</v>
      </c>
      <c r="AI4" s="105" t="s">
        <v>30</v>
      </c>
    </row>
    <row r="5" spans="1:86" ht="13.15" customHeight="1">
      <c r="A5" s="110"/>
      <c r="B5" s="111" t="s">
        <v>168</v>
      </c>
      <c r="C5" s="111"/>
      <c r="D5" s="111"/>
      <c r="E5" s="111" t="s">
        <v>32</v>
      </c>
      <c r="F5" s="111"/>
      <c r="G5" s="112"/>
      <c r="H5" s="111" t="s">
        <v>168</v>
      </c>
      <c r="I5" s="111"/>
      <c r="J5" s="111"/>
      <c r="K5" s="111" t="s">
        <v>32</v>
      </c>
      <c r="L5" s="111"/>
      <c r="M5" s="111"/>
      <c r="N5" s="113">
        <v>0.17566336633663365</v>
      </c>
      <c r="O5" s="113">
        <v>0.16570003965980695</v>
      </c>
      <c r="P5" s="114" t="s">
        <v>169</v>
      </c>
      <c r="Q5" s="113">
        <v>0.15114285714285713</v>
      </c>
      <c r="R5" s="113">
        <v>0.1552001607717042</v>
      </c>
      <c r="S5" s="113">
        <v>0.16376565740356699</v>
      </c>
      <c r="T5" s="113">
        <v>0.1533536832818703</v>
      </c>
      <c r="U5" s="114" t="s">
        <v>170</v>
      </c>
      <c r="V5" s="113">
        <v>0.14420689655172414</v>
      </c>
      <c r="W5" s="113">
        <v>0.1451700241740532</v>
      </c>
      <c r="X5" s="113">
        <v>0.15621079046424091</v>
      </c>
      <c r="Y5" s="113">
        <v>0.14395447973713033</v>
      </c>
      <c r="Z5" s="114" t="s">
        <v>171</v>
      </c>
      <c r="AA5" s="115">
        <v>0.137752079002079</v>
      </c>
      <c r="AB5" s="113">
        <v>0.14123186663460768</v>
      </c>
      <c r="AC5" s="113">
        <v>0.15128435823359471</v>
      </c>
      <c r="AD5" s="113">
        <v>0.14150755407885468</v>
      </c>
      <c r="AE5" s="114"/>
      <c r="AF5" s="115">
        <v>0.18301587</v>
      </c>
      <c r="AG5" s="116">
        <v>0.17281916999999999</v>
      </c>
      <c r="AH5" s="116">
        <v>0.18751883999999999</v>
      </c>
      <c r="AI5" s="116">
        <v>0.17341345999999999</v>
      </c>
      <c r="AJ5" s="114"/>
      <c r="AK5" s="113"/>
      <c r="AL5" s="113"/>
      <c r="AM5" s="113"/>
      <c r="AN5" s="117"/>
    </row>
    <row r="6" spans="1:86">
      <c r="A6" s="110"/>
      <c r="B6" s="118" t="s">
        <v>6</v>
      </c>
      <c r="C6" s="118" t="s">
        <v>7</v>
      </c>
      <c r="D6" s="118" t="s">
        <v>8</v>
      </c>
      <c r="E6" s="118" t="s">
        <v>6</v>
      </c>
      <c r="F6" s="118" t="s">
        <v>7</v>
      </c>
      <c r="G6" s="119" t="s">
        <v>8</v>
      </c>
      <c r="H6" s="118" t="s">
        <v>6</v>
      </c>
      <c r="I6" s="118" t="s">
        <v>7</v>
      </c>
      <c r="J6" s="118" t="s">
        <v>8</v>
      </c>
      <c r="K6" s="118" t="s">
        <v>6</v>
      </c>
      <c r="L6" s="118" t="s">
        <v>7</v>
      </c>
      <c r="M6" s="118" t="s">
        <v>8</v>
      </c>
      <c r="N6" s="113">
        <v>0.17507920792079207</v>
      </c>
      <c r="O6" s="113">
        <v>0.16528779799938306</v>
      </c>
      <c r="P6" s="120" t="s">
        <v>172</v>
      </c>
      <c r="Q6" s="113">
        <v>0.15011168831168831</v>
      </c>
      <c r="R6" s="113">
        <v>0.15419051446945337</v>
      </c>
      <c r="S6" s="113">
        <v>0.1629174616341767</v>
      </c>
      <c r="T6" s="113">
        <v>0.15307666519629468</v>
      </c>
      <c r="U6" s="120" t="s">
        <v>172</v>
      </c>
      <c r="V6" s="113">
        <v>0.14444827586206896</v>
      </c>
      <c r="W6" s="113">
        <v>0.14622240128928282</v>
      </c>
      <c r="X6" s="113">
        <v>0.15700418235048097</v>
      </c>
      <c r="Y6" s="113">
        <v>0.14409813800657173</v>
      </c>
      <c r="Z6" s="120" t="s">
        <v>172</v>
      </c>
      <c r="AA6" s="115">
        <v>0.13824844074844075</v>
      </c>
      <c r="AB6" s="113">
        <v>0.14146269135208783</v>
      </c>
      <c r="AC6" s="113">
        <v>0.15116054477919935</v>
      </c>
      <c r="AD6" s="113">
        <v>0.14116807716728566</v>
      </c>
      <c r="AE6" s="120"/>
      <c r="AF6" s="115">
        <v>0.18628352000000001</v>
      </c>
      <c r="AG6" s="116">
        <v>0.17670087000000001</v>
      </c>
      <c r="AH6" s="116">
        <v>0.19102094</v>
      </c>
      <c r="AI6" s="116">
        <v>0.17535723</v>
      </c>
      <c r="AJ6" s="120"/>
      <c r="AK6" s="113"/>
      <c r="AL6" s="113"/>
      <c r="AM6" s="113"/>
      <c r="AN6" s="117"/>
    </row>
    <row r="7" spans="1:86">
      <c r="A7" s="121" t="s">
        <v>166</v>
      </c>
      <c r="B7" s="122">
        <v>63568.416666666701</v>
      </c>
      <c r="C7" s="122">
        <v>26409.75</v>
      </c>
      <c r="D7" s="122">
        <v>37158.666666666701</v>
      </c>
      <c r="E7" s="123">
        <v>0.17230715366718599</v>
      </c>
      <c r="F7" s="123">
        <v>0.14762297372833999</v>
      </c>
      <c r="G7" s="123">
        <v>0.19559766635960901</v>
      </c>
      <c r="H7" s="122">
        <v>50852</v>
      </c>
      <c r="I7" s="122">
        <v>20500.75</v>
      </c>
      <c r="J7" s="122">
        <v>30351.25</v>
      </c>
      <c r="K7" s="123">
        <v>0.13436026157606201</v>
      </c>
      <c r="L7" s="123">
        <v>0.107319722549405</v>
      </c>
      <c r="M7" s="123">
        <v>0.16189491932257599</v>
      </c>
      <c r="N7" s="113">
        <v>0.17356023102310231</v>
      </c>
      <c r="O7" s="113">
        <v>0.16314797514652096</v>
      </c>
      <c r="P7" s="120" t="s">
        <v>173</v>
      </c>
      <c r="Q7" s="113">
        <v>0.14790389610389609</v>
      </c>
      <c r="R7" s="113">
        <v>0.15186334405144694</v>
      </c>
      <c r="S7" s="113">
        <v>0.15922189962671093</v>
      </c>
      <c r="T7" s="113">
        <v>0.15097269519188355</v>
      </c>
      <c r="U7" s="120" t="s">
        <v>173</v>
      </c>
      <c r="V7" s="113">
        <v>0.14254111405835546</v>
      </c>
      <c r="W7" s="113">
        <v>0.14478646253021757</v>
      </c>
      <c r="X7" s="113">
        <v>0.15491217063989959</v>
      </c>
      <c r="Y7" s="113">
        <v>0.14261047097480831</v>
      </c>
      <c r="Z7" s="120" t="s">
        <v>173</v>
      </c>
      <c r="AA7" s="115">
        <v>0.15155405405405406</v>
      </c>
      <c r="AB7" s="113">
        <v>0.15578985333012743</v>
      </c>
      <c r="AC7" s="113">
        <v>0.16583862979777136</v>
      </c>
      <c r="AD7" s="113">
        <v>0.15431334858355586</v>
      </c>
      <c r="AE7" s="120"/>
      <c r="AF7" s="115">
        <v>0.18255062999999999</v>
      </c>
      <c r="AG7" s="116">
        <v>0.17343164</v>
      </c>
      <c r="AH7" s="116">
        <v>0.18729523000000001</v>
      </c>
      <c r="AI7" s="116">
        <v>0.17276986</v>
      </c>
      <c r="AJ7" s="120"/>
      <c r="AK7" s="113"/>
      <c r="AL7" s="113"/>
      <c r="AM7" s="113"/>
      <c r="AN7" s="117"/>
    </row>
    <row r="8" spans="1:86">
      <c r="A8" s="121" t="s">
        <v>167</v>
      </c>
      <c r="B8" s="122">
        <v>207073.75</v>
      </c>
      <c r="C8" s="122">
        <v>83282</v>
      </c>
      <c r="D8" s="122">
        <v>123791.75</v>
      </c>
      <c r="E8" s="123">
        <v>0.162854643046735</v>
      </c>
      <c r="F8" s="123">
        <v>0.124389679250215</v>
      </c>
      <c r="G8" s="123">
        <v>0.20564267619087201</v>
      </c>
      <c r="H8" s="122">
        <v>171035</v>
      </c>
      <c r="I8" s="122">
        <v>66297.5</v>
      </c>
      <c r="J8" s="122">
        <v>104737.5</v>
      </c>
      <c r="K8" s="123">
        <v>0.132106513217603</v>
      </c>
      <c r="L8" s="123">
        <v>9.6820007301935004E-2</v>
      </c>
      <c r="M8" s="123">
        <v>0.17172193302455199</v>
      </c>
      <c r="N8" s="113">
        <v>0.17035442514474775</v>
      </c>
      <c r="O8" s="113">
        <v>0.15720855332629355</v>
      </c>
      <c r="P8" s="120" t="s">
        <v>174</v>
      </c>
      <c r="Q8" s="113">
        <v>0.14373282442748092</v>
      </c>
      <c r="R8" s="113">
        <v>0.14816771653543306</v>
      </c>
      <c r="S8" s="113">
        <v>0.15647327302631578</v>
      </c>
      <c r="T8" s="113">
        <v>0.14609214329508627</v>
      </c>
      <c r="U8" s="120" t="s">
        <v>174</v>
      </c>
      <c r="V8" s="113">
        <v>0.14337967914438501</v>
      </c>
      <c r="W8" s="113">
        <v>0.14352610441767069</v>
      </c>
      <c r="X8" s="113">
        <v>0.15001684470008217</v>
      </c>
      <c r="Y8" s="113">
        <v>0.137331394339295</v>
      </c>
      <c r="Z8" s="120" t="s">
        <v>174</v>
      </c>
      <c r="AA8" s="115">
        <v>0.18008080245193647</v>
      </c>
      <c r="AB8" s="113">
        <v>0.17696630146082337</v>
      </c>
      <c r="AC8" s="113">
        <v>0.1882668606641561</v>
      </c>
      <c r="AD8" s="113">
        <v>0.17434212202846847</v>
      </c>
      <c r="AE8" s="120"/>
      <c r="AF8" s="115">
        <v>0.1812037</v>
      </c>
      <c r="AG8" s="116">
        <v>0.16784995999999999</v>
      </c>
      <c r="AH8" s="116">
        <v>0.18206035000000001</v>
      </c>
      <c r="AI8" s="116">
        <v>0.16844901000000001</v>
      </c>
      <c r="AJ8" s="120"/>
      <c r="AK8" s="113"/>
      <c r="AL8" s="113"/>
      <c r="AM8" s="113"/>
      <c r="AN8" s="117"/>
    </row>
    <row r="9" spans="1:86">
      <c r="A9" s="121" t="s">
        <v>165</v>
      </c>
      <c r="B9" s="122">
        <v>426472.83333333302</v>
      </c>
      <c r="C9" s="122">
        <v>173601.75</v>
      </c>
      <c r="D9" s="122">
        <v>252871.08333333299</v>
      </c>
      <c r="E9" s="123">
        <v>0.17402614979171999</v>
      </c>
      <c r="F9" s="123">
        <v>0.13291612433963701</v>
      </c>
      <c r="G9" s="123">
        <v>0.220939763948654</v>
      </c>
      <c r="H9" s="122">
        <v>351772.5</v>
      </c>
      <c r="I9" s="122">
        <v>137486.25</v>
      </c>
      <c r="J9" s="122">
        <v>214286.25</v>
      </c>
      <c r="K9" s="123">
        <v>0.13988507689707599</v>
      </c>
      <c r="L9" s="123">
        <v>0.102780010092137</v>
      </c>
      <c r="M9" s="123">
        <v>0.18204978442325301</v>
      </c>
      <c r="N9" s="113">
        <v>0.1662609594706369</v>
      </c>
      <c r="O9" s="113">
        <v>0.15228475888771559</v>
      </c>
      <c r="P9" s="120" t="s">
        <v>175</v>
      </c>
      <c r="Q9" s="113">
        <v>0.14202035623409667</v>
      </c>
      <c r="R9" s="113">
        <v>0.14655196850393704</v>
      </c>
      <c r="S9" s="113">
        <v>0.15387171052631576</v>
      </c>
      <c r="T9" s="113">
        <v>0.14242489270386266</v>
      </c>
      <c r="U9" s="120" t="s">
        <v>175</v>
      </c>
      <c r="V9" s="113">
        <v>0.14059625668449197</v>
      </c>
      <c r="W9" s="113">
        <v>0.1403566265060241</v>
      </c>
      <c r="X9" s="113">
        <v>0.14642440427280198</v>
      </c>
      <c r="Y9" s="113">
        <v>0.13368167216530646</v>
      </c>
      <c r="Z9" s="120" t="s">
        <v>175</v>
      </c>
      <c r="AA9" s="115">
        <v>0.18035943159654499</v>
      </c>
      <c r="AB9" s="113">
        <v>0.17720949535192562</v>
      </c>
      <c r="AC9" s="113">
        <v>0.18851292365628208</v>
      </c>
      <c r="AD9" s="113">
        <v>0.17555134879318504</v>
      </c>
      <c r="AE9" s="120"/>
      <c r="AF9" s="115">
        <v>0.17627723000000001</v>
      </c>
      <c r="AG9" s="116">
        <v>0.16414972</v>
      </c>
      <c r="AH9" s="116">
        <v>0.17702334</v>
      </c>
      <c r="AI9" s="116">
        <v>0.1628761</v>
      </c>
      <c r="AJ9" s="120"/>
      <c r="AK9" s="113"/>
      <c r="AL9" s="113"/>
      <c r="AM9" s="113"/>
      <c r="AN9" s="117"/>
    </row>
    <row r="10" spans="1:86">
      <c r="A10" s="124" t="s">
        <v>30</v>
      </c>
      <c r="B10" s="125">
        <v>3565239.5</v>
      </c>
      <c r="C10" s="125">
        <v>1481364.41666667</v>
      </c>
      <c r="D10" s="125">
        <v>2083875.08333333</v>
      </c>
      <c r="E10" s="126">
        <v>0.15365308842432099</v>
      </c>
      <c r="F10" s="126">
        <v>0.12092178478333</v>
      </c>
      <c r="G10" s="126">
        <v>0.190263484462177</v>
      </c>
      <c r="H10" s="125">
        <v>2962791.4166666698</v>
      </c>
      <c r="I10" s="125">
        <v>1198669.75</v>
      </c>
      <c r="J10" s="125">
        <v>1764121.66666667</v>
      </c>
      <c r="K10" s="126">
        <v>0.12653323083548201</v>
      </c>
      <c r="L10" s="126">
        <v>9.6997410531852499E-2</v>
      </c>
      <c r="M10" s="126">
        <v>0.15954181617028099</v>
      </c>
      <c r="N10" s="113">
        <v>0.16236889991728704</v>
      </c>
      <c r="O10" s="113">
        <v>0.14795894931362194</v>
      </c>
      <c r="P10" s="120" t="s">
        <v>176</v>
      </c>
      <c r="Q10" s="113">
        <v>0.14003562340966919</v>
      </c>
      <c r="R10" s="113">
        <v>0.14483937007874015</v>
      </c>
      <c r="S10" s="113">
        <v>0.15094695723684212</v>
      </c>
      <c r="T10" s="113">
        <v>0.13848480336340546</v>
      </c>
      <c r="U10" s="120" t="s">
        <v>176</v>
      </c>
      <c r="V10" s="113">
        <v>0.13953208556149732</v>
      </c>
      <c r="W10" s="113">
        <v>0.1396546184738956</v>
      </c>
      <c r="X10" s="113">
        <v>0.14434264585045192</v>
      </c>
      <c r="Y10" s="113">
        <v>0.13091187706198995</v>
      </c>
      <c r="Z10" s="120" t="s">
        <v>176</v>
      </c>
      <c r="AA10" s="115">
        <v>0.18879632209529118</v>
      </c>
      <c r="AB10" s="113">
        <v>0.18447294156706506</v>
      </c>
      <c r="AC10" s="113">
        <v>0.19547928791509758</v>
      </c>
      <c r="AD10" s="113">
        <v>0.17578374713313188</v>
      </c>
      <c r="AE10" s="120"/>
      <c r="AF10" s="115">
        <v>0.17405772999999999</v>
      </c>
      <c r="AG10" s="116">
        <v>0.16290099</v>
      </c>
      <c r="AH10" s="116">
        <v>0.17347202</v>
      </c>
      <c r="AI10" s="116">
        <v>0.15568646</v>
      </c>
      <c r="AJ10" s="120"/>
      <c r="AK10" s="113"/>
      <c r="AL10" s="113"/>
      <c r="AM10" s="113"/>
      <c r="AN10" s="117"/>
    </row>
    <row r="11" spans="1:86" ht="13.5">
      <c r="A11" s="127" t="s">
        <v>177</v>
      </c>
      <c r="N11" s="113">
        <v>0.15945800901269971</v>
      </c>
      <c r="O11" s="113">
        <v>0.14643448487774902</v>
      </c>
      <c r="P11" s="120" t="s">
        <v>178</v>
      </c>
      <c r="Q11" s="113">
        <v>0.14553684210526316</v>
      </c>
      <c r="R11" s="113">
        <v>0.14667145135566187</v>
      </c>
      <c r="S11" s="113">
        <v>0.15033648704236938</v>
      </c>
      <c r="T11" s="113">
        <v>0.13717603045418744</v>
      </c>
      <c r="U11" s="120" t="s">
        <v>178</v>
      </c>
      <c r="V11" s="113">
        <v>0.14145430107526882</v>
      </c>
      <c r="W11" s="113">
        <v>0.14115032154340834</v>
      </c>
      <c r="X11" s="113">
        <v>0.14407245190339746</v>
      </c>
      <c r="Y11" s="113">
        <v>0.13042717311273766</v>
      </c>
      <c r="Z11" s="120" t="s">
        <v>178</v>
      </c>
      <c r="AA11" s="115">
        <v>0.17454959785522789</v>
      </c>
      <c r="AB11" s="113">
        <v>0.1693325396825397</v>
      </c>
      <c r="AC11" s="113">
        <v>0.17753499571481043</v>
      </c>
      <c r="AD11" s="113">
        <v>0.16476274901964208</v>
      </c>
      <c r="AE11" s="120"/>
      <c r="AF11" s="115">
        <v>0.17140406999999999</v>
      </c>
      <c r="AG11" s="116">
        <v>0.1620972</v>
      </c>
      <c r="AH11" s="116">
        <v>0.17027012</v>
      </c>
      <c r="AI11" s="116">
        <v>0.14570717</v>
      </c>
      <c r="AJ11" s="120"/>
      <c r="AK11" s="113"/>
      <c r="AL11" s="113"/>
      <c r="AM11" s="113"/>
      <c r="AN11" s="117"/>
    </row>
    <row r="12" spans="1:86" s="105" customFormat="1" ht="13.5">
      <c r="A12" s="127" t="s">
        <v>179</v>
      </c>
      <c r="B12" s="104"/>
      <c r="C12" s="104"/>
      <c r="D12" s="104"/>
      <c r="E12" s="104"/>
      <c r="F12" s="128"/>
      <c r="G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</row>
    <row r="13" spans="1:86" s="105" customFormat="1">
      <c r="A13" s="129"/>
      <c r="B13" s="104"/>
      <c r="C13" s="104"/>
      <c r="D13" s="104"/>
      <c r="E13" s="104"/>
      <c r="F13" s="128"/>
      <c r="G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</row>
    <row r="14" spans="1:86" s="105" customFormat="1">
      <c r="A14" s="129"/>
      <c r="B14" s="104"/>
      <c r="C14" s="104"/>
      <c r="D14" s="104"/>
      <c r="E14" s="104"/>
      <c r="F14" s="128"/>
      <c r="G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</row>
    <row r="15" spans="1:86" s="105" customFormat="1">
      <c r="A15" s="129"/>
      <c r="B15" s="104"/>
      <c r="C15" s="104"/>
      <c r="D15" s="104"/>
      <c r="E15" s="104"/>
      <c r="F15" s="128"/>
      <c r="G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</row>
    <row r="16" spans="1:86" s="105" customFormat="1">
      <c r="A16" s="129"/>
      <c r="B16" s="104"/>
      <c r="C16" s="104"/>
      <c r="D16" s="104"/>
      <c r="E16" s="104"/>
      <c r="F16" s="128"/>
      <c r="G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</row>
    <row r="17" spans="1:86" s="105" customFormat="1">
      <c r="A17" s="129"/>
      <c r="B17" s="104"/>
      <c r="C17" s="104"/>
      <c r="D17" s="104"/>
      <c r="E17" s="104"/>
      <c r="F17" s="128"/>
      <c r="G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</row>
    <row r="18" spans="1:86" s="105" customFormat="1">
      <c r="A18" s="129"/>
      <c r="B18" s="104"/>
      <c r="C18" s="104"/>
      <c r="D18" s="104"/>
      <c r="E18" s="104"/>
      <c r="F18" s="104"/>
      <c r="G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</row>
    <row r="19" spans="1:86" s="105" customFormat="1">
      <c r="A19" s="129"/>
      <c r="B19" s="129"/>
      <c r="C19" s="129"/>
      <c r="D19" s="129"/>
      <c r="E19" s="129"/>
      <c r="F19" s="129"/>
      <c r="G19" s="129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</row>
    <row r="20" spans="1:86" s="105" customFormat="1">
      <c r="A20" s="129"/>
      <c r="B20" s="129"/>
      <c r="C20" s="129"/>
      <c r="D20" s="129"/>
      <c r="E20" s="129"/>
      <c r="F20" s="129"/>
      <c r="G20" s="129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</row>
    <row r="21" spans="1:86" s="105" customFormat="1">
      <c r="A21" s="104"/>
      <c r="B21" s="128"/>
      <c r="C21" s="128"/>
      <c r="D21" s="128"/>
      <c r="E21" s="128"/>
      <c r="F21" s="128"/>
      <c r="G21" s="128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</row>
    <row r="22" spans="1:86" s="105" customFormat="1">
      <c r="A22" s="104"/>
      <c r="B22" s="128"/>
      <c r="C22" s="128"/>
      <c r="D22" s="128"/>
      <c r="E22" s="128"/>
      <c r="F22" s="128"/>
      <c r="G22" s="128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</row>
    <row r="23" spans="1:86" s="105" customFormat="1">
      <c r="A23" s="104"/>
      <c r="B23" s="128"/>
      <c r="C23" s="128"/>
      <c r="D23" s="128"/>
      <c r="E23" s="128"/>
      <c r="F23" s="128"/>
      <c r="G23" s="128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</row>
    <row r="24" spans="1:86" s="105" customFormat="1">
      <c r="A24" s="104"/>
      <c r="B24" s="128"/>
      <c r="C24" s="128"/>
      <c r="D24" s="128"/>
      <c r="E24" s="128"/>
      <c r="F24" s="128"/>
      <c r="G24" s="128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</row>
    <row r="54" spans="15:20">
      <c r="O54" s="130"/>
      <c r="Q54" s="130"/>
      <c r="R54" s="130"/>
      <c r="S54" s="130"/>
      <c r="T54" s="130"/>
    </row>
  </sheetData>
  <mergeCells count="6">
    <mergeCell ref="B4:G4"/>
    <mergeCell ref="H4:M4"/>
    <mergeCell ref="B5:D5"/>
    <mergeCell ref="E5:G5"/>
    <mergeCell ref="H5:J5"/>
    <mergeCell ref="K5:M5"/>
  </mergeCells>
  <pageMargins left="0.23622047244094491" right="0.23622047244094491" top="0.39370078740157483" bottom="0.74803149606299213" header="0" footer="0.31496062992125984"/>
  <pageSetup paperSize="9" scale="8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H123"/>
  <sheetViews>
    <sheetView topLeftCell="A4" zoomScaleNormal="100" workbookViewId="0">
      <selection activeCell="I18" sqref="I18"/>
    </sheetView>
  </sheetViews>
  <sheetFormatPr baseColWidth="10" defaultColWidth="11.42578125" defaultRowHeight="12.75"/>
  <cols>
    <col min="1" max="1" width="19" style="132" customWidth="1"/>
    <col min="2" max="13" width="9.5703125" style="132" customWidth="1"/>
    <col min="14" max="15" width="11.42578125" style="133"/>
    <col min="16" max="16" width="3.5703125" style="133" bestFit="1" customWidth="1"/>
    <col min="17" max="17" width="11.42578125" style="133"/>
    <col min="18" max="18" width="3.42578125" style="133" customWidth="1"/>
    <col min="19" max="20" width="11.42578125" style="133"/>
    <col min="21" max="21" width="6.140625" style="134" customWidth="1"/>
    <col min="22" max="39" width="11.42578125" style="134"/>
    <col min="40" max="74" width="11.42578125" style="132"/>
    <col min="75" max="86" width="11.42578125" style="164"/>
    <col min="87" max="16384" width="11.42578125" style="132"/>
  </cols>
  <sheetData>
    <row r="1" spans="1:39">
      <c r="A1" s="131" t="s">
        <v>180</v>
      </c>
    </row>
    <row r="2" spans="1:39">
      <c r="A2" s="135" t="s">
        <v>181</v>
      </c>
    </row>
    <row r="4" spans="1:39">
      <c r="A4" s="110"/>
      <c r="B4" s="118" t="s">
        <v>182</v>
      </c>
      <c r="C4" s="118" t="s">
        <v>183</v>
      </c>
      <c r="D4" s="118" t="s">
        <v>184</v>
      </c>
      <c r="E4" s="118" t="s">
        <v>185</v>
      </c>
      <c r="F4" s="118" t="s">
        <v>186</v>
      </c>
      <c r="G4" s="118" t="s">
        <v>187</v>
      </c>
      <c r="H4" s="118" t="s">
        <v>188</v>
      </c>
      <c r="I4" s="118" t="s">
        <v>189</v>
      </c>
      <c r="J4" s="118" t="s">
        <v>190</v>
      </c>
      <c r="K4" s="118" t="s">
        <v>191</v>
      </c>
      <c r="L4" s="118" t="s">
        <v>192</v>
      </c>
      <c r="M4" s="118" t="s">
        <v>193</v>
      </c>
    </row>
    <row r="5" spans="1:39">
      <c r="A5" s="121" t="s">
        <v>194</v>
      </c>
      <c r="B5" s="136"/>
      <c r="C5" s="136"/>
      <c r="D5" s="122"/>
      <c r="E5" s="137"/>
      <c r="F5" s="122"/>
      <c r="G5" s="122"/>
      <c r="H5" s="122"/>
      <c r="I5" s="122"/>
      <c r="J5" s="122"/>
      <c r="K5" s="122"/>
      <c r="L5" s="122"/>
      <c r="M5" s="122"/>
    </row>
    <row r="6" spans="1:39">
      <c r="A6" s="138" t="s">
        <v>166</v>
      </c>
      <c r="B6" s="122">
        <v>51924</v>
      </c>
      <c r="C6" s="122">
        <v>51913</v>
      </c>
      <c r="D6" s="122">
        <v>51855</v>
      </c>
      <c r="E6" s="122">
        <v>51780</v>
      </c>
      <c r="F6" s="122">
        <v>51107</v>
      </c>
      <c r="G6" s="122">
        <v>50730</v>
      </c>
      <c r="H6" s="122">
        <v>50383</v>
      </c>
      <c r="I6" s="122">
        <v>51527</v>
      </c>
      <c r="J6" s="122">
        <v>50799</v>
      </c>
      <c r="K6" s="122">
        <v>50973</v>
      </c>
      <c r="L6" s="136">
        <v>48839</v>
      </c>
      <c r="M6" s="136">
        <v>48394</v>
      </c>
      <c r="AD6" s="105"/>
      <c r="AE6" s="105"/>
      <c r="AF6" s="105"/>
      <c r="AG6" s="105"/>
      <c r="AH6" s="105"/>
      <c r="AI6" s="105"/>
      <c r="AJ6" s="105"/>
      <c r="AK6" s="105"/>
    </row>
    <row r="7" spans="1:39">
      <c r="A7" s="138" t="s">
        <v>167</v>
      </c>
      <c r="B7" s="122">
        <v>172429</v>
      </c>
      <c r="C7" s="122">
        <v>173267</v>
      </c>
      <c r="D7" s="122">
        <v>174319</v>
      </c>
      <c r="E7" s="122">
        <v>173789</v>
      </c>
      <c r="F7" s="122">
        <v>172361</v>
      </c>
      <c r="G7" s="122">
        <v>171653</v>
      </c>
      <c r="H7" s="122">
        <v>170787</v>
      </c>
      <c r="I7" s="122">
        <v>174464</v>
      </c>
      <c r="J7" s="122">
        <v>171995</v>
      </c>
      <c r="K7" s="122">
        <v>171572</v>
      </c>
      <c r="L7" s="136">
        <v>163312</v>
      </c>
      <c r="M7" s="136">
        <v>162472</v>
      </c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</row>
    <row r="8" spans="1:39">
      <c r="A8" s="138" t="s">
        <v>165</v>
      </c>
      <c r="B8" s="122">
        <v>359296</v>
      </c>
      <c r="C8" s="122">
        <v>360383</v>
      </c>
      <c r="D8" s="122">
        <v>360491</v>
      </c>
      <c r="E8" s="122">
        <v>357227</v>
      </c>
      <c r="F8" s="122">
        <v>352711</v>
      </c>
      <c r="G8" s="122">
        <v>348768</v>
      </c>
      <c r="H8" s="122">
        <v>345831</v>
      </c>
      <c r="I8" s="122">
        <v>352825</v>
      </c>
      <c r="J8" s="122">
        <v>351575</v>
      </c>
      <c r="K8" s="122">
        <v>354625</v>
      </c>
      <c r="L8" s="136">
        <v>339295</v>
      </c>
      <c r="M8" s="136">
        <v>338243</v>
      </c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</row>
    <row r="9" spans="1:39">
      <c r="A9" s="139" t="s">
        <v>30</v>
      </c>
      <c r="B9" s="125">
        <v>3123078</v>
      </c>
      <c r="C9" s="125">
        <v>3111684</v>
      </c>
      <c r="D9" s="125">
        <v>3108763</v>
      </c>
      <c r="E9" s="125">
        <v>3022503</v>
      </c>
      <c r="F9" s="125">
        <v>2922991</v>
      </c>
      <c r="G9" s="125">
        <v>2880582</v>
      </c>
      <c r="H9" s="125">
        <v>2883812</v>
      </c>
      <c r="I9" s="125">
        <v>2924240</v>
      </c>
      <c r="J9" s="125">
        <v>2941919</v>
      </c>
      <c r="K9" s="125">
        <v>2914892</v>
      </c>
      <c r="L9" s="125">
        <v>2881380</v>
      </c>
      <c r="M9" s="125">
        <v>2837653</v>
      </c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</row>
    <row r="10" spans="1:39">
      <c r="A10" s="121" t="s">
        <v>195</v>
      </c>
      <c r="B10" s="104"/>
      <c r="C10" s="104"/>
      <c r="D10" s="104"/>
      <c r="E10" s="104"/>
      <c r="F10" s="122"/>
      <c r="G10" s="104"/>
      <c r="H10" s="104"/>
      <c r="I10" s="104"/>
      <c r="J10" s="104"/>
      <c r="K10" s="104"/>
      <c r="L10" s="104"/>
      <c r="M10" s="104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</row>
    <row r="11" spans="1:39">
      <c r="A11" s="138" t="s">
        <v>166</v>
      </c>
      <c r="B11" s="123">
        <v>0.141328252585738</v>
      </c>
      <c r="C11" s="123">
        <v>0.14129831246597699</v>
      </c>
      <c r="D11" s="123">
        <v>0.14114044637996701</v>
      </c>
      <c r="E11" s="123">
        <v>0.136478650500791</v>
      </c>
      <c r="F11" s="123">
        <v>0.13470479704797</v>
      </c>
      <c r="G11" s="123">
        <v>0.13371112282551401</v>
      </c>
      <c r="H11" s="123">
        <v>0.13456997863247899</v>
      </c>
      <c r="I11" s="123">
        <v>0.137625534188034</v>
      </c>
      <c r="J11" s="123">
        <v>0.13568108974359</v>
      </c>
      <c r="K11" s="123">
        <v>0.129801375095493</v>
      </c>
      <c r="L11" s="140">
        <v>0.124367201426025</v>
      </c>
      <c r="M11" s="140">
        <v>0.12323402088108</v>
      </c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</row>
    <row r="12" spans="1:39">
      <c r="A12" s="138" t="s">
        <v>167</v>
      </c>
      <c r="B12" s="141">
        <v>0.135312720709409</v>
      </c>
      <c r="C12" s="141">
        <v>0.13597033665541899</v>
      </c>
      <c r="D12" s="141">
        <v>0.136795887938476</v>
      </c>
      <c r="E12" s="141">
        <v>0.135044681016396</v>
      </c>
      <c r="F12" s="141">
        <v>0.13393503768746601</v>
      </c>
      <c r="G12" s="141">
        <v>0.13338487838992899</v>
      </c>
      <c r="H12" s="141">
        <v>0.13054116028433799</v>
      </c>
      <c r="I12" s="141">
        <v>0.13335167774975201</v>
      </c>
      <c r="J12" s="141">
        <v>0.13146449591072401</v>
      </c>
      <c r="K12" s="141">
        <v>0.13105102352581699</v>
      </c>
      <c r="L12" s="142">
        <v>0.124741827069966</v>
      </c>
      <c r="M12" s="142">
        <v>0.124100213871066</v>
      </c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</row>
    <row r="13" spans="1:39">
      <c r="A13" s="138" t="s">
        <v>165</v>
      </c>
      <c r="B13" s="141">
        <v>0.145252263906856</v>
      </c>
      <c r="C13" s="141">
        <v>0.145691704398448</v>
      </c>
      <c r="D13" s="141">
        <v>0.14573536545925</v>
      </c>
      <c r="E13" s="141">
        <v>0.14366659963804501</v>
      </c>
      <c r="F13" s="141">
        <v>0.141850392117434</v>
      </c>
      <c r="G13" s="141">
        <v>0.14026462899658201</v>
      </c>
      <c r="H13" s="141">
        <v>0.13652481149579601</v>
      </c>
      <c r="I13" s="141">
        <v>0.13928585527614401</v>
      </c>
      <c r="J13" s="141">
        <v>0.13879238877264999</v>
      </c>
      <c r="K13" s="141">
        <v>0.13821764041002499</v>
      </c>
      <c r="L13" s="142">
        <v>0.13224266282106201</v>
      </c>
      <c r="M13" s="142">
        <v>0.13183263826635999</v>
      </c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</row>
    <row r="14" spans="1:39">
      <c r="A14" s="139" t="s">
        <v>30</v>
      </c>
      <c r="B14" s="143">
        <v>0.13427164931167601</v>
      </c>
      <c r="C14" s="143">
        <v>0.13378178284908501</v>
      </c>
      <c r="D14" s="143">
        <v>0.13365619921408101</v>
      </c>
      <c r="E14" s="143">
        <v>0.12923638369378401</v>
      </c>
      <c r="F14" s="143">
        <v>0.12498144299922199</v>
      </c>
      <c r="G14" s="143">
        <v>0.123168116165115</v>
      </c>
      <c r="H14" s="143">
        <v>0.122580305110538</v>
      </c>
      <c r="I14" s="143">
        <v>0.124298751588675</v>
      </c>
      <c r="J14" s="143">
        <v>0.12505022124552101</v>
      </c>
      <c r="K14" s="143">
        <v>0.124102385067993</v>
      </c>
      <c r="L14" s="144">
        <v>0.12267560180178599</v>
      </c>
      <c r="M14" s="144">
        <v>0.120813911903201</v>
      </c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</row>
    <row r="15" spans="1:39" ht="13.5">
      <c r="A15" s="127" t="s">
        <v>177</v>
      </c>
      <c r="B15" s="104"/>
      <c r="C15" s="104"/>
      <c r="D15" s="104"/>
      <c r="E15" s="104"/>
      <c r="F15" s="128"/>
      <c r="G15" s="104"/>
      <c r="H15" s="104"/>
      <c r="I15" s="104"/>
      <c r="J15" s="104"/>
      <c r="K15" s="104"/>
      <c r="L15" s="104"/>
      <c r="M15" s="104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</row>
    <row r="16" spans="1:39" ht="13.5">
      <c r="A16" s="127" t="s">
        <v>179</v>
      </c>
      <c r="F16" s="145"/>
      <c r="G16" s="104"/>
      <c r="M16" s="104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</row>
    <row r="17" spans="1:40">
      <c r="A17" s="129"/>
      <c r="F17" s="145"/>
      <c r="G17" s="104"/>
      <c r="M17" s="104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</row>
    <row r="18" spans="1:40">
      <c r="A18" s="129"/>
      <c r="F18" s="145"/>
      <c r="G18" s="104"/>
      <c r="M18" s="104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</row>
    <row r="19" spans="1:40">
      <c r="A19" s="129"/>
      <c r="F19" s="145"/>
      <c r="G19" s="104"/>
      <c r="M19" s="104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</row>
    <row r="20" spans="1:40">
      <c r="A20" s="129"/>
      <c r="F20" s="145"/>
      <c r="G20" s="104"/>
      <c r="M20" s="104"/>
    </row>
    <row r="21" spans="1:40">
      <c r="A21" s="129"/>
      <c r="F21" s="145"/>
      <c r="G21" s="104"/>
      <c r="M21" s="104"/>
    </row>
    <row r="22" spans="1:40">
      <c r="A22" s="129"/>
      <c r="F22" s="145"/>
      <c r="G22" s="104"/>
      <c r="M22" s="104"/>
    </row>
    <row r="23" spans="1:40">
      <c r="A23" s="129"/>
      <c r="F23" s="145"/>
      <c r="G23" s="104"/>
      <c r="M23" s="104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</row>
    <row r="24" spans="1:40">
      <c r="A24" s="129"/>
      <c r="F24" s="145"/>
      <c r="G24" s="104"/>
      <c r="M24" s="104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46"/>
      <c r="AN24" s="147"/>
    </row>
    <row r="25" spans="1:40">
      <c r="A25" s="129"/>
      <c r="F25" s="145"/>
      <c r="G25" s="104"/>
      <c r="M25" s="104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46"/>
      <c r="AN25" s="147"/>
    </row>
    <row r="26" spans="1:40">
      <c r="A26" s="129"/>
      <c r="F26" s="145"/>
      <c r="G26" s="104"/>
      <c r="M26" s="104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46"/>
      <c r="AN26" s="147"/>
    </row>
    <row r="27" spans="1:40">
      <c r="A27" s="129"/>
      <c r="F27" s="145"/>
      <c r="G27" s="104"/>
      <c r="M27" s="104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46"/>
      <c r="AN27" s="147"/>
    </row>
    <row r="28" spans="1:40">
      <c r="A28" s="129"/>
      <c r="G28" s="104"/>
      <c r="K28" s="104"/>
      <c r="L28" s="104"/>
      <c r="M28" s="104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46"/>
      <c r="AN28" s="147"/>
    </row>
    <row r="29" spans="1:40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46"/>
      <c r="AN29" s="147"/>
    </row>
    <row r="30" spans="1:40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46"/>
      <c r="AN30" s="147"/>
    </row>
    <row r="31" spans="1:40"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46"/>
      <c r="AN31" s="147"/>
    </row>
    <row r="32" spans="1:40"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46"/>
      <c r="AN32" s="147"/>
    </row>
    <row r="33" spans="2:40">
      <c r="B33" s="148"/>
      <c r="C33" s="149"/>
      <c r="D33" s="149"/>
      <c r="E33" s="149"/>
      <c r="F33" s="149"/>
      <c r="L33" s="148"/>
      <c r="M33" s="149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46"/>
      <c r="AN33" s="147"/>
    </row>
    <row r="34" spans="2:40">
      <c r="B34" s="150"/>
      <c r="C34" s="149"/>
      <c r="D34" s="149"/>
      <c r="E34" s="149"/>
      <c r="F34" s="149"/>
      <c r="L34" s="150"/>
      <c r="M34" s="149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46"/>
      <c r="AN34" s="147"/>
    </row>
    <row r="35" spans="2:40">
      <c r="B35" s="134"/>
      <c r="C35" s="134" t="s">
        <v>166</v>
      </c>
      <c r="D35" s="134" t="s">
        <v>167</v>
      </c>
      <c r="E35" s="134" t="s">
        <v>165</v>
      </c>
      <c r="F35" s="134" t="s">
        <v>30</v>
      </c>
      <c r="G35" s="134"/>
      <c r="H35" s="134"/>
      <c r="I35" s="133"/>
      <c r="J35" s="133"/>
      <c r="K35" s="133"/>
      <c r="L35" s="133"/>
      <c r="M35" s="133"/>
      <c r="Q35" s="151"/>
      <c r="R35" s="130"/>
      <c r="S35" s="130"/>
      <c r="T35" s="130"/>
      <c r="U35" s="130"/>
      <c r="V35" s="130"/>
      <c r="W35" s="130"/>
      <c r="X35" s="105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46"/>
      <c r="AN35" s="147"/>
    </row>
    <row r="36" spans="2:40" ht="25.5">
      <c r="B36" s="152" t="s">
        <v>196</v>
      </c>
      <c r="C36" s="153">
        <v>0.1663968253968254</v>
      </c>
      <c r="D36" s="153">
        <v>0.16719123505976097</v>
      </c>
      <c r="E36" s="153">
        <v>0.17566336633663365</v>
      </c>
      <c r="F36" s="153">
        <v>0.16570003965980695</v>
      </c>
      <c r="N36" s="132"/>
      <c r="O36" s="132"/>
      <c r="P36" s="132"/>
      <c r="Q36" s="132"/>
      <c r="R36" s="132"/>
      <c r="S36" s="132"/>
      <c r="T36" s="132"/>
      <c r="U36" s="132"/>
      <c r="V36" s="132"/>
      <c r="W36" s="154"/>
      <c r="X36" s="113"/>
      <c r="Y36" s="146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</row>
    <row r="37" spans="2:40">
      <c r="B37" s="155" t="s">
        <v>172</v>
      </c>
      <c r="C37" s="153">
        <v>0.1658095238095238</v>
      </c>
      <c r="D37" s="153">
        <v>0.16659123505976095</v>
      </c>
      <c r="E37" s="153">
        <v>0.17507920792079207</v>
      </c>
      <c r="F37" s="153">
        <v>0.16528779799938306</v>
      </c>
      <c r="N37" s="132"/>
      <c r="O37" s="132"/>
      <c r="P37" s="132"/>
      <c r="Q37" s="132"/>
      <c r="R37" s="132"/>
      <c r="S37" s="132"/>
      <c r="T37" s="132"/>
      <c r="U37" s="132"/>
      <c r="V37" s="132"/>
      <c r="W37" s="156"/>
      <c r="X37" s="113"/>
      <c r="Y37" s="146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</row>
    <row r="38" spans="2:40">
      <c r="B38" s="155" t="s">
        <v>173</v>
      </c>
      <c r="C38" s="153">
        <v>0.16456878306878306</v>
      </c>
      <c r="D38" s="153">
        <v>0.16586772908366534</v>
      </c>
      <c r="E38" s="153">
        <v>0.17356023102310231</v>
      </c>
      <c r="F38" s="153">
        <v>0.16314797514652096</v>
      </c>
      <c r="N38" s="132"/>
      <c r="O38" s="132"/>
      <c r="P38" s="132"/>
      <c r="Q38" s="132"/>
      <c r="R38" s="132"/>
      <c r="S38" s="132"/>
      <c r="T38" s="132"/>
      <c r="U38" s="132"/>
      <c r="V38" s="132"/>
      <c r="W38" s="156"/>
      <c r="X38" s="113"/>
      <c r="Y38" s="146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</row>
    <row r="39" spans="2:40">
      <c r="B39" s="155" t="s">
        <v>174</v>
      </c>
      <c r="C39" s="153">
        <v>0.16197631578947369</v>
      </c>
      <c r="D39" s="153">
        <v>0.16497674418604652</v>
      </c>
      <c r="E39" s="153">
        <v>0.17035442514474775</v>
      </c>
      <c r="F39" s="153">
        <v>0.15720855332629355</v>
      </c>
      <c r="N39" s="132"/>
      <c r="O39" s="132"/>
      <c r="P39" s="132"/>
      <c r="Q39" s="132"/>
      <c r="R39" s="132"/>
      <c r="S39" s="132"/>
      <c r="T39" s="132"/>
      <c r="U39" s="132"/>
      <c r="V39" s="132"/>
      <c r="W39" s="156"/>
      <c r="X39" s="113"/>
      <c r="Y39" s="146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</row>
    <row r="40" spans="2:40">
      <c r="B40" s="155" t="s">
        <v>175</v>
      </c>
      <c r="C40" s="153">
        <v>0.15807368421052634</v>
      </c>
      <c r="D40" s="153">
        <v>0.16166238973536487</v>
      </c>
      <c r="E40" s="153">
        <v>0.1662609594706369</v>
      </c>
      <c r="F40" s="153">
        <v>0.15228475888771559</v>
      </c>
      <c r="N40" s="132"/>
      <c r="O40" s="132"/>
      <c r="P40" s="132"/>
      <c r="Q40" s="132"/>
      <c r="R40" s="132"/>
      <c r="S40" s="132"/>
      <c r="T40" s="132"/>
      <c r="U40" s="132"/>
      <c r="V40" s="132"/>
      <c r="W40" s="156"/>
      <c r="X40" s="113"/>
      <c r="Y40" s="146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</row>
    <row r="41" spans="2:40">
      <c r="B41" s="155" t="s">
        <v>176</v>
      </c>
      <c r="C41" s="153">
        <v>0.15734999999999999</v>
      </c>
      <c r="D41" s="153">
        <v>0.15976984763432237</v>
      </c>
      <c r="E41" s="153">
        <v>0.16236889991728704</v>
      </c>
      <c r="F41" s="153">
        <v>0.14795894931362194</v>
      </c>
      <c r="N41" s="132"/>
      <c r="O41" s="132"/>
      <c r="P41" s="132"/>
      <c r="Q41" s="132"/>
      <c r="R41" s="132"/>
      <c r="S41" s="132"/>
      <c r="T41" s="132"/>
      <c r="U41" s="132"/>
      <c r="V41" s="132"/>
      <c r="W41" s="156"/>
      <c r="X41" s="113"/>
      <c r="Y41" s="146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</row>
    <row r="42" spans="2:40">
      <c r="B42" s="155" t="s">
        <v>178</v>
      </c>
      <c r="C42" s="153">
        <v>0.15554805194805194</v>
      </c>
      <c r="D42" s="153">
        <v>0.1563164956590371</v>
      </c>
      <c r="E42" s="153">
        <v>0.15945800901269971</v>
      </c>
      <c r="F42" s="153">
        <v>0.14643448487774902</v>
      </c>
      <c r="N42" s="132"/>
      <c r="O42" s="132"/>
      <c r="P42" s="132"/>
      <c r="Q42" s="132"/>
      <c r="R42" s="132"/>
      <c r="S42" s="132"/>
      <c r="T42" s="132"/>
      <c r="U42" s="132"/>
      <c r="V42" s="132"/>
      <c r="W42" s="156"/>
      <c r="X42" s="113"/>
      <c r="Y42" s="146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</row>
    <row r="43" spans="2:40">
      <c r="B43" s="155" t="s">
        <v>197</v>
      </c>
      <c r="C43" s="153">
        <v>0.15720519480519479</v>
      </c>
      <c r="D43" s="153">
        <v>0.15971981057616419</v>
      </c>
      <c r="E43" s="153">
        <v>0.16308357230643178</v>
      </c>
      <c r="F43" s="153">
        <v>0.14847126991791404</v>
      </c>
      <c r="N43" s="132"/>
      <c r="O43" s="132"/>
      <c r="P43" s="132"/>
      <c r="Q43" s="132"/>
      <c r="R43" s="132"/>
      <c r="S43" s="132"/>
      <c r="T43" s="132"/>
      <c r="U43" s="132"/>
      <c r="V43" s="132"/>
      <c r="W43" s="156"/>
      <c r="X43" s="113"/>
      <c r="Y43" s="146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</row>
    <row r="44" spans="2:40">
      <c r="B44" s="155" t="s">
        <v>198</v>
      </c>
      <c r="C44" s="153">
        <v>0.15483636363636363</v>
      </c>
      <c r="D44" s="153">
        <v>0.15700552486187846</v>
      </c>
      <c r="E44" s="153">
        <v>0.16224252355591973</v>
      </c>
      <c r="F44" s="153">
        <v>0.14969413107414073</v>
      </c>
      <c r="N44" s="132"/>
      <c r="O44" s="132"/>
      <c r="P44" s="132"/>
      <c r="Q44" s="132"/>
      <c r="R44" s="132"/>
      <c r="S44" s="132"/>
      <c r="T44" s="132"/>
      <c r="U44" s="132"/>
      <c r="V44" s="132"/>
      <c r="W44" s="156"/>
      <c r="X44" s="113"/>
      <c r="Y44" s="146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</row>
    <row r="45" spans="2:40">
      <c r="B45" s="155" t="s">
        <v>199</v>
      </c>
      <c r="C45" s="153">
        <v>0.14915404040404043</v>
      </c>
      <c r="D45" s="153">
        <v>0.1538730283911672</v>
      </c>
      <c r="E45" s="153">
        <v>0.16115126737530663</v>
      </c>
      <c r="F45" s="153">
        <v>0.15229633208873269</v>
      </c>
      <c r="N45" s="132"/>
      <c r="O45" s="132"/>
      <c r="P45" s="132"/>
      <c r="Q45" s="132"/>
      <c r="R45" s="132"/>
      <c r="S45" s="132"/>
      <c r="T45" s="132"/>
      <c r="U45" s="132"/>
      <c r="V45" s="132"/>
      <c r="W45" s="156"/>
      <c r="X45" s="113"/>
      <c r="Y45" s="146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</row>
    <row r="46" spans="2:40">
      <c r="B46" s="155" t="s">
        <v>200</v>
      </c>
      <c r="C46" s="153">
        <v>0.14667929292929294</v>
      </c>
      <c r="D46" s="153">
        <v>0.150493690851735</v>
      </c>
      <c r="E46" s="153">
        <v>0.16013491414554373</v>
      </c>
      <c r="F46" s="153">
        <v>0.15261502306171754</v>
      </c>
      <c r="N46" s="132"/>
      <c r="O46" s="132"/>
      <c r="P46" s="132"/>
      <c r="Q46" s="132"/>
      <c r="R46" s="132"/>
      <c r="S46" s="132"/>
      <c r="T46" s="132"/>
      <c r="U46" s="132"/>
      <c r="V46" s="132"/>
      <c r="W46" s="156"/>
      <c r="X46" s="113"/>
      <c r="Y46" s="146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</row>
    <row r="47" spans="2:40">
      <c r="B47" s="155" t="s">
        <v>201</v>
      </c>
      <c r="C47" s="153">
        <v>0.14454292929292931</v>
      </c>
      <c r="D47" s="153">
        <v>0.14809858044164037</v>
      </c>
      <c r="E47" s="153">
        <v>0.1576880621422731</v>
      </c>
      <c r="F47" s="153">
        <v>0.1499135075774215</v>
      </c>
      <c r="N47" s="132"/>
      <c r="O47" s="132"/>
      <c r="P47" s="132"/>
      <c r="Q47" s="132"/>
      <c r="R47" s="132"/>
      <c r="S47" s="132"/>
      <c r="T47" s="132"/>
      <c r="U47" s="132"/>
      <c r="V47" s="132"/>
      <c r="W47" s="156"/>
      <c r="X47" s="113"/>
      <c r="Y47" s="146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</row>
    <row r="48" spans="2:40" ht="25.5">
      <c r="B48" s="152" t="s">
        <v>169</v>
      </c>
      <c r="C48" s="153">
        <v>0.15114285714285713</v>
      </c>
      <c r="D48" s="153">
        <v>0.1552001607717042</v>
      </c>
      <c r="E48" s="153">
        <v>0.16376565740356699</v>
      </c>
      <c r="F48" s="153">
        <v>0.1533536832818703</v>
      </c>
      <c r="G48" s="147"/>
      <c r="H48" s="117"/>
      <c r="I48" s="157"/>
      <c r="J48" s="158"/>
      <c r="K48" s="159"/>
      <c r="N48" s="132"/>
      <c r="O48" s="132"/>
      <c r="P48" s="132"/>
      <c r="Q48" s="132"/>
      <c r="R48" s="132"/>
      <c r="S48" s="132"/>
      <c r="T48" s="132"/>
      <c r="U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</row>
    <row r="49" spans="2:38" ht="13.5">
      <c r="B49" s="155" t="s">
        <v>172</v>
      </c>
      <c r="C49" s="153">
        <v>0.15011168831168831</v>
      </c>
      <c r="D49" s="153">
        <v>0.15419051446945337</v>
      </c>
      <c r="E49" s="153">
        <v>0.1629174616341767</v>
      </c>
      <c r="F49" s="153">
        <v>0.15307666519629468</v>
      </c>
      <c r="G49" s="147"/>
      <c r="H49" s="117"/>
      <c r="I49" s="157"/>
      <c r="J49" s="158"/>
      <c r="K49" s="159"/>
      <c r="N49" s="132"/>
      <c r="O49" s="132"/>
      <c r="P49" s="132"/>
      <c r="Q49" s="132"/>
      <c r="R49" s="132"/>
      <c r="S49" s="132"/>
      <c r="T49" s="132"/>
      <c r="U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</row>
    <row r="50" spans="2:38" ht="13.5">
      <c r="B50" s="155" t="s">
        <v>173</v>
      </c>
      <c r="C50" s="153">
        <v>0.14790389610389609</v>
      </c>
      <c r="D50" s="153">
        <v>0.15186334405144694</v>
      </c>
      <c r="E50" s="153">
        <v>0.15922189962671093</v>
      </c>
      <c r="F50" s="153">
        <v>0.15097269519188355</v>
      </c>
      <c r="G50" s="147"/>
      <c r="H50" s="117"/>
      <c r="I50" s="157"/>
      <c r="J50" s="158"/>
      <c r="K50" s="159"/>
      <c r="N50" s="132"/>
      <c r="O50" s="132"/>
      <c r="P50" s="132"/>
      <c r="Q50" s="132"/>
      <c r="R50" s="132"/>
      <c r="S50" s="132"/>
      <c r="T50" s="132"/>
      <c r="U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</row>
    <row r="51" spans="2:38" ht="13.5">
      <c r="B51" s="155" t="s">
        <v>174</v>
      </c>
      <c r="C51" s="153">
        <v>0.14373282442748092</v>
      </c>
      <c r="D51" s="153">
        <v>0.14816771653543306</v>
      </c>
      <c r="E51" s="153">
        <v>0.15647327302631578</v>
      </c>
      <c r="F51" s="153">
        <v>0.14609214329508627</v>
      </c>
      <c r="G51" s="147"/>
      <c r="H51" s="117"/>
      <c r="I51" s="157"/>
      <c r="J51" s="158"/>
      <c r="K51" s="159"/>
      <c r="N51" s="132"/>
      <c r="O51" s="132"/>
      <c r="P51" s="132"/>
      <c r="Q51" s="132"/>
      <c r="R51" s="132"/>
      <c r="S51" s="132"/>
      <c r="T51" s="132"/>
      <c r="U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</row>
    <row r="52" spans="2:38" ht="13.5">
      <c r="B52" s="155" t="s">
        <v>175</v>
      </c>
      <c r="C52" s="153">
        <v>0.14202035623409667</v>
      </c>
      <c r="D52" s="153">
        <v>0.14655196850393704</v>
      </c>
      <c r="E52" s="153">
        <v>0.15387171052631576</v>
      </c>
      <c r="F52" s="153">
        <v>0.14242489270386266</v>
      </c>
      <c r="G52" s="147"/>
      <c r="H52" s="117"/>
      <c r="I52" s="157"/>
      <c r="J52" s="158"/>
      <c r="K52" s="159"/>
      <c r="N52" s="132"/>
      <c r="O52" s="132"/>
      <c r="P52" s="132"/>
      <c r="Q52" s="132"/>
      <c r="R52" s="132"/>
      <c r="S52" s="132"/>
      <c r="T52" s="132"/>
      <c r="U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</row>
    <row r="53" spans="2:38" ht="13.5">
      <c r="B53" s="155" t="s">
        <v>176</v>
      </c>
      <c r="C53" s="153">
        <v>0.14003562340966919</v>
      </c>
      <c r="D53" s="153">
        <v>0.14483937007874015</v>
      </c>
      <c r="E53" s="153">
        <v>0.15094695723684212</v>
      </c>
      <c r="F53" s="153">
        <v>0.13848480336340546</v>
      </c>
      <c r="G53" s="147"/>
      <c r="H53" s="117"/>
      <c r="I53" s="157"/>
      <c r="J53" s="158"/>
      <c r="K53" s="159"/>
      <c r="N53" s="132"/>
      <c r="O53" s="132"/>
      <c r="P53" s="132"/>
      <c r="Q53" s="132"/>
      <c r="R53" s="132"/>
      <c r="S53" s="132"/>
      <c r="T53" s="132"/>
      <c r="U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</row>
    <row r="54" spans="2:38" ht="13.5">
      <c r="B54" s="155" t="s">
        <v>178</v>
      </c>
      <c r="C54" s="153">
        <v>0.14553684210526316</v>
      </c>
      <c r="D54" s="153">
        <v>0.14667145135566187</v>
      </c>
      <c r="E54" s="153">
        <v>0.15033648704236938</v>
      </c>
      <c r="F54" s="153">
        <v>0.13717603045418744</v>
      </c>
      <c r="G54" s="147"/>
      <c r="H54" s="117"/>
      <c r="I54" s="157"/>
      <c r="J54" s="158"/>
      <c r="K54" s="159"/>
      <c r="N54" s="132"/>
      <c r="O54" s="132"/>
      <c r="P54" s="132"/>
      <c r="Q54" s="132"/>
      <c r="R54" s="132"/>
      <c r="S54" s="132"/>
      <c r="T54" s="132"/>
      <c r="U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</row>
    <row r="55" spans="2:38" ht="13.5">
      <c r="B55" s="155" t="s">
        <v>197</v>
      </c>
      <c r="C55" s="153">
        <v>0.14732894736842103</v>
      </c>
      <c r="D55" s="153">
        <v>0.14957416267942583</v>
      </c>
      <c r="E55" s="153">
        <v>0.15345907034142328</v>
      </c>
      <c r="F55" s="153">
        <v>0.13923461976021703</v>
      </c>
      <c r="G55" s="147"/>
      <c r="H55" s="117"/>
      <c r="I55" s="157"/>
      <c r="J55" s="160"/>
      <c r="K55" s="161"/>
      <c r="N55" s="132"/>
      <c r="O55" s="132"/>
      <c r="P55" s="132"/>
      <c r="Q55" s="132"/>
      <c r="R55" s="132"/>
      <c r="S55" s="132"/>
      <c r="T55" s="132"/>
      <c r="U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</row>
    <row r="56" spans="2:38" ht="13.5">
      <c r="B56" s="155" t="s">
        <v>198</v>
      </c>
      <c r="C56" s="153">
        <v>0.14622105263157895</v>
      </c>
      <c r="D56" s="153">
        <v>0.14882695374800639</v>
      </c>
      <c r="E56" s="153">
        <v>0.15425545043192102</v>
      </c>
      <c r="F56" s="153">
        <v>0.14012903649251773</v>
      </c>
      <c r="G56" s="147"/>
      <c r="H56" s="117"/>
      <c r="I56" s="157"/>
      <c r="J56" s="160"/>
      <c r="K56" s="161"/>
      <c r="N56" s="132"/>
      <c r="O56" s="132"/>
      <c r="P56" s="132"/>
      <c r="Q56" s="132"/>
      <c r="R56" s="132"/>
      <c r="S56" s="132"/>
      <c r="T56" s="132"/>
      <c r="U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</row>
    <row r="57" spans="2:38">
      <c r="B57" s="155" t="s">
        <v>199</v>
      </c>
      <c r="C57" s="153">
        <v>0.14508923884514435</v>
      </c>
      <c r="D57" s="153">
        <v>0.14599519615692555</v>
      </c>
      <c r="E57" s="153">
        <v>0.1545878687162443</v>
      </c>
      <c r="F57" s="153">
        <v>0.14231942804670078</v>
      </c>
      <c r="N57" s="132"/>
      <c r="O57" s="132"/>
      <c r="P57" s="132"/>
      <c r="Q57" s="132"/>
      <c r="R57" s="132"/>
      <c r="S57" s="132"/>
      <c r="T57" s="132"/>
      <c r="U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</row>
    <row r="58" spans="2:38">
      <c r="B58" s="155" t="s">
        <v>200</v>
      </c>
      <c r="C58" s="153">
        <v>0.14298425196850395</v>
      </c>
      <c r="D58" s="153">
        <v>0.14266453162530024</v>
      </c>
      <c r="E58" s="153">
        <v>0.15312172829248027</v>
      </c>
      <c r="F58" s="153">
        <v>0.14223914469369014</v>
      </c>
      <c r="N58" s="132"/>
      <c r="O58" s="132"/>
      <c r="P58" s="132"/>
      <c r="Q58" s="132"/>
      <c r="R58" s="132"/>
      <c r="S58" s="132"/>
      <c r="T58" s="132"/>
      <c r="U58" s="132"/>
    </row>
    <row r="59" spans="2:38">
      <c r="B59" s="155" t="s">
        <v>201</v>
      </c>
      <c r="C59" s="153">
        <v>0.14049343832021</v>
      </c>
      <c r="D59" s="153">
        <v>0.14099359487590074</v>
      </c>
      <c r="E59" s="153">
        <v>0.15128001661819693</v>
      </c>
      <c r="F59" s="153">
        <v>0.14002785430058157</v>
      </c>
      <c r="N59" s="132"/>
      <c r="O59" s="132"/>
      <c r="P59" s="132"/>
      <c r="Q59" s="132"/>
      <c r="R59" s="132"/>
      <c r="S59" s="132"/>
      <c r="T59" s="132"/>
      <c r="U59" s="132"/>
    </row>
    <row r="60" spans="2:38" ht="25.5">
      <c r="B60" s="152" t="s">
        <v>170</v>
      </c>
      <c r="C60" s="153">
        <v>0.14420689655172414</v>
      </c>
      <c r="D60" s="153">
        <v>0.1451700241740532</v>
      </c>
      <c r="E60" s="153">
        <v>0.15621079046424091</v>
      </c>
      <c r="F60" s="153">
        <v>0.14395447973713033</v>
      </c>
      <c r="N60" s="132"/>
      <c r="O60" s="132"/>
      <c r="P60" s="132"/>
      <c r="Q60" s="132"/>
      <c r="R60" s="132"/>
      <c r="S60" s="132"/>
      <c r="T60" s="132"/>
      <c r="U60" s="132"/>
    </row>
    <row r="61" spans="2:38">
      <c r="B61" s="155" t="s">
        <v>172</v>
      </c>
      <c r="C61" s="153">
        <v>0.14444827586206896</v>
      </c>
      <c r="D61" s="153">
        <v>0.14622240128928282</v>
      </c>
      <c r="E61" s="153">
        <v>0.15700418235048097</v>
      </c>
      <c r="F61" s="153">
        <v>0.14409813800657173</v>
      </c>
      <c r="N61" s="132"/>
      <c r="O61" s="132"/>
      <c r="P61" s="132"/>
      <c r="Q61" s="132"/>
      <c r="R61" s="132"/>
      <c r="S61" s="132"/>
      <c r="T61" s="132"/>
      <c r="U61" s="132"/>
    </row>
    <row r="62" spans="2:38">
      <c r="B62" s="155" t="s">
        <v>173</v>
      </c>
      <c r="C62" s="153">
        <v>0.14254111405835546</v>
      </c>
      <c r="D62" s="153">
        <v>0.14478646253021757</v>
      </c>
      <c r="E62" s="153">
        <v>0.15491217063989959</v>
      </c>
      <c r="F62" s="153">
        <v>0.14261047097480831</v>
      </c>
      <c r="N62" s="132"/>
      <c r="O62" s="132"/>
      <c r="P62" s="132"/>
      <c r="Q62" s="132"/>
      <c r="R62" s="132"/>
      <c r="S62" s="132"/>
      <c r="T62" s="132"/>
      <c r="U62" s="132"/>
    </row>
    <row r="63" spans="2:38">
      <c r="B63" s="155" t="s">
        <v>174</v>
      </c>
      <c r="C63" s="153">
        <v>0.14337967914438501</v>
      </c>
      <c r="D63" s="153">
        <v>0.14352610441767069</v>
      </c>
      <c r="E63" s="153">
        <v>0.15001684470008217</v>
      </c>
      <c r="F63" s="153">
        <v>0.137331394339295</v>
      </c>
      <c r="N63" s="132"/>
      <c r="O63" s="132"/>
      <c r="P63" s="132"/>
      <c r="Q63" s="132"/>
      <c r="R63" s="132"/>
      <c r="S63" s="132"/>
      <c r="T63" s="132"/>
      <c r="U63" s="132"/>
    </row>
    <row r="64" spans="2:38">
      <c r="B64" s="155" t="s">
        <v>175</v>
      </c>
      <c r="C64" s="153">
        <v>0.14059625668449197</v>
      </c>
      <c r="D64" s="153">
        <v>0.1403566265060241</v>
      </c>
      <c r="E64" s="153">
        <v>0.14642440427280198</v>
      </c>
      <c r="F64" s="153">
        <v>0.13368167216530646</v>
      </c>
      <c r="N64" s="132"/>
      <c r="O64" s="132"/>
      <c r="P64" s="132"/>
      <c r="Q64" s="132"/>
      <c r="R64" s="132"/>
      <c r="S64" s="132"/>
      <c r="T64" s="132"/>
      <c r="U64" s="132"/>
    </row>
    <row r="65" spans="2:21">
      <c r="B65" s="155" t="s">
        <v>176</v>
      </c>
      <c r="C65" s="153">
        <v>0.13953208556149732</v>
      </c>
      <c r="D65" s="153">
        <v>0.1396546184738956</v>
      </c>
      <c r="E65" s="153">
        <v>0.14434264585045192</v>
      </c>
      <c r="F65" s="153">
        <v>0.13091187706198995</v>
      </c>
      <c r="N65" s="132"/>
      <c r="O65" s="132"/>
      <c r="P65" s="132"/>
      <c r="Q65" s="132"/>
      <c r="R65" s="132"/>
      <c r="S65" s="132"/>
      <c r="T65" s="132"/>
      <c r="U65" s="132"/>
    </row>
    <row r="66" spans="2:21">
      <c r="B66" s="155" t="s">
        <v>178</v>
      </c>
      <c r="C66" s="153">
        <v>0.14145430107526882</v>
      </c>
      <c r="D66" s="153">
        <v>0.14115032154340834</v>
      </c>
      <c r="E66" s="153">
        <v>0.14407245190339746</v>
      </c>
      <c r="F66" s="153">
        <v>0.13042717311273766</v>
      </c>
      <c r="N66" s="132"/>
      <c r="O66" s="132"/>
      <c r="P66" s="132"/>
      <c r="Q66" s="132"/>
      <c r="R66" s="132"/>
      <c r="S66" s="132"/>
      <c r="T66" s="132"/>
      <c r="U66" s="132"/>
    </row>
    <row r="67" spans="2:21">
      <c r="B67" s="155" t="s">
        <v>197</v>
      </c>
      <c r="C67" s="153">
        <v>0.14593548387096775</v>
      </c>
      <c r="D67" s="153">
        <v>0.146975884244373</v>
      </c>
      <c r="E67" s="153">
        <v>0.14943184609087187</v>
      </c>
      <c r="F67" s="153">
        <v>0.1327820174108883</v>
      </c>
      <c r="N67" s="132"/>
      <c r="O67" s="132"/>
      <c r="P67" s="132"/>
      <c r="Q67" s="132"/>
      <c r="R67" s="132"/>
      <c r="S67" s="132"/>
      <c r="T67" s="132"/>
      <c r="U67" s="132"/>
    </row>
    <row r="68" spans="2:21">
      <c r="B68" s="155" t="s">
        <v>198</v>
      </c>
      <c r="C68" s="153">
        <v>0.14366129032258063</v>
      </c>
      <c r="D68" s="153">
        <v>0.14490755627009644</v>
      </c>
      <c r="E68" s="153">
        <v>0.1493475235366353</v>
      </c>
      <c r="F68" s="153">
        <v>0.13338433886266188</v>
      </c>
      <c r="N68" s="132"/>
      <c r="O68" s="132"/>
      <c r="P68" s="132"/>
      <c r="Q68" s="132"/>
      <c r="R68" s="132"/>
      <c r="S68" s="132"/>
      <c r="T68" s="132"/>
      <c r="U68" s="132"/>
    </row>
    <row r="69" spans="2:21">
      <c r="B69" s="155" t="s">
        <v>199</v>
      </c>
      <c r="C69" s="153">
        <v>0.14287466666666665</v>
      </c>
      <c r="D69" s="153">
        <v>0.14390210355987054</v>
      </c>
      <c r="E69" s="153">
        <v>0.14851773338768853</v>
      </c>
      <c r="F69" s="153">
        <v>0.13721054449673994</v>
      </c>
      <c r="N69" s="132"/>
      <c r="O69" s="132"/>
      <c r="P69" s="132"/>
      <c r="Q69" s="132"/>
      <c r="R69" s="132"/>
      <c r="S69" s="132"/>
      <c r="T69" s="132"/>
      <c r="U69" s="132"/>
    </row>
    <row r="70" spans="2:21">
      <c r="B70" s="155" t="s">
        <v>200</v>
      </c>
      <c r="C70" s="153">
        <v>0.14059999999999997</v>
      </c>
      <c r="D70" s="153">
        <v>0.14001132686084142</v>
      </c>
      <c r="E70" s="153">
        <v>0.14696575621687727</v>
      </c>
      <c r="F70" s="153">
        <v>0.13809680901593333</v>
      </c>
      <c r="N70" s="132"/>
      <c r="O70" s="132"/>
      <c r="P70" s="132"/>
      <c r="Q70" s="132"/>
      <c r="R70" s="132"/>
      <c r="S70" s="132"/>
      <c r="T70" s="132"/>
      <c r="U70" s="132"/>
    </row>
    <row r="71" spans="2:21">
      <c r="B71" s="155" t="s">
        <v>201</v>
      </c>
      <c r="C71" s="153">
        <v>0.13931199999999999</v>
      </c>
      <c r="D71" s="153">
        <v>0.13907847896440129</v>
      </c>
      <c r="E71" s="153">
        <v>0.14576600081532817</v>
      </c>
      <c r="F71" s="153">
        <v>0.13660369618722742</v>
      </c>
      <c r="N71" s="132"/>
      <c r="O71" s="132"/>
      <c r="P71" s="132"/>
      <c r="Q71" s="132"/>
      <c r="R71" s="132"/>
      <c r="S71" s="132"/>
      <c r="T71" s="132"/>
      <c r="U71" s="132"/>
    </row>
    <row r="72" spans="2:21" ht="25.5">
      <c r="B72" s="152" t="s">
        <v>171</v>
      </c>
      <c r="C72" s="153">
        <v>0.137752079002079</v>
      </c>
      <c r="D72" s="153">
        <v>0.14123186663460768</v>
      </c>
      <c r="E72" s="153">
        <v>0.15128435823359471</v>
      </c>
      <c r="F72" s="162">
        <v>0.14150755407885468</v>
      </c>
      <c r="N72" s="132"/>
      <c r="O72" s="132"/>
      <c r="P72" s="132"/>
      <c r="Q72" s="132"/>
      <c r="R72" s="132"/>
      <c r="S72" s="132"/>
      <c r="T72" s="132"/>
      <c r="U72" s="132"/>
    </row>
    <row r="73" spans="2:21">
      <c r="B73" s="155" t="s">
        <v>172</v>
      </c>
      <c r="C73" s="153">
        <v>0.13824844074844075</v>
      </c>
      <c r="D73" s="153">
        <v>0.14146269135208783</v>
      </c>
      <c r="E73" s="153">
        <v>0.15116054477919935</v>
      </c>
      <c r="F73" s="162">
        <v>0.14116807716728566</v>
      </c>
      <c r="N73" s="132"/>
      <c r="O73" s="132"/>
      <c r="P73" s="132"/>
      <c r="Q73" s="132"/>
      <c r="R73" s="132"/>
      <c r="S73" s="132"/>
      <c r="T73" s="132"/>
      <c r="U73" s="132"/>
    </row>
    <row r="74" spans="2:21">
      <c r="B74" s="155" t="s">
        <v>173</v>
      </c>
      <c r="C74" s="153">
        <v>0.15155405405405406</v>
      </c>
      <c r="D74" s="153">
        <v>0.15578985333012743</v>
      </c>
      <c r="E74" s="153">
        <v>0.16583862979777136</v>
      </c>
      <c r="F74" s="162">
        <v>0.15431334858355586</v>
      </c>
      <c r="N74" s="132"/>
      <c r="O74" s="132"/>
      <c r="P74" s="132"/>
      <c r="Q74" s="132"/>
      <c r="R74" s="132"/>
      <c r="S74" s="132"/>
      <c r="T74" s="132"/>
      <c r="U74" s="132"/>
    </row>
    <row r="75" spans="2:21">
      <c r="B75" s="155" t="s">
        <v>174</v>
      </c>
      <c r="C75" s="153">
        <v>0.18008080245193647</v>
      </c>
      <c r="D75" s="153">
        <v>0.17696630146082337</v>
      </c>
      <c r="E75" s="153">
        <v>0.1882668606641561</v>
      </c>
      <c r="F75" s="162">
        <v>0.17434212202846847</v>
      </c>
      <c r="N75" s="132"/>
      <c r="O75" s="132"/>
      <c r="P75" s="132"/>
      <c r="Q75" s="132"/>
      <c r="R75" s="132"/>
      <c r="S75" s="132"/>
      <c r="T75" s="132"/>
      <c r="U75" s="132"/>
    </row>
    <row r="76" spans="2:21">
      <c r="B76" s="155" t="s">
        <v>175</v>
      </c>
      <c r="C76" s="153">
        <v>0.18035943159654499</v>
      </c>
      <c r="D76" s="153">
        <v>0.17720949535192562</v>
      </c>
      <c r="E76" s="153">
        <v>0.18851292365628208</v>
      </c>
      <c r="F76" s="162">
        <v>0.17555134879318504</v>
      </c>
      <c r="N76" s="132"/>
      <c r="O76" s="132"/>
      <c r="P76" s="132"/>
      <c r="Q76" s="132"/>
      <c r="R76" s="132"/>
      <c r="S76" s="132"/>
      <c r="T76" s="132"/>
      <c r="U76" s="132"/>
    </row>
    <row r="77" spans="2:21">
      <c r="B77" s="155" t="s">
        <v>176</v>
      </c>
      <c r="C77" s="153">
        <v>0.18879632209529118</v>
      </c>
      <c r="D77" s="153">
        <v>0.18447294156706506</v>
      </c>
      <c r="E77" s="153">
        <v>0.19547928791509758</v>
      </c>
      <c r="F77" s="162">
        <v>0.17578374713313188</v>
      </c>
      <c r="N77" s="132"/>
      <c r="O77" s="132"/>
      <c r="P77" s="132"/>
      <c r="Q77" s="132"/>
      <c r="R77" s="132"/>
      <c r="S77" s="132"/>
      <c r="T77" s="132"/>
      <c r="U77" s="132"/>
    </row>
    <row r="78" spans="2:21">
      <c r="B78" s="155" t="s">
        <v>178</v>
      </c>
      <c r="C78" s="153">
        <v>0.17454959785522789</v>
      </c>
      <c r="D78" s="153">
        <v>0.1693325396825397</v>
      </c>
      <c r="E78" s="153">
        <v>0.17753499571481043</v>
      </c>
      <c r="F78" s="162">
        <v>0.16476274901964208</v>
      </c>
      <c r="N78" s="132"/>
      <c r="O78" s="132"/>
      <c r="P78" s="132"/>
      <c r="Q78" s="132"/>
      <c r="R78" s="132"/>
      <c r="S78" s="132"/>
      <c r="T78" s="132"/>
      <c r="U78" s="132"/>
    </row>
    <row r="79" spans="2:21">
      <c r="B79" s="155" t="s">
        <v>197</v>
      </c>
      <c r="C79" s="153">
        <v>0.17644235924932977</v>
      </c>
      <c r="D79" s="153">
        <v>0.17184285714285713</v>
      </c>
      <c r="E79" s="153">
        <v>0.17985879280088152</v>
      </c>
      <c r="F79" s="162">
        <v>0.1660631970584896</v>
      </c>
      <c r="N79" s="132"/>
      <c r="O79" s="132"/>
      <c r="P79" s="132"/>
      <c r="Q79" s="132"/>
      <c r="R79" s="132"/>
      <c r="S79" s="132"/>
      <c r="T79" s="132"/>
      <c r="U79" s="132"/>
    </row>
    <row r="80" spans="2:21">
      <c r="B80" s="155" t="s">
        <v>198</v>
      </c>
      <c r="C80" s="153">
        <v>0.17427882037533513</v>
      </c>
      <c r="D80" s="153">
        <v>0.16902857142857142</v>
      </c>
      <c r="E80" s="153">
        <v>0.17849406195159775</v>
      </c>
      <c r="F80" s="162">
        <v>0.16491344902575569</v>
      </c>
      <c r="N80" s="132"/>
      <c r="O80" s="132"/>
      <c r="P80" s="132"/>
      <c r="Q80" s="132"/>
      <c r="R80" s="132"/>
      <c r="S80" s="132"/>
      <c r="T80" s="132"/>
      <c r="U80" s="132"/>
    </row>
    <row r="81" spans="2:21">
      <c r="B81" s="155" t="s">
        <v>199</v>
      </c>
      <c r="C81" s="153">
        <v>0.17013449367088607</v>
      </c>
      <c r="D81" s="153">
        <v>0.16690999518690838</v>
      </c>
      <c r="E81" s="153">
        <v>0.17826843209013529</v>
      </c>
      <c r="F81" s="162">
        <v>0.16588737475123677</v>
      </c>
      <c r="N81" s="132"/>
      <c r="O81" s="132"/>
      <c r="P81" s="132"/>
      <c r="Q81" s="132"/>
      <c r="R81" s="132"/>
      <c r="S81" s="132"/>
      <c r="T81" s="132"/>
      <c r="U81" s="132"/>
    </row>
    <row r="82" spans="2:21">
      <c r="B82" s="155" t="s">
        <v>200</v>
      </c>
      <c r="C82" s="153">
        <v>0.17026371308016877</v>
      </c>
      <c r="D82" s="153">
        <v>0.16511952510829456</v>
      </c>
      <c r="E82" s="153">
        <v>0.17832600024672068</v>
      </c>
      <c r="F82" s="162">
        <v>0.16698297353896316</v>
      </c>
      <c r="N82" s="132"/>
      <c r="O82" s="132"/>
      <c r="P82" s="132"/>
      <c r="Q82" s="132"/>
      <c r="R82" s="132"/>
      <c r="S82" s="132"/>
      <c r="T82" s="132"/>
      <c r="U82" s="132"/>
    </row>
    <row r="83" spans="2:21">
      <c r="B83" s="155" t="s">
        <v>201</v>
      </c>
      <c r="C83" s="153">
        <v>0.17221782700421942</v>
      </c>
      <c r="D83" s="153">
        <v>0.16717311086154341</v>
      </c>
      <c r="E83" s="153">
        <v>0.17998314075414285</v>
      </c>
      <c r="F83" s="162">
        <v>0.16857961073703287</v>
      </c>
      <c r="N83" s="132"/>
      <c r="O83" s="132"/>
      <c r="P83" s="132"/>
      <c r="Q83" s="132"/>
      <c r="R83" s="132"/>
      <c r="S83" s="132"/>
      <c r="T83" s="132"/>
      <c r="U83" s="132"/>
    </row>
    <row r="84" spans="2:21" ht="25.5">
      <c r="B84" s="152" t="s">
        <v>202</v>
      </c>
      <c r="C84" s="162">
        <v>0.18301587</v>
      </c>
      <c r="D84" s="163">
        <v>0.17281916999999999</v>
      </c>
      <c r="E84" s="163">
        <v>0.18751883999999999</v>
      </c>
      <c r="F84" s="163">
        <v>0.17341345999999999</v>
      </c>
      <c r="N84" s="132"/>
      <c r="O84" s="132"/>
      <c r="P84" s="132"/>
      <c r="Q84" s="132"/>
      <c r="R84" s="132"/>
      <c r="S84" s="132"/>
      <c r="T84" s="132"/>
      <c r="U84" s="132"/>
    </row>
    <row r="85" spans="2:21">
      <c r="B85" s="155" t="s">
        <v>172</v>
      </c>
      <c r="C85" s="162">
        <v>0.18628352000000001</v>
      </c>
      <c r="D85" s="163">
        <v>0.17670087000000001</v>
      </c>
      <c r="E85" s="163">
        <v>0.19102094</v>
      </c>
      <c r="F85" s="163">
        <v>0.17535723</v>
      </c>
      <c r="N85" s="132"/>
      <c r="O85" s="132"/>
      <c r="P85" s="132"/>
      <c r="Q85" s="132"/>
      <c r="R85" s="132"/>
      <c r="S85" s="132"/>
      <c r="T85" s="132"/>
      <c r="U85" s="132"/>
    </row>
    <row r="86" spans="2:21">
      <c r="B86" s="155" t="s">
        <v>173</v>
      </c>
      <c r="C86" s="162">
        <v>0.18255062999999999</v>
      </c>
      <c r="D86" s="163">
        <v>0.17343164</v>
      </c>
      <c r="E86" s="163">
        <v>0.18729523000000001</v>
      </c>
      <c r="F86" s="163">
        <v>0.17276986</v>
      </c>
      <c r="N86" s="132"/>
      <c r="O86" s="132"/>
      <c r="P86" s="132"/>
      <c r="Q86" s="132"/>
      <c r="R86" s="132"/>
      <c r="S86" s="132"/>
      <c r="T86" s="132"/>
      <c r="U86" s="132"/>
    </row>
    <row r="87" spans="2:21">
      <c r="B87" s="155" t="s">
        <v>174</v>
      </c>
      <c r="C87" s="162">
        <v>0.1812037</v>
      </c>
      <c r="D87" s="163">
        <v>0.16784995999999999</v>
      </c>
      <c r="E87" s="163">
        <v>0.18206035000000001</v>
      </c>
      <c r="F87" s="163">
        <v>0.16844901000000001</v>
      </c>
      <c r="N87" s="132"/>
      <c r="O87" s="132"/>
      <c r="P87" s="132"/>
      <c r="Q87" s="132"/>
      <c r="R87" s="132"/>
      <c r="S87" s="132"/>
      <c r="T87" s="132"/>
      <c r="U87" s="132"/>
    </row>
    <row r="88" spans="2:21">
      <c r="B88" s="155" t="s">
        <v>175</v>
      </c>
      <c r="C88" s="162">
        <v>0.17627723000000001</v>
      </c>
      <c r="D88" s="163">
        <v>0.16414972</v>
      </c>
      <c r="E88" s="163">
        <v>0.17702334</v>
      </c>
      <c r="F88" s="163">
        <v>0.1628761</v>
      </c>
      <c r="N88" s="132"/>
      <c r="O88" s="132"/>
      <c r="P88" s="132"/>
      <c r="Q88" s="132"/>
      <c r="R88" s="132"/>
      <c r="S88" s="132"/>
      <c r="T88" s="132"/>
      <c r="U88" s="132"/>
    </row>
    <row r="89" spans="2:21">
      <c r="B89" s="155" t="s">
        <v>176</v>
      </c>
      <c r="C89" s="162">
        <v>0.17405772999999999</v>
      </c>
      <c r="D89" s="163">
        <v>0.16290099</v>
      </c>
      <c r="E89" s="163">
        <v>0.17347202</v>
      </c>
      <c r="F89" s="163">
        <v>0.15568646</v>
      </c>
      <c r="N89" s="132"/>
      <c r="O89" s="132"/>
      <c r="P89" s="132"/>
      <c r="Q89" s="132"/>
      <c r="R89" s="132"/>
      <c r="S89" s="132"/>
      <c r="T89" s="132"/>
      <c r="U89" s="132"/>
    </row>
    <row r="90" spans="2:21">
      <c r="B90" s="155" t="s">
        <v>178</v>
      </c>
      <c r="C90" s="162">
        <v>0.17140406999999999</v>
      </c>
      <c r="D90" s="163">
        <v>0.1620972</v>
      </c>
      <c r="E90" s="163">
        <v>0.17027012</v>
      </c>
      <c r="F90" s="163">
        <v>0.14570717</v>
      </c>
      <c r="N90" s="132"/>
      <c r="O90" s="132"/>
      <c r="P90" s="132"/>
      <c r="Q90" s="132"/>
      <c r="R90" s="132"/>
      <c r="S90" s="132"/>
      <c r="T90" s="132"/>
      <c r="U90" s="132"/>
    </row>
    <row r="91" spans="2:21">
      <c r="B91" s="155" t="s">
        <v>197</v>
      </c>
      <c r="C91" s="162">
        <v>0.17314845000000001</v>
      </c>
      <c r="D91" s="163">
        <v>0.16504334000000001</v>
      </c>
      <c r="E91" s="163">
        <v>0.17292943</v>
      </c>
      <c r="F91" s="163">
        <v>0.14218516</v>
      </c>
      <c r="N91" s="132"/>
      <c r="O91" s="132"/>
      <c r="P91" s="132"/>
      <c r="Q91" s="132"/>
      <c r="R91" s="132"/>
      <c r="S91" s="132"/>
      <c r="T91" s="132"/>
      <c r="U91" s="132"/>
    </row>
    <row r="92" spans="2:21">
      <c r="B92" s="155" t="s">
        <v>198</v>
      </c>
      <c r="C92" s="162">
        <v>0.16856109</v>
      </c>
      <c r="D92" s="163">
        <v>0.16111515000000001</v>
      </c>
      <c r="E92" s="163">
        <v>0.17024315000000001</v>
      </c>
      <c r="F92" s="163">
        <v>0.13893908999999999</v>
      </c>
      <c r="N92" s="132"/>
      <c r="O92" s="132"/>
      <c r="P92" s="132"/>
      <c r="Q92" s="132"/>
      <c r="R92" s="132"/>
      <c r="S92" s="132"/>
      <c r="T92" s="132"/>
      <c r="U92" s="132"/>
    </row>
    <row r="93" spans="2:21">
      <c r="B93" s="155" t="s">
        <v>199</v>
      </c>
      <c r="C93" s="162">
        <v>0.16925385000000001</v>
      </c>
      <c r="D93" s="163">
        <v>0.16115589999999999</v>
      </c>
      <c r="E93" s="163">
        <v>0.17007565999999999</v>
      </c>
      <c r="F93" s="163">
        <v>0.13985555</v>
      </c>
      <c r="N93" s="132"/>
      <c r="O93" s="132"/>
      <c r="P93" s="132"/>
      <c r="Q93" s="132"/>
      <c r="R93" s="132"/>
      <c r="S93" s="132"/>
      <c r="T93" s="132"/>
      <c r="U93" s="132"/>
    </row>
    <row r="94" spans="2:21">
      <c r="B94" s="155" t="s">
        <v>200</v>
      </c>
      <c r="C94" s="162">
        <v>0.15536361000000001</v>
      </c>
      <c r="D94" s="163">
        <v>0.14739352999999999</v>
      </c>
      <c r="E94" s="163">
        <v>0.15768166</v>
      </c>
      <c r="F94" s="163">
        <v>0.1366617</v>
      </c>
      <c r="N94" s="132"/>
      <c r="O94" s="132"/>
      <c r="P94" s="132"/>
      <c r="Q94" s="132"/>
      <c r="R94" s="132"/>
      <c r="S94" s="132"/>
      <c r="T94" s="132"/>
      <c r="U94" s="132"/>
    </row>
    <row r="95" spans="2:21">
      <c r="B95" s="155" t="s">
        <v>201</v>
      </c>
      <c r="C95" s="162">
        <v>0.14713166</v>
      </c>
      <c r="D95" s="163">
        <v>0.14049348</v>
      </c>
      <c r="E95" s="163">
        <v>0.15030102000000001</v>
      </c>
      <c r="F95" s="163">
        <v>0.13336475</v>
      </c>
      <c r="N95" s="132"/>
      <c r="O95" s="132"/>
      <c r="P95" s="132"/>
      <c r="Q95" s="132"/>
      <c r="R95" s="132"/>
      <c r="S95" s="132"/>
      <c r="T95" s="132"/>
      <c r="U95" s="132"/>
    </row>
    <row r="96" spans="2:21" ht="25.5">
      <c r="B96" s="152" t="s">
        <v>203</v>
      </c>
      <c r="C96" s="162">
        <v>0.141328252585738</v>
      </c>
      <c r="D96" s="163">
        <v>0.135312720709409</v>
      </c>
      <c r="E96" s="163">
        <v>0.145252263906856</v>
      </c>
      <c r="F96" s="163">
        <v>0.13427164931167601</v>
      </c>
      <c r="N96" s="132"/>
      <c r="O96" s="132"/>
      <c r="P96" s="132"/>
      <c r="Q96" s="132"/>
      <c r="R96" s="132"/>
      <c r="S96" s="132"/>
      <c r="T96" s="132"/>
      <c r="U96" s="132"/>
    </row>
    <row r="97" spans="2:21">
      <c r="B97" s="155" t="s">
        <v>172</v>
      </c>
      <c r="C97" s="162">
        <v>0.14129831246597699</v>
      </c>
      <c r="D97" s="163">
        <v>0.13597033665541899</v>
      </c>
      <c r="E97" s="163">
        <v>0.145691704398448</v>
      </c>
      <c r="F97" s="163">
        <v>0.13378178284908501</v>
      </c>
      <c r="N97" s="132"/>
      <c r="O97" s="132"/>
      <c r="P97" s="132"/>
      <c r="Q97" s="132"/>
      <c r="R97" s="132"/>
      <c r="S97" s="132"/>
      <c r="T97" s="132"/>
      <c r="U97" s="132"/>
    </row>
    <row r="98" spans="2:21">
      <c r="B98" s="155" t="s">
        <v>173</v>
      </c>
      <c r="C98" s="162">
        <v>0.14114044637996701</v>
      </c>
      <c r="D98" s="163">
        <v>0.136795887938476</v>
      </c>
      <c r="E98" s="163">
        <v>0.14573536545925</v>
      </c>
      <c r="F98" s="163">
        <v>0.13365619921408101</v>
      </c>
      <c r="N98" s="132"/>
      <c r="O98" s="132"/>
      <c r="P98" s="132"/>
      <c r="Q98" s="132"/>
      <c r="R98" s="132"/>
      <c r="S98" s="132"/>
      <c r="T98" s="132"/>
      <c r="U98" s="132"/>
    </row>
    <row r="99" spans="2:21">
      <c r="B99" s="155" t="s">
        <v>174</v>
      </c>
      <c r="C99" s="162">
        <v>0.136478650500791</v>
      </c>
      <c r="D99" s="163">
        <v>0.135044681016396</v>
      </c>
      <c r="E99" s="163">
        <v>0.14366659963804501</v>
      </c>
      <c r="F99" s="163">
        <v>0.12923638369378401</v>
      </c>
      <c r="N99" s="132"/>
      <c r="O99" s="132"/>
      <c r="P99" s="132"/>
      <c r="Q99" s="132"/>
      <c r="R99" s="132"/>
      <c r="S99" s="132"/>
      <c r="T99" s="132"/>
      <c r="U99" s="132"/>
    </row>
    <row r="100" spans="2:21">
      <c r="B100" s="155" t="s">
        <v>175</v>
      </c>
      <c r="C100" s="162">
        <v>0.13470479704797</v>
      </c>
      <c r="D100" s="163">
        <v>0.13393503768746601</v>
      </c>
      <c r="E100" s="163">
        <v>0.141850392117434</v>
      </c>
      <c r="F100" s="163">
        <v>0.12498144299922199</v>
      </c>
      <c r="N100" s="132"/>
      <c r="O100" s="132"/>
      <c r="P100" s="132"/>
      <c r="Q100" s="132"/>
      <c r="R100" s="132"/>
      <c r="S100" s="132"/>
      <c r="T100" s="132"/>
      <c r="U100" s="132"/>
    </row>
    <row r="101" spans="2:21">
      <c r="B101" s="155" t="s">
        <v>176</v>
      </c>
      <c r="C101" s="162">
        <v>0.13371112282551401</v>
      </c>
      <c r="D101" s="163">
        <v>0.13338487838992899</v>
      </c>
      <c r="E101" s="163">
        <v>0.14026462899658201</v>
      </c>
      <c r="F101" s="163">
        <v>0.123168116165115</v>
      </c>
      <c r="N101" s="132"/>
      <c r="O101" s="132"/>
      <c r="P101" s="132"/>
      <c r="Q101" s="132"/>
      <c r="R101" s="132"/>
      <c r="S101" s="132"/>
      <c r="T101" s="132"/>
      <c r="U101" s="132"/>
    </row>
    <row r="102" spans="2:21">
      <c r="B102" s="155" t="s">
        <v>178</v>
      </c>
      <c r="C102" s="162">
        <v>0.13456997863247899</v>
      </c>
      <c r="D102" s="163">
        <v>0.13054116028433799</v>
      </c>
      <c r="E102" s="163">
        <v>0.13652481149579601</v>
      </c>
      <c r="F102" s="163">
        <v>0.122580305110538</v>
      </c>
      <c r="N102" s="132"/>
      <c r="O102" s="132"/>
      <c r="P102" s="132"/>
      <c r="Q102" s="132"/>
      <c r="R102" s="132"/>
      <c r="S102" s="132"/>
      <c r="T102" s="132"/>
      <c r="U102" s="132"/>
    </row>
    <row r="103" spans="2:21">
      <c r="B103" s="155" t="s">
        <v>197</v>
      </c>
      <c r="C103" s="162">
        <v>0.137625534188034</v>
      </c>
      <c r="D103" s="163">
        <v>0.13335167774975201</v>
      </c>
      <c r="E103" s="163">
        <v>0.13928585527614401</v>
      </c>
      <c r="F103" s="163">
        <v>0.124298751588675</v>
      </c>
      <c r="N103" s="132"/>
      <c r="O103" s="132"/>
      <c r="P103" s="132"/>
      <c r="Q103" s="132"/>
      <c r="R103" s="132"/>
      <c r="S103" s="132"/>
      <c r="T103" s="132"/>
      <c r="U103" s="132"/>
    </row>
    <row r="104" spans="2:21">
      <c r="B104" s="155" t="s">
        <v>198</v>
      </c>
      <c r="C104" s="162">
        <v>0.13568108974359</v>
      </c>
      <c r="D104" s="163">
        <v>0.13146449591072401</v>
      </c>
      <c r="E104" s="163">
        <v>0.13879238877264999</v>
      </c>
      <c r="F104" s="163">
        <v>0.12505022124552101</v>
      </c>
      <c r="N104" s="132"/>
      <c r="O104" s="132"/>
      <c r="P104" s="132"/>
      <c r="Q104" s="132"/>
      <c r="R104" s="132"/>
      <c r="S104" s="132"/>
      <c r="T104" s="132"/>
      <c r="U104" s="132"/>
    </row>
    <row r="105" spans="2:21">
      <c r="B105" s="155" t="s">
        <v>199</v>
      </c>
      <c r="C105" s="162">
        <v>0.129801375095493</v>
      </c>
      <c r="D105" s="163">
        <v>0.13105102352581699</v>
      </c>
      <c r="E105" s="163">
        <v>0.13821764041002499</v>
      </c>
      <c r="F105" s="163">
        <v>0.124102385067993</v>
      </c>
      <c r="N105" s="132"/>
      <c r="O105" s="132"/>
      <c r="P105" s="132"/>
      <c r="Q105" s="132"/>
      <c r="R105" s="132"/>
      <c r="S105" s="132"/>
      <c r="T105" s="132"/>
      <c r="U105" s="132"/>
    </row>
    <row r="106" spans="2:21">
      <c r="B106" s="155" t="s">
        <v>200</v>
      </c>
      <c r="C106" s="162">
        <v>0.124367201426025</v>
      </c>
      <c r="D106" s="163">
        <v>0.124741827069966</v>
      </c>
      <c r="E106" s="163">
        <v>0.13224266282106201</v>
      </c>
      <c r="F106" s="163">
        <v>0.12267560180178599</v>
      </c>
      <c r="N106" s="132"/>
      <c r="O106" s="132"/>
      <c r="P106" s="132"/>
      <c r="Q106" s="132"/>
      <c r="R106" s="132"/>
      <c r="S106" s="132"/>
      <c r="T106" s="132"/>
      <c r="U106" s="132"/>
    </row>
    <row r="107" spans="2:21">
      <c r="B107" s="155" t="s">
        <v>201</v>
      </c>
      <c r="C107" s="162">
        <v>0.12323402088108</v>
      </c>
      <c r="D107" s="163">
        <v>0.124100213871066</v>
      </c>
      <c r="E107" s="163">
        <v>0.13183263826635999</v>
      </c>
      <c r="F107" s="163">
        <v>0.120813911903201</v>
      </c>
      <c r="N107" s="132"/>
      <c r="O107" s="132"/>
      <c r="P107" s="132"/>
      <c r="Q107" s="132"/>
      <c r="R107" s="132"/>
      <c r="S107" s="132"/>
      <c r="T107" s="132"/>
      <c r="U107" s="132"/>
    </row>
    <row r="108" spans="2:21">
      <c r="N108" s="132"/>
      <c r="O108" s="132"/>
      <c r="P108" s="132"/>
      <c r="Q108" s="132"/>
      <c r="R108" s="132"/>
      <c r="S108" s="132"/>
      <c r="T108" s="132"/>
      <c r="U108" s="132"/>
    </row>
    <row r="109" spans="2:21">
      <c r="N109" s="132"/>
      <c r="O109" s="132"/>
      <c r="P109" s="132"/>
      <c r="Q109" s="132"/>
      <c r="R109" s="132"/>
      <c r="S109" s="132"/>
      <c r="T109" s="132"/>
      <c r="U109" s="132"/>
    </row>
    <row r="110" spans="2:21">
      <c r="N110" s="132"/>
      <c r="O110" s="132"/>
      <c r="P110" s="132"/>
      <c r="Q110" s="132"/>
      <c r="R110" s="132"/>
      <c r="S110" s="132"/>
      <c r="T110" s="132"/>
      <c r="U110" s="132"/>
    </row>
    <row r="111" spans="2:21">
      <c r="B111" s="134"/>
      <c r="C111" s="134"/>
      <c r="D111" s="134"/>
      <c r="E111" s="134"/>
      <c r="F111" s="134"/>
      <c r="G111" s="134"/>
      <c r="H111" s="134"/>
    </row>
    <row r="112" spans="2:21">
      <c r="B112" s="134"/>
      <c r="C112" s="134"/>
      <c r="D112" s="134"/>
      <c r="E112" s="134"/>
      <c r="F112" s="134"/>
      <c r="G112" s="134"/>
      <c r="H112" s="134"/>
    </row>
    <row r="113" spans="2:8">
      <c r="B113" s="134"/>
      <c r="C113" s="134"/>
      <c r="D113" s="134"/>
      <c r="E113" s="134"/>
      <c r="F113" s="134"/>
      <c r="G113" s="134"/>
      <c r="H113" s="134"/>
    </row>
    <row r="114" spans="2:8">
      <c r="B114" s="134"/>
      <c r="C114" s="134"/>
      <c r="D114" s="134"/>
      <c r="E114" s="134"/>
      <c r="F114" s="134"/>
      <c r="G114" s="134"/>
      <c r="H114" s="134"/>
    </row>
    <row r="115" spans="2:8">
      <c r="B115" s="134"/>
      <c r="C115" s="134"/>
      <c r="D115" s="134"/>
      <c r="E115" s="134"/>
      <c r="F115" s="134"/>
      <c r="G115" s="134"/>
      <c r="H115" s="134"/>
    </row>
    <row r="116" spans="2:8">
      <c r="B116" s="134"/>
      <c r="C116" s="134"/>
      <c r="D116" s="134"/>
      <c r="E116" s="134"/>
      <c r="F116" s="134"/>
      <c r="G116" s="134"/>
      <c r="H116" s="134"/>
    </row>
    <row r="117" spans="2:8">
      <c r="B117" s="134"/>
      <c r="C117" s="134"/>
      <c r="D117" s="134"/>
      <c r="E117" s="134"/>
      <c r="F117" s="134"/>
      <c r="G117" s="134"/>
      <c r="H117" s="134"/>
    </row>
    <row r="118" spans="2:8">
      <c r="B118" s="134"/>
      <c r="C118" s="134"/>
      <c r="D118" s="134"/>
      <c r="E118" s="134"/>
      <c r="F118" s="134"/>
      <c r="G118" s="134"/>
      <c r="H118" s="134"/>
    </row>
    <row r="119" spans="2:8">
      <c r="B119" s="134"/>
      <c r="C119" s="134"/>
      <c r="D119" s="134"/>
      <c r="E119" s="134"/>
      <c r="F119" s="134"/>
      <c r="G119" s="134"/>
      <c r="H119" s="134"/>
    </row>
    <row r="120" spans="2:8">
      <c r="B120" s="134"/>
      <c r="C120" s="134"/>
      <c r="D120" s="134"/>
      <c r="E120" s="134"/>
      <c r="F120" s="134"/>
      <c r="G120" s="134"/>
      <c r="H120" s="134"/>
    </row>
    <row r="121" spans="2:8">
      <c r="B121" s="134"/>
      <c r="C121" s="134"/>
      <c r="D121" s="134"/>
      <c r="E121" s="134"/>
      <c r="F121" s="134"/>
      <c r="G121" s="134"/>
      <c r="H121" s="134"/>
    </row>
    <row r="122" spans="2:8">
      <c r="B122" s="134"/>
      <c r="C122" s="134"/>
      <c r="D122" s="134"/>
      <c r="E122" s="134"/>
      <c r="F122" s="134"/>
      <c r="G122" s="134"/>
      <c r="H122" s="134"/>
    </row>
    <row r="123" spans="2:8">
      <c r="B123" s="134"/>
      <c r="C123" s="134"/>
      <c r="D123" s="134"/>
      <c r="E123" s="134"/>
      <c r="F123" s="134"/>
      <c r="G123" s="134"/>
      <c r="H123" s="134"/>
    </row>
  </sheetData>
  <pageMargins left="0.23622047244094491" right="0.23622047244094491" top="0.39370078740157483" bottom="0.74803149606299213" header="0" footer="0.31496062992125984"/>
  <pageSetup paperSize="9" scale="7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7"/>
  <sheetViews>
    <sheetView zoomScaleNormal="100" workbookViewId="0">
      <selection activeCell="I18" sqref="I18"/>
    </sheetView>
  </sheetViews>
  <sheetFormatPr baseColWidth="10" defaultColWidth="11.42578125" defaultRowHeight="12.75"/>
  <cols>
    <col min="1" max="1" width="17.7109375" style="165" customWidth="1"/>
    <col min="2" max="8" width="9.28515625" style="165" customWidth="1"/>
    <col min="9" max="9" width="6.85546875" style="165" customWidth="1"/>
    <col min="10" max="16384" width="11.42578125" style="165"/>
  </cols>
  <sheetData>
    <row r="1" spans="1:9">
      <c r="A1" s="131" t="s">
        <v>204</v>
      </c>
      <c r="B1" s="132"/>
      <c r="C1" s="132"/>
      <c r="D1" s="132"/>
      <c r="E1" s="132"/>
      <c r="F1" s="132"/>
      <c r="G1" s="132"/>
      <c r="H1" s="132"/>
      <c r="I1" s="132"/>
    </row>
    <row r="2" spans="1:9">
      <c r="A2" s="135" t="s">
        <v>205</v>
      </c>
      <c r="B2" s="132"/>
      <c r="C2" s="132"/>
      <c r="D2" s="132"/>
      <c r="E2" s="132"/>
      <c r="F2" s="132"/>
      <c r="G2" s="132"/>
      <c r="H2" s="132"/>
      <c r="I2" s="132"/>
    </row>
    <row r="3" spans="1:9">
      <c r="A3" s="166"/>
      <c r="B3" s="132"/>
      <c r="C3" s="132"/>
      <c r="D3" s="132"/>
      <c r="E3" s="132"/>
      <c r="F3" s="132"/>
      <c r="G3" s="132"/>
      <c r="H3" s="132"/>
      <c r="I3" s="132"/>
    </row>
    <row r="4" spans="1:9">
      <c r="A4" s="110"/>
      <c r="B4" s="167" t="s">
        <v>6</v>
      </c>
      <c r="C4" s="167" t="s">
        <v>86</v>
      </c>
      <c r="D4" s="167" t="s">
        <v>206</v>
      </c>
      <c r="E4" s="168" t="s">
        <v>86</v>
      </c>
      <c r="F4" s="167" t="s">
        <v>8</v>
      </c>
      <c r="G4" s="168" t="s">
        <v>86</v>
      </c>
      <c r="H4" s="132"/>
      <c r="I4" s="132"/>
    </row>
    <row r="5" spans="1:9">
      <c r="A5" s="169" t="s">
        <v>6</v>
      </c>
      <c r="B5" s="170">
        <v>50852</v>
      </c>
      <c r="C5" s="171">
        <v>1</v>
      </c>
      <c r="D5" s="170">
        <v>20500.75</v>
      </c>
      <c r="E5" s="171">
        <v>0.40314540234405699</v>
      </c>
      <c r="F5" s="170">
        <v>30351.25</v>
      </c>
      <c r="G5" s="172">
        <v>0.59685459765594306</v>
      </c>
      <c r="H5" s="132"/>
      <c r="I5" s="132"/>
    </row>
    <row r="6" spans="1:9">
      <c r="A6" s="138" t="s">
        <v>207</v>
      </c>
      <c r="B6" s="137">
        <v>731.66666666666697</v>
      </c>
      <c r="C6" s="173">
        <v>1.4388159102231299E-2</v>
      </c>
      <c r="D6" s="137">
        <v>422.83333333333297</v>
      </c>
      <c r="E6" s="173">
        <v>8.3149794173942703E-3</v>
      </c>
      <c r="F6" s="137">
        <v>308.83333333333297</v>
      </c>
      <c r="G6" s="173">
        <v>6.0731796848370401E-3</v>
      </c>
      <c r="H6" s="174">
        <f>-E6</f>
        <v>-8.3149794173942703E-3</v>
      </c>
      <c r="I6" s="132"/>
    </row>
    <row r="7" spans="1:9">
      <c r="A7" s="138" t="s">
        <v>208</v>
      </c>
      <c r="B7" s="137">
        <v>2053.1666666666702</v>
      </c>
      <c r="C7" s="173">
        <v>4.03753375809539E-2</v>
      </c>
      <c r="D7" s="137">
        <v>1050.4166666666699</v>
      </c>
      <c r="E7" s="173">
        <v>2.0656349143920897E-2</v>
      </c>
      <c r="F7" s="137">
        <v>1002.75</v>
      </c>
      <c r="G7" s="173">
        <v>1.9718988437033E-2</v>
      </c>
      <c r="H7" s="174">
        <f t="shared" ref="H7:H15" si="0">-E7</f>
        <v>-2.0656349143920897E-2</v>
      </c>
      <c r="I7" s="132"/>
    </row>
    <row r="8" spans="1:9">
      <c r="A8" s="138" t="s">
        <v>61</v>
      </c>
      <c r="B8" s="137">
        <v>3971.3333333333298</v>
      </c>
      <c r="C8" s="173">
        <v>7.8095912320721605E-2</v>
      </c>
      <c r="D8" s="137">
        <v>1689</v>
      </c>
      <c r="E8" s="173">
        <v>3.3214032879729398E-2</v>
      </c>
      <c r="F8" s="137">
        <v>2282.3333333333298</v>
      </c>
      <c r="G8" s="173">
        <v>4.4881879440992201E-2</v>
      </c>
      <c r="H8" s="174">
        <f t="shared" si="0"/>
        <v>-3.3214032879729398E-2</v>
      </c>
      <c r="I8" s="132"/>
    </row>
    <row r="9" spans="1:9">
      <c r="A9" s="138" t="s">
        <v>209</v>
      </c>
      <c r="B9" s="137">
        <v>4301.5833333333303</v>
      </c>
      <c r="C9" s="173">
        <v>8.4590248826660386E-2</v>
      </c>
      <c r="D9" s="137">
        <v>1728.9166666666699</v>
      </c>
      <c r="E9" s="173">
        <v>3.3998990534623401E-2</v>
      </c>
      <c r="F9" s="137">
        <v>2572.6666666666702</v>
      </c>
      <c r="G9" s="173">
        <v>5.0591258292037006E-2</v>
      </c>
      <c r="H9" s="174">
        <f>-E9</f>
        <v>-3.3998990534623401E-2</v>
      </c>
      <c r="I9" s="132"/>
    </row>
    <row r="10" spans="1:9">
      <c r="A10" s="138" t="s">
        <v>210</v>
      </c>
      <c r="B10" s="137">
        <v>4679.9166666666697</v>
      </c>
      <c r="C10" s="173">
        <v>9.2030139751959894E-2</v>
      </c>
      <c r="D10" s="137">
        <v>1705.25</v>
      </c>
      <c r="E10" s="173">
        <v>3.3533587666168499E-2</v>
      </c>
      <c r="F10" s="137">
        <v>2974.6666666666702</v>
      </c>
      <c r="G10" s="173">
        <v>5.8496552085791402E-2</v>
      </c>
      <c r="H10" s="174">
        <f t="shared" si="0"/>
        <v>-3.3533587666168499E-2</v>
      </c>
      <c r="I10" s="132"/>
    </row>
    <row r="11" spans="1:9">
      <c r="A11" s="138" t="s">
        <v>211</v>
      </c>
      <c r="B11" s="137">
        <v>5355.3333333333303</v>
      </c>
      <c r="C11" s="173">
        <v>0.105312147670364</v>
      </c>
      <c r="D11" s="137">
        <v>1980.4166666666699</v>
      </c>
      <c r="E11" s="173">
        <v>3.8944715383203501E-2</v>
      </c>
      <c r="F11" s="137">
        <v>3374.9166666666702</v>
      </c>
      <c r="G11" s="173">
        <v>6.6367432287160091E-2</v>
      </c>
      <c r="H11" s="174">
        <f t="shared" si="0"/>
        <v>-3.8944715383203501E-2</v>
      </c>
      <c r="I11" s="132"/>
    </row>
    <row r="12" spans="1:9">
      <c r="A12" s="138" t="s">
        <v>212</v>
      </c>
      <c r="B12" s="137">
        <v>6330.1666666666697</v>
      </c>
      <c r="C12" s="173">
        <v>0.124482157371719</v>
      </c>
      <c r="D12" s="137">
        <v>2524.75</v>
      </c>
      <c r="E12" s="173">
        <v>4.9648981357665399E-2</v>
      </c>
      <c r="F12" s="137">
        <v>3805.4166666666702</v>
      </c>
      <c r="G12" s="173">
        <v>7.4833176014053801E-2</v>
      </c>
      <c r="H12" s="174">
        <f t="shared" si="0"/>
        <v>-4.9648981357665399E-2</v>
      </c>
      <c r="I12" s="132"/>
    </row>
    <row r="13" spans="1:9">
      <c r="A13" s="138" t="s">
        <v>213</v>
      </c>
      <c r="B13" s="137">
        <v>7025.9166666666697</v>
      </c>
      <c r="C13" s="173">
        <v>0.138164018458795</v>
      </c>
      <c r="D13" s="137">
        <v>2823.25</v>
      </c>
      <c r="E13" s="173">
        <v>5.5518956973177103E-2</v>
      </c>
      <c r="F13" s="137">
        <v>4202.6666666666697</v>
      </c>
      <c r="G13" s="173">
        <v>8.2645061485618398E-2</v>
      </c>
      <c r="H13" s="174">
        <f t="shared" si="0"/>
        <v>-5.5518956973177103E-2</v>
      </c>
      <c r="I13" s="132"/>
    </row>
    <row r="14" spans="1:9">
      <c r="A14" s="138" t="s">
        <v>214</v>
      </c>
      <c r="B14" s="137">
        <v>8341.0833333333303</v>
      </c>
      <c r="C14" s="173">
        <v>0.164026652507932</v>
      </c>
      <c r="D14" s="137">
        <v>3497.9166666666702</v>
      </c>
      <c r="E14" s="173">
        <v>6.8786216209129794E-2</v>
      </c>
      <c r="F14" s="137">
        <v>4843.1666666666697</v>
      </c>
      <c r="G14" s="173">
        <v>9.5240436298801801E-2</v>
      </c>
      <c r="H14" s="174">
        <f t="shared" si="0"/>
        <v>-6.8786216209129794E-2</v>
      </c>
      <c r="I14" s="132"/>
    </row>
    <row r="15" spans="1:9">
      <c r="A15" s="139" t="s">
        <v>215</v>
      </c>
      <c r="B15" s="175">
        <v>8061.8333333333303</v>
      </c>
      <c r="C15" s="176">
        <v>0.15853522640866299</v>
      </c>
      <c r="D15" s="175">
        <v>3078</v>
      </c>
      <c r="E15" s="176">
        <v>6.0528592779045098E-2</v>
      </c>
      <c r="F15" s="175">
        <v>4983.8333333333303</v>
      </c>
      <c r="G15" s="176">
        <v>9.8006633629617992E-2</v>
      </c>
      <c r="H15" s="174">
        <f t="shared" si="0"/>
        <v>-6.0528592779045098E-2</v>
      </c>
      <c r="I15" s="132"/>
    </row>
    <row r="16" spans="1:9" ht="14.25" customHeight="1">
      <c r="A16" s="127" t="s">
        <v>216</v>
      </c>
      <c r="B16" s="104"/>
      <c r="C16" s="177"/>
      <c r="D16" s="177"/>
      <c r="E16" s="177"/>
      <c r="F16" s="177"/>
      <c r="G16" s="177"/>
      <c r="H16" s="132"/>
      <c r="I16" s="132"/>
    </row>
    <row r="17" spans="1:9" ht="12" customHeight="1">
      <c r="A17" s="138"/>
      <c r="B17" s="104"/>
      <c r="C17" s="177"/>
      <c r="D17" s="177"/>
      <c r="E17" s="177"/>
      <c r="F17" s="177"/>
      <c r="G17" s="177"/>
      <c r="H17" s="132"/>
      <c r="I17" s="132"/>
    </row>
    <row r="18" spans="1:9" ht="12" customHeight="1">
      <c r="A18" s="138"/>
      <c r="B18" s="104"/>
      <c r="C18" s="177"/>
      <c r="D18" s="177"/>
      <c r="E18" s="177"/>
      <c r="F18" s="177"/>
      <c r="G18" s="177"/>
      <c r="H18" s="132"/>
      <c r="I18" s="132"/>
    </row>
    <row r="19" spans="1:9" ht="12" customHeight="1">
      <c r="A19" s="138"/>
      <c r="B19" s="104"/>
      <c r="C19" s="177"/>
      <c r="D19" s="177"/>
      <c r="E19" s="177"/>
      <c r="F19" s="177"/>
      <c r="G19" s="177"/>
      <c r="H19" s="132"/>
      <c r="I19" s="132"/>
    </row>
    <row r="20" spans="1:9" ht="12" customHeight="1">
      <c r="A20" s="138"/>
      <c r="B20" s="104"/>
      <c r="C20" s="177"/>
      <c r="D20" s="177"/>
      <c r="E20" s="177"/>
      <c r="F20" s="177"/>
      <c r="G20" s="177"/>
      <c r="H20" s="132"/>
      <c r="I20" s="132"/>
    </row>
    <row r="21" spans="1:9" ht="12" customHeight="1">
      <c r="A21" s="138"/>
      <c r="B21" s="104"/>
      <c r="C21" s="177"/>
      <c r="D21" s="177"/>
      <c r="E21" s="177"/>
      <c r="F21" s="177"/>
      <c r="G21" s="178" t="s">
        <v>215</v>
      </c>
      <c r="H21" s="132"/>
      <c r="I21" s="132"/>
    </row>
    <row r="22" spans="1:9" ht="12" customHeight="1">
      <c r="A22" s="138"/>
      <c r="B22" s="104"/>
      <c r="C22" s="177"/>
      <c r="D22" s="177"/>
      <c r="E22" s="177"/>
      <c r="F22" s="177"/>
      <c r="G22" s="179" t="s">
        <v>214</v>
      </c>
      <c r="H22" s="132"/>
      <c r="I22" s="132"/>
    </row>
    <row r="23" spans="1:9" ht="12" customHeight="1">
      <c r="A23" s="138"/>
      <c r="B23" s="104"/>
      <c r="C23" s="177"/>
      <c r="D23" s="177"/>
      <c r="E23" s="177"/>
      <c r="F23" s="177"/>
      <c r="G23" s="179" t="s">
        <v>213</v>
      </c>
      <c r="H23" s="132"/>
      <c r="I23" s="132"/>
    </row>
    <row r="24" spans="1:9" ht="12" customHeight="1">
      <c r="A24" s="169"/>
      <c r="B24" s="104"/>
      <c r="C24" s="170"/>
      <c r="D24" s="170"/>
      <c r="E24" s="170"/>
      <c r="F24" s="170"/>
      <c r="G24" s="179" t="s">
        <v>212</v>
      </c>
      <c r="H24" s="132"/>
      <c r="I24" s="132"/>
    </row>
    <row r="25" spans="1:9" ht="12" customHeight="1">
      <c r="A25" s="138"/>
      <c r="B25" s="104"/>
      <c r="C25" s="177"/>
      <c r="D25" s="177"/>
      <c r="E25" s="177"/>
      <c r="F25" s="177"/>
      <c r="G25" s="179" t="s">
        <v>211</v>
      </c>
      <c r="H25" s="132"/>
      <c r="I25" s="132"/>
    </row>
    <row r="26" spans="1:9" ht="12" customHeight="1">
      <c r="A26" s="138"/>
      <c r="B26" s="104"/>
      <c r="C26" s="177"/>
      <c r="D26" s="177"/>
      <c r="E26" s="177"/>
      <c r="F26" s="177"/>
      <c r="G26" s="179" t="s">
        <v>210</v>
      </c>
      <c r="H26" s="132"/>
      <c r="I26" s="132"/>
    </row>
    <row r="27" spans="1:9" ht="12" customHeight="1">
      <c r="A27" s="138"/>
      <c r="B27" s="104"/>
      <c r="C27" s="177"/>
      <c r="D27" s="177"/>
      <c r="E27" s="177"/>
      <c r="F27" s="177"/>
      <c r="G27" s="179" t="s">
        <v>209</v>
      </c>
      <c r="H27" s="132"/>
      <c r="I27" s="132"/>
    </row>
    <row r="28" spans="1:9" ht="12" customHeight="1">
      <c r="A28" s="138"/>
      <c r="B28" s="104"/>
      <c r="C28" s="177"/>
      <c r="D28" s="177"/>
      <c r="E28" s="177"/>
      <c r="F28" s="177"/>
      <c r="G28" s="180" t="s">
        <v>61</v>
      </c>
      <c r="H28" s="132"/>
      <c r="I28" s="132"/>
    </row>
    <row r="29" spans="1:9" ht="12" customHeight="1">
      <c r="A29" s="138"/>
      <c r="B29" s="104"/>
      <c r="C29" s="177"/>
      <c r="D29" s="177"/>
      <c r="E29" s="177"/>
      <c r="F29" s="177"/>
      <c r="G29" s="179" t="s">
        <v>208</v>
      </c>
      <c r="H29" s="132"/>
      <c r="I29" s="132"/>
    </row>
    <row r="30" spans="1:9" ht="12" customHeight="1">
      <c r="A30" s="138"/>
      <c r="B30" s="104"/>
      <c r="C30" s="177"/>
      <c r="D30" s="177"/>
      <c r="E30" s="177"/>
      <c r="F30" s="177"/>
      <c r="G30" s="179" t="s">
        <v>207</v>
      </c>
      <c r="H30" s="132"/>
      <c r="I30" s="132"/>
    </row>
    <row r="31" spans="1:9">
      <c r="A31" s="132"/>
      <c r="B31" s="132"/>
      <c r="C31" s="132"/>
      <c r="D31" s="132"/>
      <c r="E31" s="132"/>
      <c r="F31" s="132"/>
      <c r="G31" s="132"/>
      <c r="H31" s="132"/>
      <c r="I31" s="132"/>
    </row>
    <row r="32" spans="1:9">
      <c r="A32" s="132"/>
      <c r="B32" s="132"/>
      <c r="C32" s="132"/>
      <c r="D32" s="132"/>
      <c r="E32" s="132"/>
      <c r="F32" s="132"/>
      <c r="G32" s="132"/>
      <c r="H32" s="132"/>
      <c r="I32" s="132"/>
    </row>
    <row r="33" spans="1:9">
      <c r="A33" s="132"/>
      <c r="B33" s="132"/>
      <c r="C33" s="132"/>
      <c r="D33" s="132"/>
      <c r="E33" s="132"/>
      <c r="F33" s="132"/>
      <c r="G33" s="132"/>
      <c r="H33" s="132"/>
      <c r="I33" s="132"/>
    </row>
    <row r="34" spans="1:9">
      <c r="A34" s="132"/>
      <c r="B34" s="132"/>
      <c r="C34" s="132"/>
      <c r="D34" s="132"/>
      <c r="E34" s="132"/>
      <c r="F34" s="132"/>
      <c r="G34" s="132"/>
      <c r="H34" s="132"/>
      <c r="I34" s="132"/>
    </row>
    <row r="35" spans="1:9">
      <c r="A35" s="132"/>
      <c r="B35" s="181"/>
      <c r="C35" s="182"/>
      <c r="D35" s="182"/>
      <c r="E35" s="132"/>
      <c r="F35" s="132"/>
      <c r="G35" s="132"/>
      <c r="H35" s="132"/>
      <c r="I35" s="132"/>
    </row>
    <row r="36" spans="1:9" ht="13.5">
      <c r="A36" s="132"/>
      <c r="B36" s="183"/>
      <c r="C36" s="184"/>
      <c r="D36" s="185"/>
      <c r="E36" s="186"/>
      <c r="F36" s="132"/>
      <c r="G36" s="132"/>
    </row>
    <row r="37" spans="1:9" ht="13.5">
      <c r="A37" s="132"/>
      <c r="B37" s="183"/>
      <c r="C37" s="185"/>
      <c r="D37" s="185"/>
      <c r="E37" s="186"/>
      <c r="F37" s="132"/>
      <c r="G37" s="132"/>
    </row>
    <row r="38" spans="1:9" ht="13.5">
      <c r="A38" s="132"/>
      <c r="B38" s="183"/>
      <c r="C38" s="185"/>
      <c r="D38" s="185"/>
      <c r="E38" s="186"/>
      <c r="F38" s="132"/>
      <c r="G38" s="132"/>
    </row>
    <row r="39" spans="1:9" ht="13.5">
      <c r="A39" s="132"/>
      <c r="B39" s="183"/>
      <c r="C39" s="185"/>
      <c r="D39" s="185"/>
      <c r="E39" s="186"/>
      <c r="F39" s="132"/>
      <c r="G39" s="132"/>
    </row>
    <row r="40" spans="1:9" ht="13.5">
      <c r="A40" s="132"/>
      <c r="B40" s="183"/>
      <c r="C40" s="185"/>
      <c r="D40" s="185"/>
      <c r="E40" s="186"/>
      <c r="F40" s="132"/>
      <c r="G40" s="132"/>
    </row>
    <row r="41" spans="1:9" ht="13.5">
      <c r="A41" s="132"/>
      <c r="B41" s="183"/>
      <c r="C41" s="185"/>
      <c r="D41" s="185"/>
      <c r="E41" s="186"/>
      <c r="F41" s="132"/>
      <c r="G41" s="132"/>
    </row>
    <row r="42" spans="1:9" ht="13.5">
      <c r="A42" s="132"/>
      <c r="B42" s="183"/>
      <c r="C42" s="185"/>
      <c r="D42" s="185"/>
      <c r="E42" s="186"/>
      <c r="F42" s="132"/>
      <c r="G42" s="132"/>
    </row>
    <row r="43" spans="1:9" ht="13.5">
      <c r="A43" s="132"/>
      <c r="B43" s="183"/>
      <c r="C43" s="185"/>
      <c r="D43" s="185"/>
      <c r="E43" s="186"/>
      <c r="F43" s="132"/>
      <c r="G43" s="132"/>
    </row>
    <row r="44" spans="1:9" ht="13.5">
      <c r="A44" s="132"/>
      <c r="B44" s="183"/>
      <c r="C44" s="185"/>
      <c r="D44" s="185"/>
      <c r="E44" s="186"/>
      <c r="F44" s="132"/>
      <c r="G44" s="132"/>
    </row>
    <row r="45" spans="1:9" ht="13.5">
      <c r="A45" s="132"/>
      <c r="B45" s="183"/>
      <c r="C45" s="185"/>
      <c r="D45" s="185"/>
      <c r="E45" s="186"/>
      <c r="F45" s="132"/>
      <c r="G45" s="132"/>
    </row>
    <row r="46" spans="1:9">
      <c r="A46" s="132"/>
      <c r="B46" s="132"/>
      <c r="C46" s="132"/>
      <c r="D46" s="132"/>
      <c r="E46" s="132"/>
      <c r="F46" s="132"/>
      <c r="G46" s="132"/>
    </row>
    <row r="47" spans="1:9">
      <c r="A47" s="132"/>
      <c r="B47" s="132"/>
      <c r="C47" s="132"/>
      <c r="D47" s="132"/>
      <c r="E47" s="132"/>
      <c r="F47" s="132"/>
      <c r="G47" s="132"/>
    </row>
    <row r="48" spans="1:9">
      <c r="A48" s="132"/>
      <c r="B48" s="132"/>
      <c r="C48" s="132"/>
      <c r="D48" s="132"/>
      <c r="E48" s="132"/>
      <c r="F48" s="132"/>
      <c r="G48" s="132"/>
    </row>
    <row r="49" spans="1:7">
      <c r="A49" s="132"/>
      <c r="B49" s="132"/>
      <c r="C49" s="132"/>
      <c r="D49" s="132"/>
      <c r="E49" s="132"/>
      <c r="F49" s="132"/>
      <c r="G49" s="132"/>
    </row>
    <row r="50" spans="1:7">
      <c r="A50" s="132"/>
      <c r="B50" s="132"/>
      <c r="C50" s="132"/>
      <c r="D50" s="132"/>
      <c r="E50" s="132"/>
      <c r="F50" s="132"/>
      <c r="G50" s="132"/>
    </row>
    <row r="51" spans="1:7">
      <c r="A51" s="132"/>
      <c r="B51" s="132"/>
      <c r="C51" s="132"/>
      <c r="D51" s="132"/>
      <c r="E51" s="132"/>
      <c r="F51" s="132"/>
      <c r="G51" s="132"/>
    </row>
    <row r="52" spans="1:7">
      <c r="A52" s="132"/>
      <c r="B52" s="132"/>
      <c r="C52" s="132"/>
      <c r="D52" s="132"/>
      <c r="E52" s="132"/>
      <c r="F52" s="132"/>
      <c r="G52" s="132"/>
    </row>
    <row r="53" spans="1:7">
      <c r="A53" s="132"/>
      <c r="B53" s="132"/>
      <c r="C53" s="132"/>
      <c r="D53" s="132"/>
      <c r="E53" s="132"/>
      <c r="F53" s="132"/>
      <c r="G53" s="132"/>
    </row>
    <row r="54" spans="1:7">
      <c r="A54" s="132"/>
      <c r="B54" s="132"/>
      <c r="C54" s="132"/>
      <c r="D54" s="132"/>
      <c r="E54" s="132"/>
      <c r="F54" s="132"/>
      <c r="G54" s="132"/>
    </row>
    <row r="55" spans="1:7">
      <c r="A55" s="132"/>
      <c r="B55" s="132"/>
      <c r="C55" s="132"/>
      <c r="D55" s="132"/>
      <c r="E55" s="132"/>
      <c r="F55" s="132"/>
      <c r="G55" s="132"/>
    </row>
    <row r="56" spans="1:7">
      <c r="A56" s="132"/>
      <c r="B56" s="132"/>
      <c r="C56" s="132"/>
      <c r="D56" s="132"/>
      <c r="E56" s="132"/>
      <c r="F56" s="132"/>
      <c r="G56" s="132"/>
    </row>
    <row r="57" spans="1:7">
      <c r="A57" s="132"/>
      <c r="B57" s="132"/>
      <c r="C57" s="132"/>
      <c r="D57" s="132"/>
      <c r="E57" s="132"/>
      <c r="F57" s="132"/>
      <c r="G57" s="132"/>
    </row>
    <row r="58" spans="1:7">
      <c r="A58" s="132"/>
      <c r="B58" s="132"/>
      <c r="C58" s="132"/>
      <c r="D58" s="132"/>
      <c r="E58" s="132"/>
      <c r="F58" s="132"/>
      <c r="G58" s="132"/>
    </row>
    <row r="59" spans="1:7">
      <c r="A59" s="132"/>
      <c r="B59" s="132"/>
      <c r="C59" s="132"/>
      <c r="D59" s="132"/>
      <c r="E59" s="132"/>
      <c r="F59" s="132"/>
      <c r="G59" s="132"/>
    </row>
    <row r="60" spans="1:7">
      <c r="A60" s="132"/>
      <c r="B60" s="132"/>
      <c r="C60" s="132"/>
      <c r="D60" s="132"/>
      <c r="E60" s="132"/>
      <c r="F60" s="132"/>
      <c r="G60" s="132"/>
    </row>
    <row r="61" spans="1:7">
      <c r="A61" s="132"/>
      <c r="B61" s="132"/>
      <c r="C61" s="132"/>
      <c r="D61" s="132"/>
      <c r="E61" s="132"/>
      <c r="F61" s="132"/>
      <c r="G61" s="132"/>
    </row>
    <row r="62" spans="1:7">
      <c r="A62" s="132"/>
      <c r="B62" s="132"/>
      <c r="C62" s="132"/>
      <c r="D62" s="132"/>
      <c r="E62" s="132"/>
      <c r="F62" s="132"/>
      <c r="G62" s="132"/>
    </row>
    <row r="63" spans="1:7">
      <c r="A63" s="132"/>
      <c r="B63" s="132"/>
      <c r="C63" s="132"/>
      <c r="D63" s="132"/>
      <c r="E63" s="132"/>
      <c r="F63" s="132"/>
      <c r="G63" s="132"/>
    </row>
    <row r="64" spans="1:7">
      <c r="A64" s="132"/>
      <c r="B64" s="132"/>
      <c r="C64" s="132"/>
      <c r="D64" s="132"/>
      <c r="E64" s="132"/>
      <c r="F64" s="132"/>
      <c r="G64" s="132"/>
    </row>
    <row r="65" spans="1:7">
      <c r="A65" s="132"/>
      <c r="B65" s="132"/>
      <c r="C65" s="132"/>
      <c r="D65" s="132"/>
      <c r="E65" s="132"/>
      <c r="F65" s="132"/>
      <c r="G65" s="132"/>
    </row>
    <row r="66" spans="1:7">
      <c r="A66" s="132"/>
      <c r="B66" s="132"/>
      <c r="C66" s="132"/>
      <c r="D66" s="132"/>
      <c r="E66" s="132"/>
      <c r="F66" s="132"/>
      <c r="G66" s="132"/>
    </row>
    <row r="67" spans="1:7">
      <c r="A67" s="132"/>
      <c r="B67" s="132"/>
      <c r="C67" s="132"/>
      <c r="D67" s="132"/>
      <c r="E67" s="132"/>
      <c r="F67" s="132"/>
      <c r="G67" s="132"/>
    </row>
    <row r="68" spans="1:7">
      <c r="A68" s="132"/>
      <c r="B68" s="132"/>
      <c r="C68" s="132"/>
      <c r="D68" s="132"/>
      <c r="E68" s="132"/>
      <c r="F68" s="132"/>
      <c r="G68" s="132"/>
    </row>
    <row r="69" spans="1:7">
      <c r="A69" s="132"/>
      <c r="B69" s="132"/>
      <c r="C69" s="132"/>
      <c r="D69" s="132"/>
      <c r="E69" s="132"/>
      <c r="F69" s="132"/>
      <c r="G69" s="132"/>
    </row>
    <row r="70" spans="1:7">
      <c r="A70" s="132"/>
      <c r="B70" s="132"/>
      <c r="C70" s="132"/>
      <c r="D70" s="132"/>
      <c r="E70" s="132"/>
      <c r="F70" s="132"/>
      <c r="G70" s="132"/>
    </row>
    <row r="71" spans="1:7">
      <c r="A71" s="132"/>
      <c r="B71" s="132"/>
      <c r="C71" s="132"/>
      <c r="D71" s="132"/>
      <c r="E71" s="132"/>
      <c r="F71" s="132"/>
      <c r="G71" s="132"/>
    </row>
    <row r="72" spans="1:7">
      <c r="A72" s="132"/>
      <c r="B72" s="132"/>
      <c r="C72" s="132"/>
      <c r="D72" s="132"/>
      <c r="E72" s="132"/>
      <c r="F72" s="132"/>
      <c r="G72" s="132"/>
    </row>
    <row r="73" spans="1:7">
      <c r="A73" s="132"/>
      <c r="B73" s="132"/>
      <c r="C73" s="132"/>
      <c r="D73" s="132"/>
      <c r="E73" s="132"/>
      <c r="F73" s="132"/>
      <c r="G73" s="132"/>
    </row>
    <row r="74" spans="1:7">
      <c r="A74" s="132"/>
      <c r="B74" s="132"/>
      <c r="C74" s="132"/>
      <c r="D74" s="132"/>
      <c r="E74" s="132"/>
      <c r="F74" s="132"/>
      <c r="G74" s="132"/>
    </row>
    <row r="75" spans="1:7">
      <c r="A75" s="132"/>
      <c r="B75" s="132"/>
      <c r="C75" s="132"/>
      <c r="D75" s="132"/>
      <c r="E75" s="132"/>
      <c r="F75" s="132"/>
      <c r="G75" s="132"/>
    </row>
    <row r="76" spans="1:7">
      <c r="A76" s="132"/>
      <c r="B76" s="132"/>
      <c r="C76" s="132"/>
      <c r="D76" s="132"/>
      <c r="E76" s="132"/>
      <c r="F76" s="132"/>
      <c r="G76" s="132"/>
    </row>
    <row r="77" spans="1:7">
      <c r="A77" s="132"/>
      <c r="B77" s="132"/>
      <c r="C77" s="132"/>
      <c r="D77" s="132"/>
      <c r="E77" s="132"/>
      <c r="F77" s="132"/>
      <c r="G77" s="132"/>
    </row>
    <row r="78" spans="1:7">
      <c r="A78" s="132"/>
      <c r="B78" s="132"/>
      <c r="C78" s="132"/>
      <c r="D78" s="132"/>
      <c r="E78" s="132"/>
      <c r="F78" s="132"/>
      <c r="G78" s="132"/>
    </row>
    <row r="79" spans="1:7">
      <c r="A79" s="132"/>
      <c r="B79" s="132"/>
      <c r="C79" s="132"/>
      <c r="D79" s="132"/>
      <c r="E79" s="132"/>
      <c r="F79" s="132"/>
      <c r="G79" s="132"/>
    </row>
    <row r="80" spans="1:7">
      <c r="A80" s="132"/>
      <c r="B80" s="132"/>
      <c r="C80" s="132"/>
      <c r="D80" s="132"/>
      <c r="E80" s="132"/>
      <c r="F80" s="132"/>
      <c r="G80" s="132"/>
    </row>
    <row r="81" spans="1:7">
      <c r="A81" s="132"/>
      <c r="B81" s="132"/>
      <c r="C81" s="132"/>
      <c r="D81" s="132"/>
      <c r="E81" s="132"/>
      <c r="F81" s="132"/>
      <c r="G81" s="132"/>
    </row>
    <row r="82" spans="1:7">
      <c r="A82" s="132"/>
      <c r="B82" s="132"/>
      <c r="C82" s="132"/>
      <c r="D82" s="132"/>
      <c r="E82" s="132"/>
      <c r="F82" s="132"/>
      <c r="G82" s="132"/>
    </row>
    <row r="83" spans="1:7">
      <c r="A83" s="132"/>
      <c r="B83" s="132"/>
      <c r="C83" s="132"/>
      <c r="D83" s="132"/>
      <c r="E83" s="132"/>
      <c r="F83" s="132"/>
      <c r="G83" s="132"/>
    </row>
    <row r="84" spans="1:7">
      <c r="A84" s="132"/>
      <c r="B84" s="132"/>
      <c r="C84" s="132"/>
      <c r="D84" s="132"/>
      <c r="E84" s="132"/>
      <c r="F84" s="132"/>
      <c r="G84" s="132"/>
    </row>
    <row r="85" spans="1:7">
      <c r="A85" s="132"/>
      <c r="B85" s="132"/>
      <c r="C85" s="132"/>
      <c r="D85" s="132"/>
      <c r="E85" s="132"/>
      <c r="F85" s="132"/>
      <c r="G85" s="132"/>
    </row>
    <row r="86" spans="1:7">
      <c r="A86" s="132"/>
      <c r="B86" s="132"/>
      <c r="C86" s="132"/>
      <c r="D86" s="132"/>
      <c r="E86" s="132"/>
      <c r="F86" s="132"/>
      <c r="G86" s="132"/>
    </row>
    <row r="87" spans="1:7">
      <c r="A87" s="132"/>
      <c r="B87" s="132"/>
      <c r="C87" s="132"/>
      <c r="D87" s="132"/>
      <c r="E87" s="132"/>
      <c r="F87" s="132"/>
      <c r="G87" s="132"/>
    </row>
    <row r="88" spans="1:7">
      <c r="A88" s="132"/>
      <c r="B88" s="132"/>
      <c r="C88" s="132"/>
      <c r="D88" s="132"/>
      <c r="E88" s="132"/>
      <c r="F88" s="132"/>
      <c r="G88" s="132"/>
    </row>
    <row r="89" spans="1:7">
      <c r="A89" s="132"/>
      <c r="B89" s="132"/>
      <c r="C89" s="132"/>
      <c r="D89" s="132"/>
      <c r="E89" s="132"/>
      <c r="F89" s="132"/>
      <c r="G89" s="132"/>
    </row>
    <row r="90" spans="1:7">
      <c r="A90" s="132"/>
      <c r="B90" s="132"/>
      <c r="C90" s="132"/>
      <c r="D90" s="132"/>
      <c r="E90" s="132"/>
      <c r="F90" s="132"/>
      <c r="G90" s="132"/>
    </row>
    <row r="91" spans="1:7">
      <c r="A91" s="132"/>
      <c r="B91" s="132"/>
      <c r="C91" s="132"/>
      <c r="D91" s="132"/>
      <c r="E91" s="132"/>
      <c r="F91" s="132"/>
      <c r="G91" s="132"/>
    </row>
    <row r="92" spans="1:7">
      <c r="A92" s="132"/>
      <c r="B92" s="132"/>
      <c r="C92" s="132"/>
      <c r="D92" s="132"/>
      <c r="E92" s="132"/>
      <c r="F92" s="132"/>
      <c r="G92" s="132"/>
    </row>
    <row r="93" spans="1:7">
      <c r="A93" s="132"/>
      <c r="B93" s="132"/>
      <c r="C93" s="132"/>
      <c r="D93" s="132"/>
      <c r="E93" s="132"/>
      <c r="F93" s="132"/>
      <c r="G93" s="132"/>
    </row>
    <row r="94" spans="1:7">
      <c r="A94" s="132"/>
      <c r="B94" s="132"/>
      <c r="C94" s="132"/>
      <c r="D94" s="132"/>
      <c r="E94" s="132"/>
      <c r="F94" s="132"/>
      <c r="G94" s="132"/>
    </row>
    <row r="95" spans="1:7">
      <c r="A95" s="132"/>
      <c r="B95" s="132"/>
      <c r="C95" s="132"/>
      <c r="D95" s="132"/>
      <c r="E95" s="132"/>
      <c r="F95" s="132"/>
      <c r="G95" s="132"/>
    </row>
    <row r="96" spans="1:7">
      <c r="A96" s="132"/>
      <c r="B96" s="132"/>
      <c r="C96" s="132"/>
      <c r="D96" s="132"/>
      <c r="E96" s="132"/>
      <c r="F96" s="132"/>
      <c r="G96" s="132"/>
    </row>
    <row r="97" spans="1:7">
      <c r="A97" s="132"/>
      <c r="B97" s="132"/>
      <c r="C97" s="132"/>
      <c r="D97" s="132"/>
      <c r="E97" s="132"/>
      <c r="F97" s="132"/>
      <c r="G97" s="132"/>
    </row>
    <row r="98" spans="1:7">
      <c r="A98" s="132"/>
      <c r="B98" s="132"/>
      <c r="C98" s="132"/>
      <c r="D98" s="132"/>
      <c r="E98" s="132"/>
      <c r="F98" s="132"/>
      <c r="G98" s="132"/>
    </row>
    <row r="99" spans="1:7">
      <c r="A99" s="132"/>
      <c r="B99" s="132"/>
      <c r="C99" s="132"/>
      <c r="D99" s="132"/>
      <c r="E99" s="132"/>
      <c r="F99" s="132"/>
      <c r="G99" s="132"/>
    </row>
    <row r="100" spans="1:7">
      <c r="A100" s="132"/>
      <c r="B100" s="132"/>
      <c r="C100" s="132"/>
      <c r="D100" s="132"/>
      <c r="E100" s="132"/>
      <c r="F100" s="132"/>
      <c r="G100" s="132"/>
    </row>
    <row r="101" spans="1:7">
      <c r="A101" s="132"/>
      <c r="B101" s="132"/>
      <c r="C101" s="132"/>
      <c r="D101" s="132"/>
      <c r="E101" s="132"/>
      <c r="F101" s="132"/>
      <c r="G101" s="132"/>
    </row>
    <row r="102" spans="1:7">
      <c r="A102" s="132"/>
      <c r="B102" s="132"/>
      <c r="C102" s="132"/>
      <c r="D102" s="132"/>
      <c r="E102" s="132"/>
      <c r="F102" s="132"/>
      <c r="G102" s="132"/>
    </row>
    <row r="103" spans="1:7">
      <c r="A103" s="132"/>
      <c r="B103" s="132"/>
      <c r="C103" s="132"/>
      <c r="D103" s="132"/>
      <c r="E103" s="132"/>
      <c r="F103" s="132"/>
      <c r="G103" s="132"/>
    </row>
    <row r="104" spans="1:7">
      <c r="A104" s="132"/>
      <c r="B104" s="132"/>
      <c r="C104" s="132"/>
      <c r="D104" s="132"/>
      <c r="E104" s="132"/>
      <c r="F104" s="132"/>
      <c r="G104" s="132"/>
    </row>
    <row r="105" spans="1:7">
      <c r="A105" s="132"/>
      <c r="B105" s="132"/>
      <c r="C105" s="132"/>
      <c r="D105" s="132"/>
      <c r="E105" s="132"/>
      <c r="F105" s="132"/>
      <c r="G105" s="132"/>
    </row>
    <row r="106" spans="1:7">
      <c r="A106" s="132"/>
      <c r="B106" s="132"/>
      <c r="C106" s="132"/>
      <c r="D106" s="132"/>
      <c r="E106" s="132"/>
      <c r="F106" s="132"/>
      <c r="G106" s="132"/>
    </row>
    <row r="107" spans="1:7">
      <c r="A107" s="132"/>
      <c r="B107" s="132"/>
      <c r="C107" s="132"/>
      <c r="D107" s="132"/>
      <c r="E107" s="132"/>
      <c r="F107" s="132"/>
      <c r="G107" s="132"/>
    </row>
    <row r="108" spans="1:7">
      <c r="A108" s="132"/>
      <c r="B108" s="132"/>
      <c r="C108" s="132"/>
      <c r="D108" s="132"/>
      <c r="E108" s="132"/>
      <c r="F108" s="132"/>
      <c r="G108" s="132"/>
    </row>
    <row r="109" spans="1:7">
      <c r="A109" s="132"/>
      <c r="B109" s="132"/>
      <c r="C109" s="132"/>
      <c r="D109" s="132"/>
      <c r="E109" s="132"/>
      <c r="F109" s="132"/>
      <c r="G109" s="132"/>
    </row>
    <row r="110" spans="1:7">
      <c r="A110" s="132"/>
      <c r="B110" s="132"/>
      <c r="C110" s="132"/>
      <c r="D110" s="132"/>
      <c r="E110" s="132"/>
      <c r="F110" s="132"/>
      <c r="G110" s="132"/>
    </row>
    <row r="111" spans="1:7">
      <c r="A111" s="132"/>
      <c r="B111" s="132"/>
      <c r="C111" s="132"/>
      <c r="D111" s="132"/>
      <c r="E111" s="132"/>
      <c r="F111" s="132"/>
      <c r="G111" s="132"/>
    </row>
    <row r="112" spans="1:7">
      <c r="A112" s="132"/>
      <c r="B112" s="132"/>
      <c r="C112" s="132"/>
      <c r="D112" s="132"/>
      <c r="E112" s="132"/>
      <c r="F112" s="132"/>
      <c r="G112" s="132"/>
    </row>
    <row r="113" spans="1:7">
      <c r="A113" s="132"/>
      <c r="B113" s="132"/>
      <c r="C113" s="132"/>
      <c r="D113" s="132"/>
      <c r="E113" s="132"/>
      <c r="F113" s="132"/>
      <c r="G113" s="132"/>
    </row>
    <row r="114" spans="1:7">
      <c r="A114" s="132"/>
      <c r="B114" s="132"/>
      <c r="C114" s="132"/>
      <c r="D114" s="132"/>
      <c r="E114" s="132"/>
      <c r="F114" s="132"/>
      <c r="G114" s="132"/>
    </row>
    <row r="115" spans="1:7">
      <c r="A115" s="132"/>
      <c r="B115" s="132"/>
      <c r="C115" s="132"/>
      <c r="D115" s="132"/>
      <c r="E115" s="132"/>
      <c r="F115" s="132"/>
      <c r="G115" s="132"/>
    </row>
    <row r="116" spans="1:7">
      <c r="A116" s="132"/>
      <c r="B116" s="132"/>
      <c r="C116" s="132"/>
      <c r="D116" s="132"/>
      <c r="E116" s="132"/>
      <c r="F116" s="132"/>
      <c r="G116" s="132"/>
    </row>
    <row r="117" spans="1:7">
      <c r="A117" s="132"/>
      <c r="B117" s="132"/>
      <c r="C117" s="132"/>
      <c r="D117" s="132"/>
      <c r="E117" s="132"/>
      <c r="F117" s="132"/>
      <c r="G117" s="132"/>
    </row>
    <row r="118" spans="1:7">
      <c r="A118" s="132"/>
      <c r="B118" s="132"/>
      <c r="C118" s="132"/>
      <c r="D118" s="132"/>
      <c r="E118" s="132"/>
      <c r="F118" s="132"/>
      <c r="G118" s="132"/>
    </row>
    <row r="119" spans="1:7">
      <c r="A119" s="132"/>
      <c r="B119" s="132"/>
      <c r="C119" s="132"/>
      <c r="D119" s="132"/>
      <c r="E119" s="132"/>
      <c r="F119" s="132"/>
      <c r="G119" s="132"/>
    </row>
    <row r="120" spans="1:7">
      <c r="A120" s="132"/>
      <c r="B120" s="132"/>
      <c r="C120" s="132"/>
      <c r="D120" s="132"/>
      <c r="E120" s="132"/>
      <c r="F120" s="132"/>
      <c r="G120" s="132"/>
    </row>
    <row r="121" spans="1:7">
      <c r="A121" s="132"/>
      <c r="B121" s="132"/>
      <c r="C121" s="132"/>
      <c r="D121" s="132"/>
      <c r="E121" s="132"/>
      <c r="F121" s="132"/>
      <c r="G121" s="132"/>
    </row>
    <row r="122" spans="1:7">
      <c r="A122" s="132"/>
      <c r="B122" s="132"/>
      <c r="C122" s="132"/>
      <c r="D122" s="132"/>
      <c r="E122" s="132"/>
      <c r="F122" s="132"/>
      <c r="G122" s="132"/>
    </row>
    <row r="123" spans="1:7">
      <c r="A123" s="132"/>
      <c r="B123" s="132"/>
      <c r="C123" s="132"/>
      <c r="D123" s="132"/>
      <c r="E123" s="132"/>
      <c r="F123" s="132"/>
      <c r="G123" s="132"/>
    </row>
    <row r="124" spans="1:7">
      <c r="A124" s="132"/>
      <c r="B124" s="132"/>
      <c r="C124" s="132"/>
      <c r="D124" s="132"/>
      <c r="E124" s="132"/>
      <c r="F124" s="132"/>
      <c r="G124" s="132"/>
    </row>
    <row r="125" spans="1:7">
      <c r="A125" s="132"/>
      <c r="B125" s="132"/>
      <c r="C125" s="132"/>
      <c r="D125" s="132"/>
      <c r="E125" s="132"/>
      <c r="F125" s="132"/>
      <c r="G125" s="132"/>
    </row>
    <row r="126" spans="1:7">
      <c r="A126" s="132"/>
      <c r="B126" s="132"/>
      <c r="C126" s="132"/>
      <c r="D126" s="132"/>
      <c r="E126" s="132"/>
      <c r="F126" s="132"/>
      <c r="G126" s="132"/>
    </row>
    <row r="127" spans="1:7">
      <c r="A127" s="132"/>
      <c r="B127" s="132"/>
      <c r="C127" s="132"/>
      <c r="D127" s="132"/>
      <c r="E127" s="132"/>
      <c r="F127" s="132"/>
      <c r="G127" s="132"/>
    </row>
    <row r="128" spans="1:7">
      <c r="A128" s="132"/>
      <c r="B128" s="132"/>
      <c r="C128" s="132"/>
      <c r="D128" s="132"/>
      <c r="E128" s="132"/>
      <c r="F128" s="132"/>
      <c r="G128" s="132"/>
    </row>
    <row r="129" spans="1:7">
      <c r="A129" s="132"/>
      <c r="B129" s="132"/>
      <c r="C129" s="132"/>
      <c r="D129" s="132"/>
      <c r="E129" s="132"/>
      <c r="F129" s="132"/>
      <c r="G129" s="132"/>
    </row>
    <row r="130" spans="1:7">
      <c r="A130" s="132"/>
      <c r="B130" s="132"/>
      <c r="C130" s="132"/>
      <c r="D130" s="132"/>
      <c r="E130" s="132"/>
      <c r="F130" s="132"/>
      <c r="G130" s="132"/>
    </row>
    <row r="131" spans="1:7">
      <c r="A131" s="132"/>
      <c r="B131" s="132"/>
      <c r="C131" s="132"/>
      <c r="D131" s="132"/>
      <c r="E131" s="132"/>
      <c r="F131" s="132"/>
      <c r="G131" s="132"/>
    </row>
    <row r="132" spans="1:7">
      <c r="A132" s="132"/>
      <c r="B132" s="132"/>
      <c r="C132" s="132"/>
      <c r="D132" s="132"/>
      <c r="E132" s="132"/>
      <c r="F132" s="132"/>
      <c r="G132" s="132"/>
    </row>
    <row r="133" spans="1:7">
      <c r="A133" s="132"/>
      <c r="B133" s="132"/>
      <c r="C133" s="132"/>
      <c r="D133" s="132"/>
      <c r="E133" s="132"/>
      <c r="F133" s="132"/>
      <c r="G133" s="132"/>
    </row>
    <row r="134" spans="1:7">
      <c r="A134" s="132"/>
      <c r="B134" s="132"/>
      <c r="C134" s="132"/>
      <c r="D134" s="132"/>
      <c r="E134" s="132"/>
      <c r="F134" s="132"/>
      <c r="G134" s="132"/>
    </row>
    <row r="135" spans="1:7">
      <c r="A135" s="132"/>
      <c r="B135" s="132"/>
      <c r="C135" s="132"/>
      <c r="D135" s="132"/>
      <c r="E135" s="132"/>
      <c r="F135" s="132"/>
      <c r="G135" s="132"/>
    </row>
    <row r="136" spans="1:7">
      <c r="A136" s="132"/>
      <c r="B136" s="132"/>
      <c r="C136" s="132"/>
      <c r="D136" s="132"/>
      <c r="E136" s="132"/>
      <c r="F136" s="132"/>
      <c r="G136" s="132"/>
    </row>
    <row r="137" spans="1:7">
      <c r="A137" s="132"/>
      <c r="B137" s="132"/>
      <c r="C137" s="132"/>
      <c r="D137" s="132"/>
      <c r="E137" s="132"/>
      <c r="F137" s="132"/>
      <c r="G137" s="132"/>
    </row>
    <row r="138" spans="1:7">
      <c r="A138" s="132"/>
      <c r="B138" s="132"/>
      <c r="C138" s="132"/>
      <c r="D138" s="132"/>
      <c r="E138" s="132"/>
      <c r="F138" s="132"/>
      <c r="G138" s="132"/>
    </row>
    <row r="139" spans="1:7">
      <c r="A139" s="132"/>
      <c r="B139" s="132"/>
      <c r="C139" s="132"/>
      <c r="D139" s="132"/>
      <c r="E139" s="132"/>
      <c r="F139" s="132"/>
      <c r="G139" s="132"/>
    </row>
    <row r="140" spans="1:7">
      <c r="A140" s="132"/>
      <c r="B140" s="132"/>
      <c r="C140" s="132"/>
      <c r="D140" s="132"/>
      <c r="E140" s="132"/>
      <c r="F140" s="132"/>
      <c r="G140" s="132"/>
    </row>
    <row r="141" spans="1:7">
      <c r="A141" s="132"/>
      <c r="B141" s="132"/>
      <c r="C141" s="132"/>
      <c r="D141" s="132"/>
      <c r="E141" s="132"/>
      <c r="F141" s="132"/>
      <c r="G141" s="132"/>
    </row>
    <row r="142" spans="1:7">
      <c r="A142" s="132"/>
      <c r="B142" s="132"/>
      <c r="C142" s="132"/>
      <c r="D142" s="132"/>
      <c r="E142" s="132"/>
      <c r="F142" s="132"/>
      <c r="G142" s="132"/>
    </row>
    <row r="143" spans="1:7">
      <c r="A143" s="132"/>
      <c r="B143" s="132"/>
      <c r="C143" s="132"/>
      <c r="D143" s="132"/>
      <c r="E143" s="132"/>
      <c r="F143" s="132"/>
      <c r="G143" s="132"/>
    </row>
    <row r="144" spans="1:7">
      <c r="A144" s="132"/>
      <c r="B144" s="132"/>
      <c r="C144" s="132"/>
      <c r="D144" s="132"/>
      <c r="E144" s="132"/>
      <c r="F144" s="132"/>
      <c r="G144" s="132"/>
    </row>
    <row r="145" spans="1:7">
      <c r="A145" s="132"/>
      <c r="B145" s="132"/>
      <c r="C145" s="132"/>
      <c r="D145" s="132"/>
      <c r="E145" s="132"/>
      <c r="F145" s="132"/>
      <c r="G145" s="132"/>
    </row>
    <row r="146" spans="1:7">
      <c r="A146" s="132"/>
      <c r="B146" s="132"/>
      <c r="C146" s="132"/>
      <c r="D146" s="132"/>
      <c r="E146" s="132"/>
      <c r="F146" s="132"/>
      <c r="G146" s="132"/>
    </row>
    <row r="147" spans="1:7">
      <c r="A147" s="132"/>
      <c r="B147" s="132"/>
      <c r="C147" s="132"/>
      <c r="D147" s="132"/>
      <c r="E147" s="132"/>
      <c r="F147" s="132"/>
      <c r="G147" s="132"/>
    </row>
    <row r="148" spans="1:7">
      <c r="A148" s="132"/>
      <c r="B148" s="132"/>
      <c r="C148" s="132"/>
      <c r="D148" s="132"/>
      <c r="E148" s="132"/>
      <c r="F148" s="132"/>
      <c r="G148" s="132"/>
    </row>
    <row r="149" spans="1:7">
      <c r="A149" s="132"/>
      <c r="B149" s="132"/>
      <c r="C149" s="132"/>
      <c r="D149" s="132"/>
      <c r="E149" s="132"/>
      <c r="F149" s="132"/>
      <c r="G149" s="132"/>
    </row>
    <row r="150" spans="1:7">
      <c r="A150" s="132"/>
      <c r="B150" s="132"/>
      <c r="C150" s="132"/>
      <c r="D150" s="132"/>
      <c r="E150" s="132"/>
      <c r="F150" s="132"/>
      <c r="G150" s="132"/>
    </row>
    <row r="151" spans="1:7">
      <c r="A151" s="132"/>
      <c r="B151" s="132"/>
      <c r="C151" s="132"/>
      <c r="D151" s="132"/>
      <c r="E151" s="132"/>
      <c r="F151" s="132"/>
      <c r="G151" s="132"/>
    </row>
    <row r="152" spans="1:7">
      <c r="A152" s="132"/>
      <c r="B152" s="132"/>
      <c r="C152" s="132"/>
      <c r="D152" s="132"/>
      <c r="E152" s="132"/>
      <c r="F152" s="132"/>
      <c r="G152" s="132"/>
    </row>
    <row r="153" spans="1:7">
      <c r="A153" s="132"/>
      <c r="B153" s="132"/>
      <c r="C153" s="132"/>
      <c r="D153" s="132"/>
      <c r="E153" s="132"/>
      <c r="F153" s="132"/>
      <c r="G153" s="132"/>
    </row>
    <row r="154" spans="1:7">
      <c r="A154" s="132"/>
      <c r="B154" s="132"/>
      <c r="C154" s="132"/>
      <c r="D154" s="132"/>
      <c r="E154" s="132"/>
      <c r="F154" s="132"/>
      <c r="G154" s="132"/>
    </row>
    <row r="155" spans="1:7">
      <c r="A155" s="132"/>
      <c r="B155" s="132"/>
      <c r="C155" s="132"/>
      <c r="D155" s="132"/>
      <c r="E155" s="132"/>
      <c r="F155" s="132"/>
      <c r="G155" s="132"/>
    </row>
    <row r="156" spans="1:7">
      <c r="A156" s="132"/>
      <c r="B156" s="132"/>
      <c r="C156" s="132"/>
      <c r="D156" s="132"/>
      <c r="E156" s="132"/>
      <c r="F156" s="132"/>
      <c r="G156" s="132"/>
    </row>
    <row r="157" spans="1:7">
      <c r="A157" s="132"/>
      <c r="B157" s="132"/>
      <c r="C157" s="132"/>
      <c r="D157" s="132"/>
      <c r="E157" s="132"/>
      <c r="F157" s="132"/>
      <c r="G157" s="13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5"/>
  <sheetViews>
    <sheetView zoomScaleNormal="100" workbookViewId="0">
      <selection activeCell="I18" sqref="I18"/>
    </sheetView>
  </sheetViews>
  <sheetFormatPr baseColWidth="10" defaultColWidth="11.42578125" defaultRowHeight="12.75"/>
  <cols>
    <col min="1" max="1" width="28.7109375" style="194" customWidth="1"/>
    <col min="2" max="12" width="11.140625" style="194" customWidth="1"/>
    <col min="13" max="16384" width="11.42578125" style="165"/>
  </cols>
  <sheetData>
    <row r="1" spans="1:14">
      <c r="A1" s="103" t="s">
        <v>217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32"/>
      <c r="N1" s="132"/>
    </row>
    <row r="2" spans="1:14">
      <c r="A2" s="107" t="s">
        <v>218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32"/>
      <c r="N2" s="132"/>
    </row>
    <row r="3" spans="1:14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32"/>
      <c r="N3" s="132"/>
    </row>
    <row r="4" spans="1:14">
      <c r="A4" s="110"/>
      <c r="B4" s="167" t="s">
        <v>6</v>
      </c>
      <c r="C4" s="167" t="s">
        <v>207</v>
      </c>
      <c r="D4" s="167" t="s">
        <v>208</v>
      </c>
      <c r="E4" s="167" t="s">
        <v>61</v>
      </c>
      <c r="F4" s="167" t="s">
        <v>209</v>
      </c>
      <c r="G4" s="167" t="s">
        <v>210</v>
      </c>
      <c r="H4" s="167" t="s">
        <v>211</v>
      </c>
      <c r="I4" s="167" t="s">
        <v>212</v>
      </c>
      <c r="J4" s="167" t="s">
        <v>213</v>
      </c>
      <c r="K4" s="167" t="s">
        <v>214</v>
      </c>
      <c r="L4" s="167" t="s">
        <v>215</v>
      </c>
      <c r="M4" s="132"/>
      <c r="N4" s="132"/>
    </row>
    <row r="5" spans="1:14">
      <c r="A5" s="169" t="s">
        <v>6</v>
      </c>
      <c r="B5" s="187">
        <v>50852</v>
      </c>
      <c r="C5" s="187">
        <v>731.66666666666697</v>
      </c>
      <c r="D5" s="187">
        <v>2053.1666666666702</v>
      </c>
      <c r="E5" s="187">
        <v>3971.3333333333298</v>
      </c>
      <c r="F5" s="187">
        <v>4301.5833333333303</v>
      </c>
      <c r="G5" s="187">
        <v>4679.9166666666697</v>
      </c>
      <c r="H5" s="187">
        <v>5355.3333333333303</v>
      </c>
      <c r="I5" s="187">
        <v>6330.1666666666697</v>
      </c>
      <c r="J5" s="187">
        <v>7025.9166666666697</v>
      </c>
      <c r="K5" s="187">
        <v>8341.0833333333303</v>
      </c>
      <c r="L5" s="187">
        <v>8061.8333333333303</v>
      </c>
      <c r="M5" s="132"/>
      <c r="N5" s="132"/>
    </row>
    <row r="6" spans="1:14">
      <c r="A6" s="188" t="s">
        <v>219</v>
      </c>
      <c r="B6" s="187">
        <v>843.08333333333303</v>
      </c>
      <c r="C6" s="187">
        <v>6.25</v>
      </c>
      <c r="D6" s="187">
        <v>40.25</v>
      </c>
      <c r="E6" s="187">
        <v>56.9166666666667</v>
      </c>
      <c r="F6" s="187">
        <v>69.8333333333333</v>
      </c>
      <c r="G6" s="187">
        <v>87</v>
      </c>
      <c r="H6" s="187">
        <v>114.833333333333</v>
      </c>
      <c r="I6" s="187">
        <v>123.416666666667</v>
      </c>
      <c r="J6" s="187">
        <v>123.333333333333</v>
      </c>
      <c r="K6" s="187">
        <v>119.75</v>
      </c>
      <c r="L6" s="187">
        <v>101.5</v>
      </c>
      <c r="M6" s="132"/>
      <c r="N6" s="132"/>
    </row>
    <row r="7" spans="1:14">
      <c r="A7" s="188" t="s">
        <v>220</v>
      </c>
      <c r="B7" s="187">
        <v>4340</v>
      </c>
      <c r="C7" s="187">
        <v>50.9166666666667</v>
      </c>
      <c r="D7" s="187">
        <v>145.333333333333</v>
      </c>
      <c r="E7" s="187">
        <v>257.83333333333297</v>
      </c>
      <c r="F7" s="187">
        <v>267.08333333333297</v>
      </c>
      <c r="G7" s="187">
        <v>289</v>
      </c>
      <c r="H7" s="187">
        <v>392.41666666666703</v>
      </c>
      <c r="I7" s="187">
        <v>491.25</v>
      </c>
      <c r="J7" s="187">
        <v>620.5</v>
      </c>
      <c r="K7" s="187">
        <v>912</v>
      </c>
      <c r="L7" s="187">
        <v>913.66666666666697</v>
      </c>
      <c r="M7" s="132"/>
      <c r="N7" s="132"/>
    </row>
    <row r="8" spans="1:14">
      <c r="A8" s="138" t="s">
        <v>221</v>
      </c>
      <c r="B8" s="122">
        <v>6.3333333333333304</v>
      </c>
      <c r="C8" s="136" t="s">
        <v>222</v>
      </c>
      <c r="D8" s="136">
        <v>2.5833333333333299</v>
      </c>
      <c r="E8" s="136">
        <v>0.11111111111111099</v>
      </c>
      <c r="F8" s="136" t="s">
        <v>222</v>
      </c>
      <c r="G8" s="136" t="s">
        <v>222</v>
      </c>
      <c r="H8" s="136">
        <v>0.22222222222222199</v>
      </c>
      <c r="I8" s="136">
        <v>1.4166666666666701</v>
      </c>
      <c r="J8" s="136">
        <v>0.88888888888888895</v>
      </c>
      <c r="K8" s="136">
        <v>0.41666666666666702</v>
      </c>
      <c r="L8" s="136" t="s">
        <v>223</v>
      </c>
      <c r="M8" s="132"/>
      <c r="N8" s="132"/>
    </row>
    <row r="9" spans="1:14">
      <c r="A9" s="138" t="s">
        <v>224</v>
      </c>
      <c r="B9" s="122">
        <v>3887.25</v>
      </c>
      <c r="C9" s="136">
        <v>48.5833333333333</v>
      </c>
      <c r="D9" s="136">
        <v>836.25</v>
      </c>
      <c r="E9" s="136">
        <v>133.083333333333</v>
      </c>
      <c r="F9" s="136" t="s">
        <v>225</v>
      </c>
      <c r="G9" s="136">
        <v>239.25</v>
      </c>
      <c r="H9" s="136">
        <v>255.833333333333</v>
      </c>
      <c r="I9" s="136">
        <v>340.66666666666703</v>
      </c>
      <c r="J9" s="136">
        <v>440.41666666666703</v>
      </c>
      <c r="K9" s="136">
        <v>543.91666666666697</v>
      </c>
      <c r="L9" s="136">
        <v>822.25</v>
      </c>
      <c r="M9" s="132"/>
      <c r="N9" s="132"/>
    </row>
    <row r="10" spans="1:14">
      <c r="A10" s="138" t="s">
        <v>226</v>
      </c>
      <c r="B10" s="122">
        <v>31.6666666666667</v>
      </c>
      <c r="C10" s="136" t="s">
        <v>222</v>
      </c>
      <c r="D10" s="136">
        <v>4.6666666666666696</v>
      </c>
      <c r="E10" s="136">
        <v>0.66666666666666696</v>
      </c>
      <c r="F10" s="136">
        <v>1.6666666666666701</v>
      </c>
      <c r="G10" s="136">
        <v>3.5833333333333299</v>
      </c>
      <c r="H10" s="136">
        <v>1.0833333333333299</v>
      </c>
      <c r="I10" s="136">
        <v>3.25</v>
      </c>
      <c r="J10" s="136">
        <v>6.25</v>
      </c>
      <c r="K10" s="136">
        <v>5.75</v>
      </c>
      <c r="L10" s="136">
        <v>4.9166666666666696</v>
      </c>
      <c r="M10" s="132"/>
      <c r="N10" s="132"/>
    </row>
    <row r="11" spans="1:14">
      <c r="A11" s="138" t="s">
        <v>227</v>
      </c>
      <c r="B11" s="122">
        <v>414.75</v>
      </c>
      <c r="C11" s="136">
        <v>2.3333333333333299</v>
      </c>
      <c r="D11" s="136">
        <v>70.1666666666667</v>
      </c>
      <c r="E11" s="136">
        <v>11.6666666666667</v>
      </c>
      <c r="F11" s="136">
        <v>29.1666666666667</v>
      </c>
      <c r="G11" s="136">
        <v>24.25</v>
      </c>
      <c r="H11" s="136">
        <v>31.9166666666667</v>
      </c>
      <c r="I11" s="136">
        <v>47.0833333333333</v>
      </c>
      <c r="J11" s="136">
        <v>43.9166666666667</v>
      </c>
      <c r="K11" s="136">
        <v>70.4166666666667</v>
      </c>
      <c r="L11" s="136">
        <v>83.8333333333333</v>
      </c>
      <c r="M11" s="132"/>
      <c r="N11" s="132"/>
    </row>
    <row r="12" spans="1:14">
      <c r="A12" s="188" t="s">
        <v>228</v>
      </c>
      <c r="B12" s="187">
        <v>3291.0833333333298</v>
      </c>
      <c r="C12" s="187">
        <v>12.25</v>
      </c>
      <c r="D12" s="187">
        <v>47.75</v>
      </c>
      <c r="E12" s="187">
        <v>105.833333333333</v>
      </c>
      <c r="F12" s="187">
        <v>158.416666666667</v>
      </c>
      <c r="G12" s="187">
        <v>266</v>
      </c>
      <c r="H12" s="187">
        <v>406.66666666666703</v>
      </c>
      <c r="I12" s="187">
        <v>523</v>
      </c>
      <c r="J12" s="187">
        <v>559.08333333333303</v>
      </c>
      <c r="K12" s="187">
        <v>616.08333333333303</v>
      </c>
      <c r="L12" s="187">
        <v>596</v>
      </c>
      <c r="M12" s="132"/>
      <c r="N12" s="132"/>
    </row>
    <row r="13" spans="1:14">
      <c r="A13" s="189" t="s">
        <v>229</v>
      </c>
      <c r="B13" s="187">
        <v>39419</v>
      </c>
      <c r="C13" s="187">
        <v>320.16666666666703</v>
      </c>
      <c r="D13" s="187">
        <v>1367.5</v>
      </c>
      <c r="E13" s="187">
        <v>3186.8333333333298</v>
      </c>
      <c r="F13" s="187">
        <v>3523.8333333333298</v>
      </c>
      <c r="G13" s="187">
        <v>3787.0833333333298</v>
      </c>
      <c r="H13" s="187">
        <v>4216.4166666666697</v>
      </c>
      <c r="I13" s="187">
        <v>4974.25</v>
      </c>
      <c r="J13" s="187">
        <v>5477.8333333333303</v>
      </c>
      <c r="K13" s="187">
        <v>6426.8333333333303</v>
      </c>
      <c r="L13" s="187">
        <v>6138.25</v>
      </c>
      <c r="M13" s="132"/>
      <c r="N13" s="132"/>
    </row>
    <row r="14" spans="1:14">
      <c r="A14" s="138" t="s">
        <v>230</v>
      </c>
      <c r="B14" s="122">
        <v>7567.6666666666697</v>
      </c>
      <c r="C14" s="136">
        <v>57.5833333333333</v>
      </c>
      <c r="D14" s="136">
        <v>1178.3333333333301</v>
      </c>
      <c r="E14" s="136" t="s">
        <v>231</v>
      </c>
      <c r="F14" s="136">
        <v>585.66666666666697</v>
      </c>
      <c r="G14" s="136">
        <v>653.16666666666697</v>
      </c>
      <c r="H14" s="136">
        <v>768.33333333333303</v>
      </c>
      <c r="I14" s="136">
        <v>816.75</v>
      </c>
      <c r="J14" s="136">
        <v>948.58333333333303</v>
      </c>
      <c r="K14" s="136">
        <v>1075.0833333333301</v>
      </c>
      <c r="L14" s="136">
        <v>1204.1666666666699</v>
      </c>
      <c r="M14" s="132"/>
      <c r="N14" s="132"/>
    </row>
    <row r="15" spans="1:14">
      <c r="A15" s="138" t="s">
        <v>132</v>
      </c>
      <c r="B15" s="122">
        <v>1725.0833333333301</v>
      </c>
      <c r="C15" s="136">
        <v>10.9166666666667</v>
      </c>
      <c r="D15" s="136">
        <v>269.83333333333297</v>
      </c>
      <c r="E15" s="136" t="s">
        <v>232</v>
      </c>
      <c r="F15" s="136">
        <v>104.083333333333</v>
      </c>
      <c r="G15" s="136">
        <v>120.5</v>
      </c>
      <c r="H15" s="136">
        <v>159.083333333333</v>
      </c>
      <c r="I15" s="136">
        <v>182.75</v>
      </c>
      <c r="J15" s="136">
        <v>256.83333333333297</v>
      </c>
      <c r="K15" s="136">
        <v>262.16666666666703</v>
      </c>
      <c r="L15" s="136">
        <v>316.91666666666703</v>
      </c>
      <c r="M15" s="132"/>
      <c r="N15" s="132"/>
    </row>
    <row r="16" spans="1:14">
      <c r="A16" s="138" t="s">
        <v>233</v>
      </c>
      <c r="B16" s="122">
        <v>5971.6666666666697</v>
      </c>
      <c r="C16" s="136" t="s">
        <v>234</v>
      </c>
      <c r="D16" s="136">
        <v>820.16666666666697</v>
      </c>
      <c r="E16" s="136">
        <v>288.91666666666703</v>
      </c>
      <c r="F16" s="136">
        <v>634.75</v>
      </c>
      <c r="G16" s="136">
        <v>612.58333333333303</v>
      </c>
      <c r="H16" s="136">
        <v>625.25</v>
      </c>
      <c r="I16" s="136">
        <v>666.08333333333303</v>
      </c>
      <c r="J16" s="136">
        <v>724.91666666666697</v>
      </c>
      <c r="K16" s="136">
        <v>735.41666666666697</v>
      </c>
      <c r="L16" s="136">
        <v>810.58333333333303</v>
      </c>
      <c r="M16" s="132"/>
      <c r="N16" s="132"/>
    </row>
    <row r="17" spans="1:14">
      <c r="A17" s="138" t="s">
        <v>133</v>
      </c>
      <c r="B17" s="122">
        <v>992</v>
      </c>
      <c r="C17" s="136">
        <v>5.5</v>
      </c>
      <c r="D17" s="136">
        <v>116.75</v>
      </c>
      <c r="E17" s="136">
        <v>31.75</v>
      </c>
      <c r="F17" s="136">
        <v>99.0833333333333</v>
      </c>
      <c r="G17" s="136">
        <v>88.1666666666667</v>
      </c>
      <c r="H17" s="136">
        <v>109.666666666667</v>
      </c>
      <c r="I17" s="136">
        <v>124.416666666667</v>
      </c>
      <c r="J17" s="136">
        <v>133.75</v>
      </c>
      <c r="K17" s="136">
        <v>132.5</v>
      </c>
      <c r="L17" s="136">
        <v>150.416666666667</v>
      </c>
      <c r="M17" s="132"/>
      <c r="N17" s="132"/>
    </row>
    <row r="18" spans="1:14">
      <c r="A18" s="138" t="s">
        <v>235</v>
      </c>
      <c r="B18" s="122">
        <v>562.83333333333303</v>
      </c>
      <c r="C18" s="136">
        <v>1.4166666666666701</v>
      </c>
      <c r="D18" s="136">
        <v>104.666666666667</v>
      </c>
      <c r="E18" s="136">
        <v>2.6666666666666701</v>
      </c>
      <c r="F18" s="136">
        <v>8.1666666666666696</v>
      </c>
      <c r="G18" s="136">
        <v>16.0833333333333</v>
      </c>
      <c r="H18" s="136">
        <v>36.3333333333333</v>
      </c>
      <c r="I18" s="136">
        <v>53.25</v>
      </c>
      <c r="J18" s="136">
        <v>56.5833333333333</v>
      </c>
      <c r="K18" s="136">
        <v>62.25</v>
      </c>
      <c r="L18" s="136">
        <v>221.416666666667</v>
      </c>
      <c r="M18" s="132"/>
      <c r="N18" s="132"/>
    </row>
    <row r="19" spans="1:14">
      <c r="A19" s="138" t="s">
        <v>236</v>
      </c>
      <c r="B19" s="122">
        <v>433.33333333333297</v>
      </c>
      <c r="C19" s="122">
        <v>1.75</v>
      </c>
      <c r="D19" s="122">
        <v>90.6666666666667</v>
      </c>
      <c r="E19" s="122">
        <v>5.75</v>
      </c>
      <c r="F19" s="122">
        <v>19.4166666666667</v>
      </c>
      <c r="G19" s="122">
        <v>24.5</v>
      </c>
      <c r="H19" s="122">
        <v>34.4166666666667</v>
      </c>
      <c r="I19" s="122">
        <v>42.25</v>
      </c>
      <c r="J19" s="122">
        <v>49.6666666666667</v>
      </c>
      <c r="K19" s="122">
        <v>79.3333333333333</v>
      </c>
      <c r="L19" s="122">
        <v>85.5833333333333</v>
      </c>
      <c r="M19" s="132"/>
      <c r="N19" s="132"/>
    </row>
    <row r="20" spans="1:14">
      <c r="A20" s="138" t="s">
        <v>237</v>
      </c>
      <c r="B20" s="122">
        <v>3713.0833333333298</v>
      </c>
      <c r="C20" s="136">
        <v>56.75</v>
      </c>
      <c r="D20" s="136">
        <v>764.66666666666697</v>
      </c>
      <c r="E20" s="136" t="s">
        <v>238</v>
      </c>
      <c r="F20" s="136">
        <v>284.33333333333297</v>
      </c>
      <c r="G20" s="136" t="s">
        <v>239</v>
      </c>
      <c r="H20" s="136" t="s">
        <v>240</v>
      </c>
      <c r="I20" s="136">
        <v>316.33333333333297</v>
      </c>
      <c r="J20" s="136">
        <v>389.41666666666703</v>
      </c>
      <c r="K20" s="136">
        <v>480.66666666666703</v>
      </c>
      <c r="L20" s="136">
        <v>673.91666666666697</v>
      </c>
      <c r="M20" s="132"/>
      <c r="N20" s="132"/>
    </row>
    <row r="21" spans="1:14">
      <c r="A21" s="138" t="s">
        <v>241</v>
      </c>
      <c r="B21" s="122">
        <v>8598.1666666666697</v>
      </c>
      <c r="C21" s="136">
        <v>97.0833333333333</v>
      </c>
      <c r="D21" s="136">
        <v>1146.3333333333301</v>
      </c>
      <c r="E21" s="136">
        <v>336.33333333333297</v>
      </c>
      <c r="F21" s="136" t="s">
        <v>242</v>
      </c>
      <c r="G21" s="136">
        <v>701.41666666666697</v>
      </c>
      <c r="H21" s="136">
        <v>865.91666666666697</v>
      </c>
      <c r="I21" s="136">
        <v>996.33333333333303</v>
      </c>
      <c r="J21" s="136">
        <v>1216.3333333333301</v>
      </c>
      <c r="K21" s="136">
        <v>1296.5833333333301</v>
      </c>
      <c r="L21" s="136">
        <v>1315.8333333333301</v>
      </c>
      <c r="M21" s="132"/>
      <c r="N21" s="132"/>
    </row>
    <row r="22" spans="1:14">
      <c r="A22" s="138" t="s">
        <v>243</v>
      </c>
      <c r="B22" s="122">
        <v>1375.8333333333301</v>
      </c>
      <c r="C22" s="136">
        <v>0.5</v>
      </c>
      <c r="D22" s="136">
        <v>292.91666666666703</v>
      </c>
      <c r="E22" s="136">
        <v>20.3333333333333</v>
      </c>
      <c r="F22" s="136">
        <v>94.9166666666667</v>
      </c>
      <c r="G22" s="136">
        <v>153.75</v>
      </c>
      <c r="H22" s="136">
        <v>55.6666666666667</v>
      </c>
      <c r="I22" s="136">
        <v>87.1666666666667</v>
      </c>
      <c r="J22" s="136">
        <v>146.25</v>
      </c>
      <c r="K22" s="136">
        <v>232.666666666667</v>
      </c>
      <c r="L22" s="136">
        <v>291.75</v>
      </c>
      <c r="M22" s="132"/>
      <c r="N22" s="132"/>
    </row>
    <row r="23" spans="1:14">
      <c r="A23" s="138" t="s">
        <v>138</v>
      </c>
      <c r="B23" s="122">
        <v>1669.6666666666699</v>
      </c>
      <c r="C23" s="136">
        <v>3.6666666666666701</v>
      </c>
      <c r="D23" s="136">
        <v>195.416666666667</v>
      </c>
      <c r="E23" s="136">
        <v>42.9166666666667</v>
      </c>
      <c r="F23" s="136">
        <v>238.75</v>
      </c>
      <c r="G23" s="136">
        <v>232.583333333333</v>
      </c>
      <c r="H23" s="136">
        <v>172.916666666667</v>
      </c>
      <c r="I23" s="136">
        <v>188.416666666667</v>
      </c>
      <c r="J23" s="136">
        <v>190.416666666667</v>
      </c>
      <c r="K23" s="136">
        <v>182.666666666667</v>
      </c>
      <c r="L23" s="136">
        <v>221.916666666667</v>
      </c>
      <c r="M23" s="132"/>
      <c r="N23" s="132"/>
    </row>
    <row r="24" spans="1:14">
      <c r="A24" s="138" t="s">
        <v>244</v>
      </c>
      <c r="B24" s="122">
        <v>2182.5</v>
      </c>
      <c r="C24" s="136">
        <v>6.4166666666666696</v>
      </c>
      <c r="D24" s="136">
        <v>302.66666666666703</v>
      </c>
      <c r="E24" s="136">
        <v>87.4166666666667</v>
      </c>
      <c r="F24" s="136">
        <v>229.916666666667</v>
      </c>
      <c r="G24" s="136">
        <v>241.75</v>
      </c>
      <c r="H24" s="136">
        <v>212.5</v>
      </c>
      <c r="I24" s="136">
        <v>221.666666666667</v>
      </c>
      <c r="J24" s="136">
        <v>267.83333333333297</v>
      </c>
      <c r="K24" s="136">
        <v>275.66666666666703</v>
      </c>
      <c r="L24" s="136">
        <v>336.66666666666703</v>
      </c>
      <c r="M24" s="132"/>
      <c r="N24" s="132"/>
    </row>
    <row r="25" spans="1:14">
      <c r="A25" s="138" t="s">
        <v>245</v>
      </c>
      <c r="B25" s="122">
        <v>1194</v>
      </c>
      <c r="C25" s="136" t="s">
        <v>246</v>
      </c>
      <c r="D25" s="136">
        <v>153.666666666667</v>
      </c>
      <c r="E25" s="136">
        <v>39.75</v>
      </c>
      <c r="F25" s="136">
        <v>122.083333333333</v>
      </c>
      <c r="G25" s="136">
        <v>146.583333333333</v>
      </c>
      <c r="H25" s="136" t="s">
        <v>247</v>
      </c>
      <c r="I25" s="136">
        <v>127.5</v>
      </c>
      <c r="J25" s="136">
        <v>142.333333333333</v>
      </c>
      <c r="K25" s="136">
        <v>153.166666666667</v>
      </c>
      <c r="L25" s="136">
        <v>165.916666666667</v>
      </c>
      <c r="M25" s="132"/>
      <c r="N25" s="132"/>
    </row>
    <row r="26" spans="1:14">
      <c r="A26" s="138" t="s">
        <v>248</v>
      </c>
      <c r="B26" s="122">
        <v>1594.3333333333301</v>
      </c>
      <c r="C26" s="136">
        <v>13.75</v>
      </c>
      <c r="D26" s="136">
        <v>282.83333333333297</v>
      </c>
      <c r="E26" s="136">
        <v>40.25</v>
      </c>
      <c r="F26" s="136">
        <v>100.416666666667</v>
      </c>
      <c r="G26" s="136">
        <v>139.333333333333</v>
      </c>
      <c r="H26" s="136">
        <v>145.583333333333</v>
      </c>
      <c r="I26" s="136">
        <v>190.333333333333</v>
      </c>
      <c r="J26" s="136">
        <v>184.75</v>
      </c>
      <c r="K26" s="136">
        <v>223.083333333333</v>
      </c>
      <c r="L26" s="136" t="s">
        <v>249</v>
      </c>
      <c r="M26" s="132"/>
      <c r="N26" s="132"/>
    </row>
    <row r="27" spans="1:14">
      <c r="A27" s="138" t="s">
        <v>250</v>
      </c>
      <c r="B27" s="122">
        <v>1821</v>
      </c>
      <c r="C27" s="136">
        <v>2.8333333333333299</v>
      </c>
      <c r="D27" s="136">
        <v>417.58333333333297</v>
      </c>
      <c r="E27" s="136">
        <v>12.3333333333333</v>
      </c>
      <c r="F27" s="136">
        <v>36.8333333333333</v>
      </c>
      <c r="G27" s="136">
        <v>82.1666666666667</v>
      </c>
      <c r="H27" s="136" t="s">
        <v>251</v>
      </c>
      <c r="I27" s="136">
        <v>200.916666666667</v>
      </c>
      <c r="J27" s="136">
        <v>263.75</v>
      </c>
      <c r="K27" s="136">
        <v>284.75</v>
      </c>
      <c r="L27" s="136">
        <v>356.83333333333297</v>
      </c>
      <c r="M27" s="132"/>
      <c r="N27" s="132"/>
    </row>
    <row r="28" spans="1:14">
      <c r="A28" s="138" t="s">
        <v>252</v>
      </c>
      <c r="B28" s="122">
        <v>17.8333333333333</v>
      </c>
      <c r="C28" s="122">
        <v>0.11111111111111099</v>
      </c>
      <c r="D28" s="122">
        <v>1.75</v>
      </c>
      <c r="E28" s="122">
        <v>0.11111111111111099</v>
      </c>
      <c r="F28" s="122">
        <v>2.4166666666666701</v>
      </c>
      <c r="G28" s="122">
        <v>2.25</v>
      </c>
      <c r="H28" s="122">
        <v>3.4166666666666701</v>
      </c>
      <c r="I28" s="122">
        <v>2.25</v>
      </c>
      <c r="J28" s="122">
        <v>2.8333333333333299</v>
      </c>
      <c r="K28" s="122">
        <v>1.8333333333333299</v>
      </c>
      <c r="L28" s="122">
        <v>0.91666666666666696</v>
      </c>
      <c r="M28" s="132"/>
      <c r="N28" s="132"/>
    </row>
    <row r="29" spans="1:14">
      <c r="A29" s="190" t="s">
        <v>253</v>
      </c>
      <c r="B29" s="191">
        <v>2958.8333333333298</v>
      </c>
      <c r="C29" s="191">
        <v>342.08333333333297</v>
      </c>
      <c r="D29" s="191">
        <v>452.33333333333297</v>
      </c>
      <c r="E29" s="191">
        <v>363.91666666666703</v>
      </c>
      <c r="F29" s="191">
        <v>282.41666666666703</v>
      </c>
      <c r="G29" s="191">
        <v>250.833333333333</v>
      </c>
      <c r="H29" s="191">
        <v>225</v>
      </c>
      <c r="I29" s="191">
        <v>218.25</v>
      </c>
      <c r="J29" s="191">
        <v>245.166666666667</v>
      </c>
      <c r="K29" s="191">
        <v>266.41666666666703</v>
      </c>
      <c r="L29" s="191">
        <v>312.41666666666703</v>
      </c>
      <c r="M29" s="132"/>
      <c r="N29" s="132"/>
    </row>
    <row r="30" spans="1:14">
      <c r="A30" s="192" t="s">
        <v>7</v>
      </c>
      <c r="B30" s="193">
        <v>20500.75</v>
      </c>
      <c r="C30" s="193">
        <v>422.83333333333297</v>
      </c>
      <c r="D30" s="193">
        <v>1050.4166666666699</v>
      </c>
      <c r="E30" s="193">
        <v>1689</v>
      </c>
      <c r="F30" s="193">
        <v>1728.9166666666699</v>
      </c>
      <c r="G30" s="193">
        <v>1705.25</v>
      </c>
      <c r="H30" s="193">
        <v>1980.4166666666699</v>
      </c>
      <c r="I30" s="193">
        <v>2524.75</v>
      </c>
      <c r="J30" s="193">
        <v>2823.25</v>
      </c>
      <c r="K30" s="193">
        <v>3497.9166666666702</v>
      </c>
      <c r="L30" s="193">
        <v>3078</v>
      </c>
      <c r="M30" s="132"/>
      <c r="N30" s="132"/>
    </row>
    <row r="31" spans="1:14">
      <c r="A31" s="188" t="s">
        <v>219</v>
      </c>
      <c r="B31" s="187">
        <v>548.83333333333303</v>
      </c>
      <c r="C31" s="187">
        <v>5.75</v>
      </c>
      <c r="D31" s="187">
        <v>30.1666666666667</v>
      </c>
      <c r="E31" s="187">
        <v>31.5</v>
      </c>
      <c r="F31" s="187">
        <v>43.9166666666667</v>
      </c>
      <c r="G31" s="187">
        <v>52.75</v>
      </c>
      <c r="H31" s="187">
        <v>65.4166666666667</v>
      </c>
      <c r="I31" s="187">
        <v>81.0833333333333</v>
      </c>
      <c r="J31" s="187">
        <v>84.4166666666667</v>
      </c>
      <c r="K31" s="187">
        <v>80.3333333333333</v>
      </c>
      <c r="L31" s="187">
        <v>73.5</v>
      </c>
      <c r="M31" s="132"/>
      <c r="N31" s="132"/>
    </row>
    <row r="32" spans="1:14">
      <c r="A32" s="192" t="s">
        <v>220</v>
      </c>
      <c r="B32" s="187">
        <v>2275.75</v>
      </c>
      <c r="C32" s="187">
        <v>35.0833333333333</v>
      </c>
      <c r="D32" s="187">
        <v>92.1666666666667</v>
      </c>
      <c r="E32" s="187">
        <v>157.083333333333</v>
      </c>
      <c r="F32" s="187">
        <v>143.166666666667</v>
      </c>
      <c r="G32" s="187">
        <v>148.083333333333</v>
      </c>
      <c r="H32" s="187">
        <v>194.583333333333</v>
      </c>
      <c r="I32" s="187">
        <v>244.75</v>
      </c>
      <c r="J32" s="187">
        <v>311.5</v>
      </c>
      <c r="K32" s="187">
        <v>526.33333333333303</v>
      </c>
      <c r="L32" s="187">
        <v>423</v>
      </c>
      <c r="M32" s="132"/>
      <c r="N32" s="132"/>
    </row>
    <row r="33" spans="1:14">
      <c r="A33" s="138" t="s">
        <v>221</v>
      </c>
      <c r="B33" s="122">
        <v>3.75</v>
      </c>
      <c r="C33" s="122">
        <v>0</v>
      </c>
      <c r="D33" s="122">
        <v>1.5833333333333299</v>
      </c>
      <c r="E33" s="122">
        <v>0.11111111111111099</v>
      </c>
      <c r="F33" s="122">
        <v>0</v>
      </c>
      <c r="G33" s="122">
        <v>0</v>
      </c>
      <c r="H33" s="122">
        <v>0.22222222222222199</v>
      </c>
      <c r="I33" s="122">
        <v>1.4166666666666701</v>
      </c>
      <c r="J33" s="122">
        <v>0.66666666666666696</v>
      </c>
      <c r="K33" s="122">
        <v>0</v>
      </c>
      <c r="L33" s="122">
        <v>0</v>
      </c>
      <c r="M33" s="132"/>
      <c r="N33" s="132"/>
    </row>
    <row r="34" spans="1:14">
      <c r="A34" s="138" t="s">
        <v>224</v>
      </c>
      <c r="B34" s="122">
        <v>2017.25</v>
      </c>
      <c r="C34" s="122">
        <v>33</v>
      </c>
      <c r="D34" s="122">
        <v>375.41666666666703</v>
      </c>
      <c r="E34" s="122">
        <v>83.25</v>
      </c>
      <c r="F34" s="122">
        <v>141.166666666667</v>
      </c>
      <c r="G34" s="122">
        <v>128.666666666667</v>
      </c>
      <c r="H34" s="122">
        <v>130.083333333333</v>
      </c>
      <c r="I34" s="122">
        <v>168.583333333333</v>
      </c>
      <c r="J34" s="122">
        <v>219.583333333333</v>
      </c>
      <c r="K34" s="122">
        <v>270.41666666666703</v>
      </c>
      <c r="L34" s="122">
        <v>467.08333333333297</v>
      </c>
      <c r="M34" s="132"/>
      <c r="N34" s="132"/>
    </row>
    <row r="35" spans="1:14">
      <c r="A35" s="138" t="s">
        <v>226</v>
      </c>
      <c r="B35" s="122">
        <v>14.9166666666667</v>
      </c>
      <c r="C35" s="122">
        <v>0</v>
      </c>
      <c r="D35" s="122">
        <v>1.8333333333333299</v>
      </c>
      <c r="E35" s="122">
        <v>0.11111111111111099</v>
      </c>
      <c r="F35" s="122">
        <v>1</v>
      </c>
      <c r="G35" s="122">
        <v>1.8333333333333299</v>
      </c>
      <c r="H35" s="122">
        <v>0.33333333333333298</v>
      </c>
      <c r="I35" s="122">
        <v>0.33333333333333298</v>
      </c>
      <c r="J35" s="122">
        <v>2.75</v>
      </c>
      <c r="K35" s="122">
        <v>3.75</v>
      </c>
      <c r="L35" s="122">
        <v>3.3333333333333299</v>
      </c>
      <c r="M35" s="132"/>
      <c r="N35" s="132"/>
    </row>
    <row r="36" spans="1:14">
      <c r="A36" s="138" t="s">
        <v>227</v>
      </c>
      <c r="B36" s="122">
        <v>239.833333333333</v>
      </c>
      <c r="C36" s="122">
        <v>2.0833333333333299</v>
      </c>
      <c r="D36" s="122">
        <v>44.1666666666667</v>
      </c>
      <c r="E36" s="122">
        <v>8.75</v>
      </c>
      <c r="F36" s="122">
        <v>15.0833333333333</v>
      </c>
      <c r="G36" s="122">
        <v>12.6666666666667</v>
      </c>
      <c r="H36" s="122">
        <v>17.5833333333333</v>
      </c>
      <c r="I36" s="122">
        <v>24.3333333333333</v>
      </c>
      <c r="J36" s="122">
        <v>21.9166666666667</v>
      </c>
      <c r="K36" s="122">
        <v>37.3333333333333</v>
      </c>
      <c r="L36" s="122">
        <v>55.9166666666667</v>
      </c>
      <c r="M36" s="132"/>
      <c r="N36" s="132"/>
    </row>
    <row r="37" spans="1:14">
      <c r="A37" s="189" t="s">
        <v>228</v>
      </c>
      <c r="B37" s="187">
        <v>2713</v>
      </c>
      <c r="C37" s="187">
        <v>12</v>
      </c>
      <c r="D37" s="187">
        <v>43.9166666666667</v>
      </c>
      <c r="E37" s="187">
        <v>86</v>
      </c>
      <c r="F37" s="187">
        <v>134.166666666667</v>
      </c>
      <c r="G37" s="187">
        <v>217.833333333333</v>
      </c>
      <c r="H37" s="187">
        <v>322.66666666666703</v>
      </c>
      <c r="I37" s="187">
        <v>439.91666666666703</v>
      </c>
      <c r="J37" s="187">
        <v>465</v>
      </c>
      <c r="K37" s="187">
        <v>514.91666666666697</v>
      </c>
      <c r="L37" s="187">
        <v>476.58333333333297</v>
      </c>
      <c r="M37" s="132"/>
      <c r="N37" s="132"/>
    </row>
    <row r="38" spans="1:14">
      <c r="A38" s="189" t="s">
        <v>229</v>
      </c>
      <c r="B38" s="187">
        <v>13964.416666666701</v>
      </c>
      <c r="C38" s="187">
        <v>167</v>
      </c>
      <c r="D38" s="187">
        <v>660.41666666666697</v>
      </c>
      <c r="E38" s="187">
        <v>1268.5</v>
      </c>
      <c r="F38" s="187">
        <v>1333.25</v>
      </c>
      <c r="G38" s="187">
        <v>1226.6666666666699</v>
      </c>
      <c r="H38" s="187">
        <v>1347.0833333333301</v>
      </c>
      <c r="I38" s="187">
        <v>1714.8333333333301</v>
      </c>
      <c r="J38" s="187">
        <v>1899.5</v>
      </c>
      <c r="K38" s="187">
        <v>2309.3333333333298</v>
      </c>
      <c r="L38" s="187">
        <v>2037.8333333333301</v>
      </c>
      <c r="M38" s="132"/>
      <c r="N38" s="132"/>
    </row>
    <row r="39" spans="1:14">
      <c r="A39" s="138" t="s">
        <v>230</v>
      </c>
      <c r="B39" s="122">
        <v>2696.8333333333298</v>
      </c>
      <c r="C39" s="122">
        <v>26.75</v>
      </c>
      <c r="D39" s="122">
        <v>418.5</v>
      </c>
      <c r="E39" s="122">
        <v>118.25</v>
      </c>
      <c r="F39" s="122">
        <v>232</v>
      </c>
      <c r="G39" s="122">
        <v>240.166666666667</v>
      </c>
      <c r="H39" s="122">
        <v>246.583333333333</v>
      </c>
      <c r="I39" s="122">
        <v>271.16666666666703</v>
      </c>
      <c r="J39" s="122">
        <v>329</v>
      </c>
      <c r="K39" s="122">
        <v>361</v>
      </c>
      <c r="L39" s="122">
        <v>453.41666666666703</v>
      </c>
      <c r="M39" s="132"/>
      <c r="N39" s="132"/>
    </row>
    <row r="40" spans="1:14">
      <c r="A40" s="138" t="s">
        <v>132</v>
      </c>
      <c r="B40" s="122">
        <v>1207.8333333333301</v>
      </c>
      <c r="C40" s="122">
        <v>10.0833333333333</v>
      </c>
      <c r="D40" s="122">
        <v>187.833333333333</v>
      </c>
      <c r="E40" s="122">
        <v>33.5</v>
      </c>
      <c r="F40" s="122">
        <v>75.5</v>
      </c>
      <c r="G40" s="122">
        <v>88.9166666666667</v>
      </c>
      <c r="H40" s="122">
        <v>105.166666666667</v>
      </c>
      <c r="I40" s="122">
        <v>117.75</v>
      </c>
      <c r="J40" s="122">
        <v>182</v>
      </c>
      <c r="K40" s="122">
        <v>186.333333333333</v>
      </c>
      <c r="L40" s="122">
        <v>220.75</v>
      </c>
      <c r="M40" s="132"/>
      <c r="N40" s="132"/>
    </row>
    <row r="41" spans="1:14">
      <c r="A41" s="138" t="s">
        <v>233</v>
      </c>
      <c r="B41" s="122">
        <v>2006.8333333333301</v>
      </c>
      <c r="C41" s="122">
        <v>27.5833333333333</v>
      </c>
      <c r="D41" s="122">
        <v>269.83333333333297</v>
      </c>
      <c r="E41" s="122">
        <v>133.833333333333</v>
      </c>
      <c r="F41" s="122">
        <v>237.5</v>
      </c>
      <c r="G41" s="122">
        <v>200.833333333333</v>
      </c>
      <c r="H41" s="122">
        <v>180.333333333333</v>
      </c>
      <c r="I41" s="122">
        <v>203.916666666667</v>
      </c>
      <c r="J41" s="122">
        <v>232.916666666667</v>
      </c>
      <c r="K41" s="122">
        <v>249.583333333333</v>
      </c>
      <c r="L41" s="122">
        <v>270.5</v>
      </c>
      <c r="M41" s="132"/>
      <c r="N41" s="132"/>
    </row>
    <row r="42" spans="1:14">
      <c r="A42" s="138" t="s">
        <v>133</v>
      </c>
      <c r="B42" s="122">
        <v>504.41666666666703</v>
      </c>
      <c r="C42" s="122">
        <v>4</v>
      </c>
      <c r="D42" s="122">
        <v>53.8333333333333</v>
      </c>
      <c r="E42" s="122">
        <v>23.0833333333333</v>
      </c>
      <c r="F42" s="122">
        <v>48.5</v>
      </c>
      <c r="G42" s="122">
        <v>48.9166666666667</v>
      </c>
      <c r="H42" s="122">
        <v>53.4166666666667</v>
      </c>
      <c r="I42" s="122">
        <v>63.75</v>
      </c>
      <c r="J42" s="122">
        <v>69.6666666666667</v>
      </c>
      <c r="K42" s="122">
        <v>63.3333333333333</v>
      </c>
      <c r="L42" s="122">
        <v>75.9166666666667</v>
      </c>
      <c r="M42" s="132"/>
      <c r="N42" s="132"/>
    </row>
    <row r="43" spans="1:14">
      <c r="A43" s="138" t="s">
        <v>235</v>
      </c>
      <c r="B43" s="122">
        <v>238.583333333333</v>
      </c>
      <c r="C43" s="122">
        <v>1.1666666666666701</v>
      </c>
      <c r="D43" s="122">
        <v>57.4166666666667</v>
      </c>
      <c r="E43" s="122">
        <v>0.3</v>
      </c>
      <c r="F43" s="122">
        <v>3.25</v>
      </c>
      <c r="G43" s="122">
        <v>7.4166666666666696</v>
      </c>
      <c r="H43" s="122">
        <v>8.5833333333333304</v>
      </c>
      <c r="I43" s="122">
        <v>10.75</v>
      </c>
      <c r="J43" s="122">
        <v>10.25</v>
      </c>
      <c r="K43" s="122">
        <v>19.75</v>
      </c>
      <c r="L43" s="122">
        <v>119.75</v>
      </c>
      <c r="M43" s="132"/>
      <c r="N43" s="132"/>
    </row>
    <row r="44" spans="1:14">
      <c r="A44" s="138" t="s">
        <v>236</v>
      </c>
      <c r="B44" s="122">
        <v>133.333333333333</v>
      </c>
      <c r="C44" s="122">
        <v>0.91666666666666696</v>
      </c>
      <c r="D44" s="122">
        <v>22.9166666666667</v>
      </c>
      <c r="E44" s="122">
        <v>3.1666666666666701</v>
      </c>
      <c r="F44" s="122">
        <v>6.0833333333333304</v>
      </c>
      <c r="G44" s="122">
        <v>8.75</v>
      </c>
      <c r="H44" s="122">
        <v>13.5</v>
      </c>
      <c r="I44" s="122">
        <v>12.5833333333333</v>
      </c>
      <c r="J44" s="122">
        <v>15.1666666666667</v>
      </c>
      <c r="K44" s="122">
        <v>19.75</v>
      </c>
      <c r="L44" s="122">
        <v>30.5</v>
      </c>
      <c r="M44" s="132"/>
      <c r="N44" s="132"/>
    </row>
    <row r="45" spans="1:14">
      <c r="A45" s="138" t="s">
        <v>237</v>
      </c>
      <c r="B45" s="122">
        <v>1290</v>
      </c>
      <c r="C45" s="122">
        <v>27.75</v>
      </c>
      <c r="D45" s="122">
        <v>245.583333333333</v>
      </c>
      <c r="E45" s="122">
        <v>70</v>
      </c>
      <c r="F45" s="122">
        <v>127</v>
      </c>
      <c r="G45" s="122">
        <v>130.25</v>
      </c>
      <c r="H45" s="122">
        <v>86</v>
      </c>
      <c r="I45" s="122">
        <v>94.5833333333333</v>
      </c>
      <c r="J45" s="122">
        <v>116.416666666667</v>
      </c>
      <c r="K45" s="122">
        <v>161.25</v>
      </c>
      <c r="L45" s="122">
        <v>231.166666666667</v>
      </c>
      <c r="M45" s="132"/>
      <c r="N45" s="132"/>
    </row>
    <row r="46" spans="1:14">
      <c r="A46" s="138" t="s">
        <v>241</v>
      </c>
      <c r="B46" s="122">
        <v>3364</v>
      </c>
      <c r="C46" s="122">
        <v>55.4166666666667</v>
      </c>
      <c r="D46" s="122">
        <v>389.41666666666703</v>
      </c>
      <c r="E46" s="122">
        <v>188.166666666667</v>
      </c>
      <c r="F46" s="122">
        <v>289.33333333333297</v>
      </c>
      <c r="G46" s="122">
        <v>295.58333333333297</v>
      </c>
      <c r="H46" s="122">
        <v>321.33333333333297</v>
      </c>
      <c r="I46" s="122">
        <v>354.08333333333297</v>
      </c>
      <c r="J46" s="122">
        <v>467.83333333333297</v>
      </c>
      <c r="K46" s="122">
        <v>500.58333333333297</v>
      </c>
      <c r="L46" s="122">
        <v>502.25</v>
      </c>
      <c r="M46" s="132"/>
      <c r="N46" s="132"/>
    </row>
    <row r="47" spans="1:14">
      <c r="A47" s="138" t="s">
        <v>243</v>
      </c>
      <c r="B47" s="122">
        <v>500.16666666666703</v>
      </c>
      <c r="C47" s="122">
        <v>0.22222222222222199</v>
      </c>
      <c r="D47" s="122">
        <v>111</v>
      </c>
      <c r="E47" s="122">
        <v>16.9166666666667</v>
      </c>
      <c r="F47" s="122">
        <v>47.6666666666667</v>
      </c>
      <c r="G47" s="122">
        <v>65.25</v>
      </c>
      <c r="H47" s="122">
        <v>17.1666666666667</v>
      </c>
      <c r="I47" s="122">
        <v>21.3333333333333</v>
      </c>
      <c r="J47" s="122">
        <v>45.0833333333333</v>
      </c>
      <c r="K47" s="122">
        <v>77.8333333333333</v>
      </c>
      <c r="L47" s="122">
        <v>97.75</v>
      </c>
      <c r="M47" s="132"/>
      <c r="N47" s="132"/>
    </row>
    <row r="48" spans="1:14">
      <c r="A48" s="138" t="s">
        <v>138</v>
      </c>
      <c r="B48" s="122">
        <v>451.66666666666703</v>
      </c>
      <c r="C48" s="122">
        <v>1.8888888888888899</v>
      </c>
      <c r="D48" s="122">
        <v>48.0833333333333</v>
      </c>
      <c r="E48" s="122">
        <v>12.75</v>
      </c>
      <c r="F48" s="122">
        <v>67.4166666666667</v>
      </c>
      <c r="G48" s="122">
        <v>66.5</v>
      </c>
      <c r="H48" s="122">
        <v>44.0833333333333</v>
      </c>
      <c r="I48" s="122">
        <v>44.5</v>
      </c>
      <c r="J48" s="122">
        <v>51.1666666666667</v>
      </c>
      <c r="K48" s="122">
        <v>44.9166666666667</v>
      </c>
      <c r="L48" s="122">
        <v>70.8333333333333</v>
      </c>
      <c r="M48" s="132"/>
      <c r="N48" s="132"/>
    </row>
    <row r="49" spans="1:14">
      <c r="A49" s="138" t="s">
        <v>244</v>
      </c>
      <c r="B49" s="122">
        <v>447</v>
      </c>
      <c r="C49" s="122">
        <v>1</v>
      </c>
      <c r="D49" s="122">
        <v>43.0833333333333</v>
      </c>
      <c r="E49" s="122">
        <v>23.3333333333333</v>
      </c>
      <c r="F49" s="122">
        <v>52.1666666666667</v>
      </c>
      <c r="G49" s="122">
        <v>60.6666666666667</v>
      </c>
      <c r="H49" s="122">
        <v>54.75</v>
      </c>
      <c r="I49" s="122">
        <v>44.5833333333333</v>
      </c>
      <c r="J49" s="122">
        <v>59.8333333333333</v>
      </c>
      <c r="K49" s="122">
        <v>53.5833333333333</v>
      </c>
      <c r="L49" s="122">
        <v>54</v>
      </c>
      <c r="M49" s="132"/>
      <c r="N49" s="132"/>
    </row>
    <row r="50" spans="1:14">
      <c r="A50" s="138" t="s">
        <v>245</v>
      </c>
      <c r="B50" s="122">
        <v>537.5</v>
      </c>
      <c r="C50" s="122">
        <v>5.4545454545454497</v>
      </c>
      <c r="D50" s="122">
        <v>74</v>
      </c>
      <c r="E50" s="122">
        <v>23.3333333333333</v>
      </c>
      <c r="F50" s="122">
        <v>53.6666666666667</v>
      </c>
      <c r="G50" s="122">
        <v>72.9166666666667</v>
      </c>
      <c r="H50" s="122">
        <v>54.4166666666667</v>
      </c>
      <c r="I50" s="122">
        <v>47.4166666666667</v>
      </c>
      <c r="J50" s="122">
        <v>72.5</v>
      </c>
      <c r="K50" s="122">
        <v>63.4166666666667</v>
      </c>
      <c r="L50" s="122">
        <v>70.8333333333333</v>
      </c>
      <c r="M50" s="132"/>
      <c r="N50" s="132"/>
    </row>
    <row r="51" spans="1:14">
      <c r="A51" s="138" t="s">
        <v>248</v>
      </c>
      <c r="B51" s="122">
        <v>434.5</v>
      </c>
      <c r="C51" s="122">
        <v>5.5833333333333304</v>
      </c>
      <c r="D51" s="136">
        <v>82.9166666666667</v>
      </c>
      <c r="E51" s="136">
        <v>13.1666666666667</v>
      </c>
      <c r="F51" s="136">
        <v>22.75</v>
      </c>
      <c r="G51" s="136">
        <v>37.3333333333333</v>
      </c>
      <c r="H51" s="136">
        <v>35.3333333333333</v>
      </c>
      <c r="I51" s="136">
        <v>48.1666666666667</v>
      </c>
      <c r="J51" s="136">
        <v>40.9166666666667</v>
      </c>
      <c r="K51" s="136">
        <v>63.5833333333333</v>
      </c>
      <c r="L51" s="136">
        <v>84.75</v>
      </c>
      <c r="M51" s="132"/>
      <c r="N51" s="132"/>
    </row>
    <row r="52" spans="1:14">
      <c r="A52" s="138" t="s">
        <v>250</v>
      </c>
      <c r="B52" s="122">
        <v>146.583333333333</v>
      </c>
      <c r="C52" s="122">
        <v>0.18181818181818199</v>
      </c>
      <c r="D52" s="136">
        <v>33.3333333333333</v>
      </c>
      <c r="E52" s="136">
        <v>0.63636363636363602</v>
      </c>
      <c r="F52" s="136">
        <v>4.25</v>
      </c>
      <c r="G52" s="136">
        <v>8.25</v>
      </c>
      <c r="H52" s="136">
        <v>4.9166666666666696</v>
      </c>
      <c r="I52" s="136">
        <v>12.5</v>
      </c>
      <c r="J52" s="136">
        <v>22.0833333333333</v>
      </c>
      <c r="K52" s="136">
        <v>34.0833333333333</v>
      </c>
      <c r="L52" s="136">
        <v>26.4166666666667</v>
      </c>
      <c r="M52" s="132"/>
      <c r="N52" s="132"/>
    </row>
    <row r="53" spans="1:14">
      <c r="A53" s="138" t="s">
        <v>252</v>
      </c>
      <c r="B53" s="122">
        <v>5.1666666666666696</v>
      </c>
      <c r="C53" s="122">
        <v>0</v>
      </c>
      <c r="D53" s="136">
        <v>0.1</v>
      </c>
      <c r="E53" s="136">
        <v>0.11111111111111099</v>
      </c>
      <c r="F53" s="136">
        <v>1.4166666666666701</v>
      </c>
      <c r="G53" s="136">
        <v>1.5</v>
      </c>
      <c r="H53" s="136">
        <v>1.1818181818181801</v>
      </c>
      <c r="I53" s="136" t="s">
        <v>222</v>
      </c>
      <c r="J53" s="136" t="s">
        <v>222</v>
      </c>
      <c r="K53" s="136">
        <v>0.66666666666666696</v>
      </c>
      <c r="L53" s="136">
        <v>0.5</v>
      </c>
      <c r="M53" s="132"/>
      <c r="N53" s="132"/>
    </row>
    <row r="54" spans="1:14">
      <c r="A54" s="190" t="s">
        <v>253</v>
      </c>
      <c r="B54" s="191">
        <v>998.75</v>
      </c>
      <c r="C54" s="191">
        <v>203</v>
      </c>
      <c r="D54" s="191">
        <v>223.75</v>
      </c>
      <c r="E54" s="191">
        <v>145.916666666667</v>
      </c>
      <c r="F54" s="191">
        <v>74.4166666666667</v>
      </c>
      <c r="G54" s="191">
        <v>59.9166666666667</v>
      </c>
      <c r="H54" s="191">
        <v>50.6666666666667</v>
      </c>
      <c r="I54" s="191">
        <v>44.1666666666667</v>
      </c>
      <c r="J54" s="191">
        <v>62.8333333333333</v>
      </c>
      <c r="K54" s="191">
        <v>67</v>
      </c>
      <c r="L54" s="191">
        <v>67.0833333333333</v>
      </c>
      <c r="M54" s="132"/>
      <c r="N54" s="132"/>
    </row>
    <row r="55" spans="1:14">
      <c r="A55" s="192" t="s">
        <v>8</v>
      </c>
      <c r="B55" s="193">
        <v>30351.25</v>
      </c>
      <c r="C55" s="193">
        <v>308.83333333333297</v>
      </c>
      <c r="D55" s="193">
        <v>1002.75</v>
      </c>
      <c r="E55" s="193">
        <v>2282.3333333333298</v>
      </c>
      <c r="F55" s="193">
        <v>2572.6666666666702</v>
      </c>
      <c r="G55" s="193">
        <v>2974.6666666666702</v>
      </c>
      <c r="H55" s="193">
        <v>3374.9166666666702</v>
      </c>
      <c r="I55" s="193">
        <v>3805.4166666666702</v>
      </c>
      <c r="J55" s="193">
        <v>4202.6666666666697</v>
      </c>
      <c r="K55" s="193">
        <v>4843.1666666666697</v>
      </c>
      <c r="L55" s="193">
        <v>4983.8333333333303</v>
      </c>
      <c r="M55" s="132"/>
      <c r="N55" s="132"/>
    </row>
    <row r="56" spans="1:14">
      <c r="A56" s="188" t="s">
        <v>219</v>
      </c>
      <c r="B56" s="187">
        <v>294.25</v>
      </c>
      <c r="C56" s="187">
        <v>0.6</v>
      </c>
      <c r="D56" s="187">
        <v>10.0833333333333</v>
      </c>
      <c r="E56" s="187">
        <v>25.4166666666667</v>
      </c>
      <c r="F56" s="187">
        <v>25.9166666666667</v>
      </c>
      <c r="G56" s="187">
        <v>34.25</v>
      </c>
      <c r="H56" s="187">
        <v>49.4166666666667</v>
      </c>
      <c r="I56" s="187">
        <v>42.3333333333333</v>
      </c>
      <c r="J56" s="187">
        <v>38.9166666666667</v>
      </c>
      <c r="K56" s="187">
        <v>39.4166666666667</v>
      </c>
      <c r="L56" s="187">
        <v>28</v>
      </c>
      <c r="M56" s="132"/>
      <c r="N56" s="132"/>
    </row>
    <row r="57" spans="1:14">
      <c r="A57" s="192" t="s">
        <v>220</v>
      </c>
      <c r="B57" s="187">
        <v>2064.25</v>
      </c>
      <c r="C57" s="187">
        <v>15.8333333333333</v>
      </c>
      <c r="D57" s="187">
        <v>53.1666666666667</v>
      </c>
      <c r="E57" s="187">
        <v>100.75</v>
      </c>
      <c r="F57" s="187">
        <v>123.916666666667</v>
      </c>
      <c r="G57" s="187">
        <v>140.916666666667</v>
      </c>
      <c r="H57" s="187">
        <v>197.833333333333</v>
      </c>
      <c r="I57" s="187">
        <v>246.5</v>
      </c>
      <c r="J57" s="187">
        <v>309</v>
      </c>
      <c r="K57" s="187">
        <v>385.66666666666703</v>
      </c>
      <c r="L57" s="187">
        <v>490.66666666666703</v>
      </c>
      <c r="M57" s="132"/>
      <c r="N57" s="132"/>
    </row>
    <row r="58" spans="1:14">
      <c r="A58" s="138" t="s">
        <v>221</v>
      </c>
      <c r="B58" s="122">
        <v>2.5833333333333299</v>
      </c>
      <c r="C58" s="122">
        <v>0</v>
      </c>
      <c r="D58" s="122">
        <v>1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2">
        <v>0.22222222222222199</v>
      </c>
      <c r="K58" s="122">
        <v>0.41666666666666702</v>
      </c>
      <c r="L58" s="122">
        <v>1</v>
      </c>
      <c r="M58" s="132"/>
      <c r="N58" s="132"/>
    </row>
    <row r="59" spans="1:14">
      <c r="A59" s="138" t="s">
        <v>224</v>
      </c>
      <c r="B59" s="122">
        <v>1870</v>
      </c>
      <c r="C59" s="122">
        <v>15.5833333333333</v>
      </c>
      <c r="D59" s="122">
        <v>460.83333333333297</v>
      </c>
      <c r="E59" s="122">
        <v>49.8333333333333</v>
      </c>
      <c r="F59" s="122">
        <v>85.8333333333333</v>
      </c>
      <c r="G59" s="122">
        <v>110.583333333333</v>
      </c>
      <c r="H59" s="122">
        <v>125.75</v>
      </c>
      <c r="I59" s="122">
        <v>172.083333333333</v>
      </c>
      <c r="J59" s="122">
        <v>220.833333333333</v>
      </c>
      <c r="K59" s="122">
        <v>273.5</v>
      </c>
      <c r="L59" s="122">
        <v>355.16666666666703</v>
      </c>
      <c r="M59" s="132"/>
      <c r="N59" s="132"/>
    </row>
    <row r="60" spans="1:14">
      <c r="A60" s="138" t="s">
        <v>226</v>
      </c>
      <c r="B60" s="122">
        <v>16.75</v>
      </c>
      <c r="C60" s="122">
        <v>0</v>
      </c>
      <c r="D60" s="122">
        <v>2.8333333333333299</v>
      </c>
      <c r="E60" s="122">
        <v>0.55555555555555602</v>
      </c>
      <c r="F60" s="122">
        <v>0.83333333333333304</v>
      </c>
      <c r="G60" s="122">
        <v>1.75</v>
      </c>
      <c r="H60" s="122">
        <v>0.83333333333333304</v>
      </c>
      <c r="I60" s="122">
        <v>3</v>
      </c>
      <c r="J60" s="122">
        <v>3.5</v>
      </c>
      <c r="K60" s="122">
        <v>2</v>
      </c>
      <c r="L60" s="122">
        <v>1.5833333333333299</v>
      </c>
      <c r="M60" s="132"/>
      <c r="N60" s="132"/>
    </row>
    <row r="61" spans="1:14">
      <c r="A61" s="138" t="s">
        <v>227</v>
      </c>
      <c r="B61" s="122">
        <v>174.916666666667</v>
      </c>
      <c r="C61" s="122">
        <v>0.27272727272727298</v>
      </c>
      <c r="D61" s="122">
        <v>26</v>
      </c>
      <c r="E61" s="122">
        <v>2.9166666666666701</v>
      </c>
      <c r="F61" s="122">
        <v>14.0833333333333</v>
      </c>
      <c r="G61" s="122">
        <v>11.5833333333333</v>
      </c>
      <c r="H61" s="122">
        <v>14.3333333333333</v>
      </c>
      <c r="I61" s="122">
        <v>22.75</v>
      </c>
      <c r="J61" s="122">
        <v>22</v>
      </c>
      <c r="K61" s="122">
        <v>33.0833333333333</v>
      </c>
      <c r="L61" s="122">
        <v>27.9166666666667</v>
      </c>
      <c r="M61" s="132"/>
      <c r="N61" s="132"/>
    </row>
    <row r="62" spans="1:14">
      <c r="A62" s="189" t="s">
        <v>228</v>
      </c>
      <c r="B62" s="187">
        <v>578.08333333333303</v>
      </c>
      <c r="C62" s="187">
        <v>0.3</v>
      </c>
      <c r="D62" s="187">
        <v>3.8333333333333299</v>
      </c>
      <c r="E62" s="187">
        <v>19.8333333333333</v>
      </c>
      <c r="F62" s="187">
        <v>24.25</v>
      </c>
      <c r="G62" s="187">
        <v>48.1666666666667</v>
      </c>
      <c r="H62" s="187">
        <v>84</v>
      </c>
      <c r="I62" s="187">
        <v>83.0833333333333</v>
      </c>
      <c r="J62" s="187">
        <v>94.0833333333333</v>
      </c>
      <c r="K62" s="187">
        <v>101.166666666667</v>
      </c>
      <c r="L62" s="187">
        <v>119.416666666667</v>
      </c>
      <c r="M62" s="132"/>
      <c r="N62" s="132"/>
    </row>
    <row r="63" spans="1:14">
      <c r="A63" s="189" t="s">
        <v>229</v>
      </c>
      <c r="B63" s="187">
        <v>25454.583333333299</v>
      </c>
      <c r="C63" s="187">
        <v>153.166666666667</v>
      </c>
      <c r="D63" s="187">
        <v>707.08333333333303</v>
      </c>
      <c r="E63" s="187">
        <v>1918.3333333333301</v>
      </c>
      <c r="F63" s="187">
        <v>2190.5833333333298</v>
      </c>
      <c r="G63" s="187">
        <v>2560.4166666666702</v>
      </c>
      <c r="H63" s="187">
        <v>2869.3333333333298</v>
      </c>
      <c r="I63" s="187">
        <v>3259.4166666666702</v>
      </c>
      <c r="J63" s="187">
        <v>3578.3333333333298</v>
      </c>
      <c r="K63" s="187">
        <v>4117.5</v>
      </c>
      <c r="L63" s="187">
        <v>4100.4166666666697</v>
      </c>
      <c r="M63" s="132"/>
      <c r="N63" s="132"/>
    </row>
    <row r="64" spans="1:14">
      <c r="A64" s="138" t="s">
        <v>230</v>
      </c>
      <c r="B64" s="122">
        <v>4870.8333333333303</v>
      </c>
      <c r="C64" s="122">
        <v>30.8333333333333</v>
      </c>
      <c r="D64" s="122">
        <v>759.83333333333303</v>
      </c>
      <c r="E64" s="122">
        <v>161.75</v>
      </c>
      <c r="F64" s="122">
        <v>353.66666666666703</v>
      </c>
      <c r="G64" s="122">
        <v>413</v>
      </c>
      <c r="H64" s="122">
        <v>521.75</v>
      </c>
      <c r="I64" s="122">
        <v>545.58333333333303</v>
      </c>
      <c r="J64" s="122">
        <v>619.58333333333303</v>
      </c>
      <c r="K64" s="122">
        <v>714.08333333333303</v>
      </c>
      <c r="L64" s="122">
        <v>750.75</v>
      </c>
      <c r="M64" s="132"/>
      <c r="N64" s="132"/>
    </row>
    <row r="65" spans="1:14">
      <c r="A65" s="138" t="s">
        <v>132</v>
      </c>
      <c r="B65" s="122">
        <v>517.25</v>
      </c>
      <c r="C65" s="122">
        <v>1.1111111111111101</v>
      </c>
      <c r="D65" s="122">
        <v>82</v>
      </c>
      <c r="E65" s="122">
        <v>8.5</v>
      </c>
      <c r="F65" s="122">
        <v>28.5833333333333</v>
      </c>
      <c r="G65" s="122">
        <v>31.5833333333333</v>
      </c>
      <c r="H65" s="122">
        <v>53.9166666666667</v>
      </c>
      <c r="I65" s="122">
        <v>65</v>
      </c>
      <c r="J65" s="122">
        <v>74.8333333333333</v>
      </c>
      <c r="K65" s="122">
        <v>75.8333333333333</v>
      </c>
      <c r="L65" s="122">
        <v>96.1666666666667</v>
      </c>
      <c r="M65" s="132"/>
      <c r="N65" s="132"/>
    </row>
    <row r="66" spans="1:14">
      <c r="A66" s="138" t="s">
        <v>233</v>
      </c>
      <c r="B66" s="122">
        <v>3964.8333333333298</v>
      </c>
      <c r="C66" s="122">
        <v>25.4166666666667</v>
      </c>
      <c r="D66" s="122">
        <v>550.33333333333303</v>
      </c>
      <c r="E66" s="122">
        <v>155.083333333333</v>
      </c>
      <c r="F66" s="122">
        <v>397.25</v>
      </c>
      <c r="G66" s="122">
        <v>411.75</v>
      </c>
      <c r="H66" s="122">
        <v>444.91666666666703</v>
      </c>
      <c r="I66" s="122">
        <v>462.16666666666703</v>
      </c>
      <c r="J66" s="122">
        <v>492</v>
      </c>
      <c r="K66" s="122">
        <v>485.83333333333297</v>
      </c>
      <c r="L66" s="122">
        <v>540.08333333333303</v>
      </c>
      <c r="M66" s="132"/>
      <c r="N66" s="132"/>
    </row>
    <row r="67" spans="1:14">
      <c r="A67" s="138" t="s">
        <v>133</v>
      </c>
      <c r="B67" s="122">
        <v>487.58333333333297</v>
      </c>
      <c r="C67" s="122">
        <v>1.63636363636364</v>
      </c>
      <c r="D67" s="122">
        <v>62.9166666666667</v>
      </c>
      <c r="E67" s="122">
        <v>8.6666666666666696</v>
      </c>
      <c r="F67" s="122">
        <v>50.5833333333333</v>
      </c>
      <c r="G67" s="122">
        <v>39.25</v>
      </c>
      <c r="H67" s="122">
        <v>56.25</v>
      </c>
      <c r="I67" s="122">
        <v>60.6666666666667</v>
      </c>
      <c r="J67" s="122">
        <v>64.0833333333333</v>
      </c>
      <c r="K67" s="122">
        <v>69.1666666666667</v>
      </c>
      <c r="L67" s="122">
        <v>74.5</v>
      </c>
      <c r="M67" s="132"/>
      <c r="N67" s="132"/>
    </row>
    <row r="68" spans="1:14">
      <c r="A68" s="138" t="s">
        <v>235</v>
      </c>
      <c r="B68" s="122">
        <v>324.25</v>
      </c>
      <c r="C68" s="122">
        <v>0.33333333333333298</v>
      </c>
      <c r="D68" s="122">
        <v>47.25</v>
      </c>
      <c r="E68" s="122">
        <v>2.4166666666666701</v>
      </c>
      <c r="F68" s="122">
        <v>4.9166666666666696</v>
      </c>
      <c r="G68" s="122">
        <v>8.6666666666666696</v>
      </c>
      <c r="H68" s="122">
        <v>27.75</v>
      </c>
      <c r="I68" s="122">
        <v>42.5</v>
      </c>
      <c r="J68" s="122">
        <v>46.3333333333333</v>
      </c>
      <c r="K68" s="122">
        <v>42.5</v>
      </c>
      <c r="L68" s="122">
        <v>101.666666666667</v>
      </c>
      <c r="M68" s="132"/>
      <c r="N68" s="132"/>
    </row>
    <row r="69" spans="1:14">
      <c r="A69" s="138" t="s">
        <v>236</v>
      </c>
      <c r="B69" s="122">
        <v>300</v>
      </c>
      <c r="C69" s="122">
        <v>1.1111111111111101</v>
      </c>
      <c r="D69" s="122">
        <v>67.75</v>
      </c>
      <c r="E69" s="122">
        <v>2.5833333333333299</v>
      </c>
      <c r="F69" s="122">
        <v>13.3333333333333</v>
      </c>
      <c r="G69" s="122">
        <v>15.75</v>
      </c>
      <c r="H69" s="122">
        <v>20.9166666666667</v>
      </c>
      <c r="I69" s="122">
        <v>29.6666666666667</v>
      </c>
      <c r="J69" s="122">
        <v>34.5</v>
      </c>
      <c r="K69" s="122">
        <v>59.5833333333333</v>
      </c>
      <c r="L69" s="122">
        <v>55.0833333333333</v>
      </c>
      <c r="M69" s="132"/>
      <c r="N69" s="132"/>
    </row>
    <row r="70" spans="1:14">
      <c r="A70" s="138" t="s">
        <v>237</v>
      </c>
      <c r="B70" s="122">
        <v>2423.0833333333298</v>
      </c>
      <c r="C70" s="122">
        <v>29</v>
      </c>
      <c r="D70" s="122">
        <v>519.08333333333303</v>
      </c>
      <c r="E70" s="122">
        <v>67</v>
      </c>
      <c r="F70" s="122">
        <v>157.333333333333</v>
      </c>
      <c r="G70" s="122">
        <v>178.75</v>
      </c>
      <c r="H70" s="122">
        <v>215</v>
      </c>
      <c r="I70" s="122">
        <v>221.75</v>
      </c>
      <c r="J70" s="122">
        <v>273</v>
      </c>
      <c r="K70" s="122">
        <v>319.41666666666703</v>
      </c>
      <c r="L70" s="122">
        <v>442.75</v>
      </c>
      <c r="M70" s="132"/>
      <c r="N70" s="132"/>
    </row>
    <row r="71" spans="1:14">
      <c r="A71" s="138" t="s">
        <v>241</v>
      </c>
      <c r="B71" s="122">
        <v>5234.1666666666697</v>
      </c>
      <c r="C71" s="122">
        <v>41.6666666666667</v>
      </c>
      <c r="D71" s="122">
        <v>756.91666666666697</v>
      </c>
      <c r="E71" s="122">
        <v>148.166666666667</v>
      </c>
      <c r="F71" s="122">
        <v>336.66666666666703</v>
      </c>
      <c r="G71" s="122">
        <v>405.83333333333297</v>
      </c>
      <c r="H71" s="122">
        <v>544.58333333333303</v>
      </c>
      <c r="I71" s="122">
        <v>642.25</v>
      </c>
      <c r="J71" s="122">
        <v>748.5</v>
      </c>
      <c r="K71" s="122">
        <v>796</v>
      </c>
      <c r="L71" s="122">
        <v>813.58333333333303</v>
      </c>
      <c r="M71" s="132"/>
      <c r="N71" s="132"/>
    </row>
    <row r="72" spans="1:14">
      <c r="A72" s="138" t="s">
        <v>243</v>
      </c>
      <c r="B72" s="122">
        <v>875.66666666666697</v>
      </c>
      <c r="C72" s="122">
        <v>0.3</v>
      </c>
      <c r="D72" s="122">
        <v>181.916666666667</v>
      </c>
      <c r="E72" s="122">
        <v>3.4166666666666701</v>
      </c>
      <c r="F72" s="122">
        <v>47.25</v>
      </c>
      <c r="G72" s="122">
        <v>88.5</v>
      </c>
      <c r="H72" s="122">
        <v>38.5</v>
      </c>
      <c r="I72" s="122">
        <v>65.8333333333333</v>
      </c>
      <c r="J72" s="122">
        <v>101.166666666667</v>
      </c>
      <c r="K72" s="122">
        <v>154.833333333333</v>
      </c>
      <c r="L72" s="122">
        <v>194</v>
      </c>
      <c r="M72" s="132"/>
      <c r="N72" s="132"/>
    </row>
    <row r="73" spans="1:14">
      <c r="A73" s="138" t="s">
        <v>138</v>
      </c>
      <c r="B73" s="122">
        <v>1218</v>
      </c>
      <c r="C73" s="122">
        <v>2.25</v>
      </c>
      <c r="D73" s="122">
        <v>147.333333333333</v>
      </c>
      <c r="E73" s="122">
        <v>30.1666666666667</v>
      </c>
      <c r="F73" s="122">
        <v>171.333333333333</v>
      </c>
      <c r="G73" s="122">
        <v>166.083333333333</v>
      </c>
      <c r="H73" s="122">
        <v>128.833333333333</v>
      </c>
      <c r="I73" s="122">
        <v>143.916666666667</v>
      </c>
      <c r="J73" s="122">
        <v>139.25</v>
      </c>
      <c r="K73" s="122">
        <v>137.75</v>
      </c>
      <c r="L73" s="122">
        <v>151.083333333333</v>
      </c>
      <c r="M73" s="132"/>
      <c r="N73" s="132"/>
    </row>
    <row r="74" spans="1:14">
      <c r="A74" s="138" t="s">
        <v>244</v>
      </c>
      <c r="B74" s="122">
        <v>1735.5</v>
      </c>
      <c r="C74" s="122">
        <v>5.4166666666666696</v>
      </c>
      <c r="D74" s="122">
        <v>259.58333333333297</v>
      </c>
      <c r="E74" s="122">
        <v>64.0833333333333</v>
      </c>
      <c r="F74" s="122">
        <v>177.75</v>
      </c>
      <c r="G74" s="122">
        <v>181.083333333333</v>
      </c>
      <c r="H74" s="122">
        <v>157.75</v>
      </c>
      <c r="I74" s="122">
        <v>177.083333333333</v>
      </c>
      <c r="J74" s="122">
        <v>208</v>
      </c>
      <c r="K74" s="122">
        <v>222.083333333333</v>
      </c>
      <c r="L74" s="122">
        <v>282.66666666666703</v>
      </c>
      <c r="M74" s="132"/>
      <c r="N74" s="132"/>
    </row>
    <row r="75" spans="1:14">
      <c r="A75" s="138" t="s">
        <v>245</v>
      </c>
      <c r="B75" s="122">
        <v>656.5</v>
      </c>
      <c r="C75" s="122">
        <v>4</v>
      </c>
      <c r="D75" s="122">
        <v>79.6666666666667</v>
      </c>
      <c r="E75" s="122">
        <v>16.4166666666667</v>
      </c>
      <c r="F75" s="122">
        <v>68.4166666666667</v>
      </c>
      <c r="G75" s="122">
        <v>73.6666666666667</v>
      </c>
      <c r="H75" s="122">
        <v>79.5833333333333</v>
      </c>
      <c r="I75" s="122">
        <v>80.0833333333333</v>
      </c>
      <c r="J75" s="122">
        <v>69.8333333333333</v>
      </c>
      <c r="K75" s="122">
        <v>89.75</v>
      </c>
      <c r="L75" s="122">
        <v>95.0833333333333</v>
      </c>
      <c r="M75" s="132"/>
      <c r="N75" s="132"/>
    </row>
    <row r="76" spans="1:14">
      <c r="A76" s="138" t="s">
        <v>248</v>
      </c>
      <c r="B76" s="122">
        <v>1159.8333333333301</v>
      </c>
      <c r="C76" s="122">
        <v>8.1666666666666696</v>
      </c>
      <c r="D76" s="136">
        <v>199.916666666667</v>
      </c>
      <c r="E76" s="136">
        <v>27.0833333333333</v>
      </c>
      <c r="F76" s="136">
        <v>77.6666666666667</v>
      </c>
      <c r="G76" s="136" t="s">
        <v>254</v>
      </c>
      <c r="H76" s="136">
        <v>110.25</v>
      </c>
      <c r="I76" s="136">
        <v>142.166666666667</v>
      </c>
      <c r="J76" s="136">
        <v>143.833333333333</v>
      </c>
      <c r="K76" s="136">
        <v>159.5</v>
      </c>
      <c r="L76" s="136">
        <v>189.25</v>
      </c>
      <c r="M76" s="132"/>
      <c r="N76" s="132"/>
    </row>
    <row r="77" spans="1:14">
      <c r="A77" s="138" t="s">
        <v>250</v>
      </c>
      <c r="B77" s="122">
        <v>1674.4166666666699</v>
      </c>
      <c r="C77" s="122">
        <v>2.6666666666666701</v>
      </c>
      <c r="D77" s="136">
        <v>384.25</v>
      </c>
      <c r="E77" s="136">
        <v>11.75</v>
      </c>
      <c r="F77" s="136">
        <v>32.5833333333333</v>
      </c>
      <c r="G77" s="136">
        <v>73.9166666666667</v>
      </c>
      <c r="H77" s="136">
        <v>158.083333333333</v>
      </c>
      <c r="I77" s="136">
        <v>188.416666666667</v>
      </c>
      <c r="J77" s="136">
        <v>241.666666666667</v>
      </c>
      <c r="K77" s="136">
        <v>250.666666666667</v>
      </c>
      <c r="L77" s="136">
        <v>330.41666666666703</v>
      </c>
      <c r="M77" s="132"/>
      <c r="N77" s="132"/>
    </row>
    <row r="78" spans="1:14">
      <c r="A78" s="138" t="s">
        <v>252</v>
      </c>
      <c r="B78" s="122">
        <v>12.6666666666667</v>
      </c>
      <c r="C78" s="122">
        <v>0.11111111111111099</v>
      </c>
      <c r="D78" s="136">
        <v>1.6666666666666701</v>
      </c>
      <c r="E78" s="136">
        <v>0</v>
      </c>
      <c r="F78" s="136">
        <v>1.2</v>
      </c>
      <c r="G78" s="136">
        <v>0.75</v>
      </c>
      <c r="H78" s="136">
        <v>2.3333333333333299</v>
      </c>
      <c r="I78" s="136">
        <v>2.25</v>
      </c>
      <c r="J78" s="136">
        <v>2.8333333333333299</v>
      </c>
      <c r="K78" s="136">
        <v>1.3333333333333299</v>
      </c>
      <c r="L78" s="136">
        <v>0.55555555555555602</v>
      </c>
      <c r="M78" s="132"/>
      <c r="N78" s="132"/>
    </row>
    <row r="79" spans="1:14">
      <c r="A79" s="190" t="s">
        <v>253</v>
      </c>
      <c r="B79" s="191">
        <v>1960.0833333333301</v>
      </c>
      <c r="C79" s="191">
        <v>139.083333333333</v>
      </c>
      <c r="D79" s="191">
        <v>228.583333333333</v>
      </c>
      <c r="E79" s="191">
        <v>218</v>
      </c>
      <c r="F79" s="191">
        <v>208</v>
      </c>
      <c r="G79" s="191">
        <v>190.916666666667</v>
      </c>
      <c r="H79" s="191">
        <v>174.333333333333</v>
      </c>
      <c r="I79" s="191">
        <v>174.083333333333</v>
      </c>
      <c r="J79" s="191">
        <v>182.333333333333</v>
      </c>
      <c r="K79" s="191">
        <v>199.416666666667</v>
      </c>
      <c r="L79" s="191">
        <v>245.333333333333</v>
      </c>
      <c r="M79" s="132"/>
      <c r="N79" s="132"/>
    </row>
    <row r="80" spans="1:14" ht="13.5">
      <c r="A80" s="127" t="s">
        <v>216</v>
      </c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32"/>
      <c r="N80" s="132"/>
    </row>
    <row r="81" spans="1:14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32"/>
      <c r="N81" s="132"/>
    </row>
    <row r="82" spans="1:14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32"/>
      <c r="N82" s="132"/>
    </row>
    <row r="83" spans="1:14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1:14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1:14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1:14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1:14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1:14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89" spans="1:14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</row>
    <row r="90" spans="1:14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</row>
    <row r="91" spans="1:14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4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1:14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</row>
    <row r="94" spans="1:14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</row>
    <row r="95" spans="1:14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</row>
    <row r="96" spans="1:14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</row>
    <row r="97" spans="1:1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</row>
    <row r="99" spans="1:1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</row>
    <row r="102" spans="1:1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</row>
    <row r="108" spans="1:1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</row>
    <row r="109" spans="1:1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</row>
    <row r="110" spans="1:1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</row>
    <row r="111" spans="1:1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</row>
    <row r="112" spans="1:1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</row>
    <row r="113" spans="1:1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</row>
    <row r="114" spans="1:1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</row>
    <row r="115" spans="1:1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</row>
    <row r="116" spans="1:1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</row>
    <row r="117" spans="1:1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</row>
    <row r="118" spans="1:1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</row>
    <row r="119" spans="1:1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</row>
    <row r="120" spans="1:1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</row>
    <row r="121" spans="1:1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</row>
    <row r="122" spans="1:1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</row>
    <row r="123" spans="1:1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</row>
    <row r="124" spans="1:1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</row>
    <row r="125" spans="1:1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</row>
    <row r="126" spans="1:1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</row>
    <row r="127" spans="1:1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</row>
    <row r="128" spans="1:1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</row>
    <row r="129" spans="1:1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</row>
    <row r="130" spans="1:1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</row>
    <row r="131" spans="1:1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</row>
    <row r="132" spans="1:1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</row>
    <row r="133" spans="1:1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</row>
    <row r="134" spans="1:1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</row>
    <row r="135" spans="1:1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</row>
    <row r="136" spans="1:1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</row>
    <row r="137" spans="1:1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</row>
    <row r="138" spans="1:1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</row>
    <row r="139" spans="1:1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</row>
    <row r="140" spans="1:1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</row>
    <row r="141" spans="1:1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</row>
    <row r="142" spans="1:1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</row>
    <row r="143" spans="1:1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</row>
    <row r="144" spans="1:1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</row>
    <row r="145" spans="1:1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</row>
    <row r="146" spans="1:1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</row>
    <row r="147" spans="1:1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</row>
    <row r="148" spans="1:1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</row>
    <row r="149" spans="1:1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</row>
    <row r="150" spans="1:1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</row>
    <row r="151" spans="1:1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</row>
    <row r="152" spans="1:1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</row>
    <row r="153" spans="1:1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</row>
    <row r="154" spans="1:1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</row>
    <row r="155" spans="1:1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</row>
  </sheetData>
  <pageMargins left="0.23622047244094491" right="0.23622047244094491" top="0.39370078740157483" bottom="0.74803149606299213" header="0" footer="0.31496062992125984"/>
  <pageSetup paperSize="9" scale="65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3"/>
  <sheetViews>
    <sheetView workbookViewId="0">
      <selection activeCell="I18" sqref="I18"/>
    </sheetView>
  </sheetViews>
  <sheetFormatPr baseColWidth="10" defaultColWidth="11.42578125" defaultRowHeight="12.75"/>
  <cols>
    <col min="1" max="1" width="19.28515625" style="194" customWidth="1"/>
    <col min="2" max="12" width="9.140625" style="194" customWidth="1"/>
    <col min="13" max="16384" width="11.42578125" style="194"/>
  </cols>
  <sheetData>
    <row r="1" spans="1:13">
      <c r="A1" s="103" t="s">
        <v>255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</row>
    <row r="2" spans="1:13">
      <c r="A2" s="107" t="s">
        <v>256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</row>
    <row r="3" spans="1:1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</row>
    <row r="4" spans="1:13" ht="25.5">
      <c r="A4" s="110"/>
      <c r="B4" s="167" t="s">
        <v>6</v>
      </c>
      <c r="C4" s="167" t="s">
        <v>207</v>
      </c>
      <c r="D4" s="167" t="s">
        <v>208</v>
      </c>
      <c r="E4" s="167" t="s">
        <v>61</v>
      </c>
      <c r="F4" s="167" t="s">
        <v>209</v>
      </c>
      <c r="G4" s="167" t="s">
        <v>210</v>
      </c>
      <c r="H4" s="167" t="s">
        <v>257</v>
      </c>
      <c r="I4" s="167" t="s">
        <v>212</v>
      </c>
      <c r="J4" s="167" t="s">
        <v>213</v>
      </c>
      <c r="K4" s="167" t="s">
        <v>214</v>
      </c>
      <c r="L4" s="167" t="s">
        <v>215</v>
      </c>
      <c r="M4" s="104"/>
    </row>
    <row r="5" spans="1:13">
      <c r="A5" s="169" t="s">
        <v>6</v>
      </c>
      <c r="B5" s="187">
        <v>50852</v>
      </c>
      <c r="C5" s="187">
        <v>731.66666666666697</v>
      </c>
      <c r="D5" s="187">
        <v>2053.1666666666702</v>
      </c>
      <c r="E5" s="187">
        <v>3971.3333333333298</v>
      </c>
      <c r="F5" s="187">
        <v>4301.5833333333303</v>
      </c>
      <c r="G5" s="187">
        <v>4679.9166666666697</v>
      </c>
      <c r="H5" s="187">
        <v>5355.3333333333303</v>
      </c>
      <c r="I5" s="187">
        <v>6330.1666666666697</v>
      </c>
      <c r="J5" s="187">
        <v>7025.9166666666697</v>
      </c>
      <c r="K5" s="187">
        <v>8341.0833333333303</v>
      </c>
      <c r="L5" s="187">
        <v>8061.8333333333303</v>
      </c>
      <c r="M5" s="104"/>
    </row>
    <row r="6" spans="1:13">
      <c r="A6" s="138" t="s">
        <v>258</v>
      </c>
      <c r="B6" s="136">
        <v>17752.083333333299</v>
      </c>
      <c r="C6" s="122">
        <v>529.58333333333303</v>
      </c>
      <c r="D6" s="136">
        <v>1380.3333333333301</v>
      </c>
      <c r="E6" s="136">
        <v>2552.5</v>
      </c>
      <c r="F6" s="136">
        <v>2319.9166666666702</v>
      </c>
      <c r="G6" s="136">
        <v>2124</v>
      </c>
      <c r="H6" s="136">
        <v>2198.0833333333298</v>
      </c>
      <c r="I6" s="136">
        <v>2126.5</v>
      </c>
      <c r="J6" s="136">
        <v>1863</v>
      </c>
      <c r="K6" s="136">
        <v>1603.5833333333301</v>
      </c>
      <c r="L6" s="136">
        <v>1054.5833333333301</v>
      </c>
      <c r="M6" s="104"/>
    </row>
    <row r="7" spans="1:13">
      <c r="A7" s="138" t="s">
        <v>259</v>
      </c>
      <c r="B7" s="136">
        <v>5466.75</v>
      </c>
      <c r="C7" s="122">
        <v>106.666666666667</v>
      </c>
      <c r="D7" s="136">
        <v>235.25</v>
      </c>
      <c r="E7" s="136">
        <v>501.83333333333297</v>
      </c>
      <c r="F7" s="136">
        <v>565.41666666666697</v>
      </c>
      <c r="G7" s="136">
        <v>614.91666666666697</v>
      </c>
      <c r="H7" s="136">
        <v>660</v>
      </c>
      <c r="I7" s="136">
        <v>701.41666666666697</v>
      </c>
      <c r="J7" s="136">
        <v>721.75</v>
      </c>
      <c r="K7" s="136">
        <v>790.33333333333303</v>
      </c>
      <c r="L7" s="136">
        <v>569.16666666666697</v>
      </c>
      <c r="M7" s="104"/>
    </row>
    <row r="8" spans="1:13">
      <c r="A8" s="138" t="s">
        <v>260</v>
      </c>
      <c r="B8" s="136">
        <v>5799.3333333333303</v>
      </c>
      <c r="C8" s="122">
        <v>69.4166666666667</v>
      </c>
      <c r="D8" s="136">
        <v>171</v>
      </c>
      <c r="E8" s="136">
        <v>347.41666666666703</v>
      </c>
      <c r="F8" s="136">
        <v>511.58333333333297</v>
      </c>
      <c r="G8" s="136">
        <v>593.83333333333303</v>
      </c>
      <c r="H8" s="136">
        <v>658.83333333333303</v>
      </c>
      <c r="I8" s="136">
        <v>811</v>
      </c>
      <c r="J8" s="136">
        <v>856.25</v>
      </c>
      <c r="K8" s="136">
        <v>988.75</v>
      </c>
      <c r="L8" s="136">
        <v>791.25</v>
      </c>
      <c r="M8" s="104"/>
    </row>
    <row r="9" spans="1:13">
      <c r="A9" s="139" t="s">
        <v>261</v>
      </c>
      <c r="B9" s="195">
        <v>21833.833333333299</v>
      </c>
      <c r="C9" s="125">
        <v>26</v>
      </c>
      <c r="D9" s="195">
        <v>266.58333333333297</v>
      </c>
      <c r="E9" s="195">
        <v>569.58333333333303</v>
      </c>
      <c r="F9" s="195">
        <v>904.66666666666697</v>
      </c>
      <c r="G9" s="195">
        <v>1347.1666666666699</v>
      </c>
      <c r="H9" s="195">
        <v>1838.4166666666699</v>
      </c>
      <c r="I9" s="195">
        <v>2691.25</v>
      </c>
      <c r="J9" s="195">
        <v>3584.9166666666702</v>
      </c>
      <c r="K9" s="195">
        <v>4958.4166666666697</v>
      </c>
      <c r="L9" s="195">
        <v>5646.8333333333303</v>
      </c>
      <c r="M9" s="104"/>
    </row>
    <row r="10" spans="1:13">
      <c r="A10" s="169" t="s">
        <v>7</v>
      </c>
      <c r="B10" s="187">
        <v>20500.75</v>
      </c>
      <c r="C10" s="187">
        <v>422.83333333333297</v>
      </c>
      <c r="D10" s="187">
        <v>1050.4166666666699</v>
      </c>
      <c r="E10" s="187">
        <v>1689</v>
      </c>
      <c r="F10" s="187">
        <v>1728.9166666666699</v>
      </c>
      <c r="G10" s="187">
        <v>1705.25</v>
      </c>
      <c r="H10" s="187">
        <v>1980.4166666666699</v>
      </c>
      <c r="I10" s="187">
        <v>2524.75</v>
      </c>
      <c r="J10" s="187">
        <v>2823.25</v>
      </c>
      <c r="K10" s="187">
        <v>3497.9166666666702</v>
      </c>
      <c r="L10" s="187">
        <v>3078</v>
      </c>
      <c r="M10" s="104"/>
    </row>
    <row r="11" spans="1:13">
      <c r="A11" s="138" t="s">
        <v>258</v>
      </c>
      <c r="B11" s="136">
        <v>8044.4166666666697</v>
      </c>
      <c r="C11" s="122">
        <v>309.41666666666703</v>
      </c>
      <c r="D11" s="136">
        <v>715.41666666666697</v>
      </c>
      <c r="E11" s="136">
        <v>1121.6666666666699</v>
      </c>
      <c r="F11" s="136">
        <v>1008.58333333333</v>
      </c>
      <c r="G11" s="136">
        <v>912</v>
      </c>
      <c r="H11" s="136">
        <v>945.66666666666697</v>
      </c>
      <c r="I11" s="136">
        <v>974.91666666666697</v>
      </c>
      <c r="J11" s="136">
        <v>861.25</v>
      </c>
      <c r="K11" s="136">
        <v>732.41666666666697</v>
      </c>
      <c r="L11" s="136">
        <v>463.08333333333297</v>
      </c>
      <c r="M11" s="104"/>
    </row>
    <row r="12" spans="1:13">
      <c r="A12" s="138" t="s">
        <v>259</v>
      </c>
      <c r="B12" s="136">
        <v>2307</v>
      </c>
      <c r="C12" s="122">
        <v>60.25</v>
      </c>
      <c r="D12" s="122">
        <v>117.5</v>
      </c>
      <c r="E12" s="136">
        <v>211.083333333333</v>
      </c>
      <c r="F12" s="136">
        <v>232.333333333333</v>
      </c>
      <c r="G12" s="136">
        <v>232.916666666667</v>
      </c>
      <c r="H12" s="136">
        <v>245.583333333333</v>
      </c>
      <c r="I12" s="136">
        <v>300.41666666666703</v>
      </c>
      <c r="J12" s="136">
        <v>305.16666666666703</v>
      </c>
      <c r="K12" s="136">
        <v>361.58333333333297</v>
      </c>
      <c r="L12" s="136">
        <v>240.166666666667</v>
      </c>
      <c r="M12" s="104"/>
    </row>
    <row r="13" spans="1:13">
      <c r="A13" s="138" t="s">
        <v>260</v>
      </c>
      <c r="B13" s="136">
        <v>2276.5</v>
      </c>
      <c r="C13" s="122">
        <v>38</v>
      </c>
      <c r="D13" s="136">
        <v>82.3333333333333</v>
      </c>
      <c r="E13" s="136">
        <v>140.166666666667</v>
      </c>
      <c r="F13" s="136">
        <v>186.25</v>
      </c>
      <c r="G13" s="136">
        <v>188.333333333333</v>
      </c>
      <c r="H13" s="136">
        <v>231.583333333333</v>
      </c>
      <c r="I13" s="136">
        <v>323.16666666666703</v>
      </c>
      <c r="J13" s="136">
        <v>337.41666666666703</v>
      </c>
      <c r="K13" s="136">
        <v>427</v>
      </c>
      <c r="L13" s="136">
        <v>322.25</v>
      </c>
      <c r="M13" s="104"/>
    </row>
    <row r="14" spans="1:13">
      <c r="A14" s="139" t="s">
        <v>261</v>
      </c>
      <c r="B14" s="195">
        <v>7872.8333333333303</v>
      </c>
      <c r="C14" s="125">
        <v>15.1666666666667</v>
      </c>
      <c r="D14" s="195">
        <v>135.166666666667</v>
      </c>
      <c r="E14" s="195">
        <v>216.083333333333</v>
      </c>
      <c r="F14" s="195">
        <v>301.75</v>
      </c>
      <c r="G14" s="195">
        <v>372</v>
      </c>
      <c r="H14" s="195">
        <v>557.58333333333303</v>
      </c>
      <c r="I14" s="195">
        <v>926.25</v>
      </c>
      <c r="J14" s="195">
        <v>1319.4166666666699</v>
      </c>
      <c r="K14" s="195">
        <v>1976.9166666666699</v>
      </c>
      <c r="L14" s="195">
        <v>2052.5</v>
      </c>
      <c r="M14" s="104"/>
    </row>
    <row r="15" spans="1:13">
      <c r="A15" s="169" t="s">
        <v>8</v>
      </c>
      <c r="B15" s="187">
        <v>30351.25</v>
      </c>
      <c r="C15" s="187">
        <v>308.83333333333297</v>
      </c>
      <c r="D15" s="187">
        <v>1002.75</v>
      </c>
      <c r="E15" s="187">
        <v>2282.3333333333298</v>
      </c>
      <c r="F15" s="187">
        <v>2572.6666666666702</v>
      </c>
      <c r="G15" s="187">
        <v>2974.6666666666702</v>
      </c>
      <c r="H15" s="187">
        <v>3374.9166666666702</v>
      </c>
      <c r="I15" s="187">
        <v>3805.4166666666702</v>
      </c>
      <c r="J15" s="187">
        <v>4202.6666666666697</v>
      </c>
      <c r="K15" s="187">
        <v>4843.1666666666697</v>
      </c>
      <c r="L15" s="187">
        <v>4983.8333333333303</v>
      </c>
      <c r="M15" s="104"/>
    </row>
    <row r="16" spans="1:13">
      <c r="A16" s="138" t="s">
        <v>258</v>
      </c>
      <c r="B16" s="136">
        <v>9707.6666666666697</v>
      </c>
      <c r="C16" s="122">
        <v>220.166666666667</v>
      </c>
      <c r="D16" s="136">
        <v>664.91666666666697</v>
      </c>
      <c r="E16" s="136">
        <v>1430.8333333333301</v>
      </c>
      <c r="F16" s="136">
        <v>1311.3333333333301</v>
      </c>
      <c r="G16" s="136">
        <v>1212</v>
      </c>
      <c r="H16" s="136">
        <v>1252.4166666666699</v>
      </c>
      <c r="I16" s="136">
        <v>1151.5833333333301</v>
      </c>
      <c r="J16" s="136">
        <v>1001.75</v>
      </c>
      <c r="K16" s="136">
        <v>871.16666666666697</v>
      </c>
      <c r="L16" s="136">
        <v>591.5</v>
      </c>
      <c r="M16" s="104"/>
    </row>
    <row r="17" spans="1:13">
      <c r="A17" s="138" t="s">
        <v>259</v>
      </c>
      <c r="B17" s="136">
        <v>3159.75</v>
      </c>
      <c r="C17" s="122">
        <v>46.4166666666667</v>
      </c>
      <c r="D17" s="136">
        <v>117.75</v>
      </c>
      <c r="E17" s="136">
        <v>290.75</v>
      </c>
      <c r="F17" s="136">
        <v>333.08333333333297</v>
      </c>
      <c r="G17" s="136">
        <v>382</v>
      </c>
      <c r="H17" s="136">
        <v>414.41666666666703</v>
      </c>
      <c r="I17" s="136">
        <v>401</v>
      </c>
      <c r="J17" s="136">
        <v>416.58333333333297</v>
      </c>
      <c r="K17" s="136">
        <v>428.75</v>
      </c>
      <c r="L17" s="136">
        <v>329</v>
      </c>
      <c r="M17" s="104"/>
    </row>
    <row r="18" spans="1:13">
      <c r="A18" s="138" t="s">
        <v>260</v>
      </c>
      <c r="B18" s="136">
        <v>3522.8333333333298</v>
      </c>
      <c r="C18" s="122">
        <v>31.4166666666667</v>
      </c>
      <c r="D18" s="136">
        <v>88.6666666666667</v>
      </c>
      <c r="E18" s="136">
        <v>207.25</v>
      </c>
      <c r="F18" s="136">
        <v>325.33333333333297</v>
      </c>
      <c r="G18" s="136">
        <v>405.5</v>
      </c>
      <c r="H18" s="136">
        <v>427.25</v>
      </c>
      <c r="I18" s="136">
        <v>487.83333333333297</v>
      </c>
      <c r="J18" s="136">
        <v>518.83333333333303</v>
      </c>
      <c r="K18" s="136">
        <v>561.75</v>
      </c>
      <c r="L18" s="136">
        <v>469</v>
      </c>
      <c r="M18" s="104"/>
    </row>
    <row r="19" spans="1:13">
      <c r="A19" s="139" t="s">
        <v>261</v>
      </c>
      <c r="B19" s="195">
        <v>13961</v>
      </c>
      <c r="C19" s="125">
        <v>10.8333333333333</v>
      </c>
      <c r="D19" s="195">
        <v>131.416666666667</v>
      </c>
      <c r="E19" s="195">
        <v>353.5</v>
      </c>
      <c r="F19" s="195">
        <v>602.91666666666697</v>
      </c>
      <c r="G19" s="195">
        <v>975.16666666666697</v>
      </c>
      <c r="H19" s="195">
        <v>1280.8333333333301</v>
      </c>
      <c r="I19" s="195">
        <v>1765</v>
      </c>
      <c r="J19" s="195">
        <v>2265.5</v>
      </c>
      <c r="K19" s="195">
        <v>2981.5</v>
      </c>
      <c r="L19" s="195">
        <v>3594.3333333333298</v>
      </c>
      <c r="M19" s="104"/>
    </row>
    <row r="20" spans="1:13" ht="13.5">
      <c r="A20" s="127" t="s">
        <v>216</v>
      </c>
      <c r="B20" s="122"/>
      <c r="C20" s="196"/>
      <c r="D20" s="122"/>
      <c r="E20" s="197"/>
      <c r="F20" s="136"/>
      <c r="G20" s="197"/>
      <c r="H20" s="136"/>
      <c r="I20" s="197"/>
      <c r="J20" s="136"/>
      <c r="K20" s="179"/>
      <c r="L20" s="104"/>
      <c r="M20" s="104"/>
    </row>
    <row r="21" spans="1:13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</row>
    <row r="22" spans="1:13">
      <c r="A22" s="104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</row>
    <row r="23" spans="1:13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</row>
    <row r="24" spans="1:13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</row>
    <row r="25" spans="1:13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</row>
    <row r="26" spans="1:13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</row>
    <row r="27" spans="1:13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</row>
    <row r="28" spans="1:13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</row>
    <row r="29" spans="1:13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</row>
    <row r="30" spans="1:13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</row>
    <row r="31" spans="1:13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</row>
    <row r="32" spans="1:13">
      <c r="A32" s="104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</row>
    <row r="33" spans="1:12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</row>
    <row r="34" spans="1:12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</row>
    <row r="35" spans="1:12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</row>
    <row r="36" spans="1:1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</row>
    <row r="37" spans="1:12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</row>
    <row r="39" spans="1:12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</row>
    <row r="40" spans="1:12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</row>
    <row r="41" spans="1:12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</row>
    <row r="42" spans="1:12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</row>
    <row r="43" spans="1:12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</row>
    <row r="44" spans="1:12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</row>
    <row r="45" spans="1:12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</row>
    <row r="46" spans="1:12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</row>
    <row r="47" spans="1:12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</row>
    <row r="48" spans="1:12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</row>
    <row r="49" spans="1:1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</row>
    <row r="50" spans="1:1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</row>
    <row r="51" spans="1:1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</row>
    <row r="52" spans="1:1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</row>
    <row r="53" spans="1:1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</row>
    <row r="54" spans="1:1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</row>
    <row r="55" spans="1:1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</row>
    <row r="56" spans="1:1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  <row r="57" spans="1:1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</row>
    <row r="58" spans="1:1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</row>
    <row r="59" spans="1:1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</row>
    <row r="60" spans="1:1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</row>
    <row r="61" spans="1:1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</row>
    <row r="62" spans="1:1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</row>
    <row r="63" spans="1:1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</row>
    <row r="64" spans="1:1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</row>
    <row r="65" spans="1:1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</row>
    <row r="66" spans="1:1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</row>
    <row r="67" spans="1:1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</row>
    <row r="68" spans="1:1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</row>
    <row r="69" spans="1:1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</row>
    <row r="70" spans="1:1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</row>
    <row r="71" spans="1:1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</row>
    <row r="72" spans="1:1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</row>
    <row r="73" spans="1:1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</row>
    <row r="75" spans="1:1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</row>
    <row r="76" spans="1:1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</row>
    <row r="77" spans="1:1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</row>
    <row r="78" spans="1:1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</row>
    <row r="79" spans="1:1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</row>
    <row r="80" spans="1:1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</row>
    <row r="81" spans="1:1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</row>
    <row r="82" spans="1:1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</row>
    <row r="83" spans="1:1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1:1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1:1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1:1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1:1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1:1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89" spans="1:1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</row>
    <row r="90" spans="1:1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</row>
    <row r="91" spans="1:1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1:1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</row>
    <row r="94" spans="1:1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</row>
    <row r="95" spans="1:1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</row>
    <row r="96" spans="1:1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</row>
    <row r="97" spans="1:1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</row>
    <row r="99" spans="1:1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</row>
    <row r="102" spans="1:1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</row>
    <row r="108" spans="1:1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</row>
    <row r="109" spans="1:1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</row>
    <row r="110" spans="1:1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</row>
    <row r="111" spans="1:1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</row>
    <row r="112" spans="1:1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</row>
    <row r="113" spans="1:1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</row>
    <row r="114" spans="1:1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</row>
    <row r="115" spans="1:1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</row>
    <row r="116" spans="1:1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</row>
    <row r="117" spans="1:1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</row>
    <row r="118" spans="1:1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</row>
    <row r="119" spans="1:1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</row>
    <row r="120" spans="1:1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</row>
    <row r="121" spans="1:1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</row>
    <row r="122" spans="1:1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</row>
    <row r="123" spans="1:1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</row>
  </sheetData>
  <pageMargins left="0.23622047244094491" right="0.23622047244094491" top="0.39370078740157483" bottom="0.74803149606299213" header="0" footer="0.31496062992125984"/>
  <pageSetup paperSize="9" scale="83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6"/>
  <sheetViews>
    <sheetView workbookViewId="0">
      <selection activeCell="I18" sqref="I18"/>
    </sheetView>
  </sheetViews>
  <sheetFormatPr baseColWidth="10" defaultColWidth="11.42578125" defaultRowHeight="12.75"/>
  <cols>
    <col min="1" max="1" width="19.7109375" style="194" customWidth="1"/>
    <col min="2" max="12" width="8" style="194" customWidth="1"/>
    <col min="13" max="14" width="11.42578125" style="194"/>
    <col min="15" max="15" width="11.85546875" style="194" bestFit="1" customWidth="1"/>
    <col min="16" max="16384" width="11.42578125" style="194"/>
  </cols>
  <sheetData>
    <row r="1" spans="1:15">
      <c r="A1" s="103" t="s">
        <v>262</v>
      </c>
      <c r="B1" s="137"/>
      <c r="C1" s="104"/>
      <c r="D1" s="177"/>
      <c r="E1" s="104"/>
      <c r="F1" s="177"/>
      <c r="G1" s="177"/>
      <c r="H1" s="177"/>
      <c r="I1" s="177"/>
      <c r="J1" s="177"/>
      <c r="K1" s="177"/>
      <c r="L1" s="177"/>
      <c r="M1" s="104"/>
      <c r="N1" s="104"/>
    </row>
    <row r="2" spans="1:15">
      <c r="A2" s="107" t="s">
        <v>263</v>
      </c>
      <c r="B2" s="137"/>
      <c r="C2" s="104"/>
      <c r="D2" s="177"/>
      <c r="E2" s="104"/>
      <c r="F2" s="177"/>
      <c r="G2" s="177"/>
      <c r="H2" s="177"/>
      <c r="I2" s="177"/>
      <c r="J2" s="177"/>
      <c r="K2" s="177"/>
      <c r="L2" s="177"/>
      <c r="M2" s="104"/>
      <c r="N2" s="104"/>
    </row>
    <row r="3" spans="1:15">
      <c r="A3" s="138"/>
      <c r="B3" s="137"/>
      <c r="C3" s="104"/>
      <c r="D3" s="177"/>
      <c r="E3" s="104"/>
      <c r="F3" s="177"/>
      <c r="G3" s="177"/>
      <c r="H3" s="177"/>
      <c r="I3" s="177"/>
      <c r="J3" s="177"/>
      <c r="K3" s="177"/>
      <c r="L3" s="177"/>
      <c r="M3" s="104"/>
      <c r="N3" s="104"/>
    </row>
    <row r="4" spans="1:15" ht="25.5">
      <c r="A4" s="110"/>
      <c r="B4" s="167" t="s">
        <v>6</v>
      </c>
      <c r="C4" s="167" t="s">
        <v>207</v>
      </c>
      <c r="D4" s="167" t="s">
        <v>208</v>
      </c>
      <c r="E4" s="167" t="s">
        <v>61</v>
      </c>
      <c r="F4" s="167" t="s">
        <v>209</v>
      </c>
      <c r="G4" s="167" t="s">
        <v>210</v>
      </c>
      <c r="H4" s="167" t="s">
        <v>257</v>
      </c>
      <c r="I4" s="167" t="s">
        <v>212</v>
      </c>
      <c r="J4" s="167" t="s">
        <v>213</v>
      </c>
      <c r="K4" s="167" t="s">
        <v>214</v>
      </c>
      <c r="L4" s="167" t="s">
        <v>215</v>
      </c>
      <c r="M4" s="104"/>
      <c r="N4" s="104"/>
    </row>
    <row r="5" spans="1:15">
      <c r="A5" s="169" t="s">
        <v>6</v>
      </c>
      <c r="B5" s="187">
        <v>50852</v>
      </c>
      <c r="C5" s="187">
        <v>731.66666666666697</v>
      </c>
      <c r="D5" s="187">
        <v>2053.1666666666702</v>
      </c>
      <c r="E5" s="187">
        <v>3971.3333333333298</v>
      </c>
      <c r="F5" s="187">
        <v>4301.5833333333303</v>
      </c>
      <c r="G5" s="187">
        <v>4679.9166666666697</v>
      </c>
      <c r="H5" s="187">
        <v>5355.3333333333303</v>
      </c>
      <c r="I5" s="187">
        <v>6330.1666666666697</v>
      </c>
      <c r="J5" s="187">
        <v>7025.9166666666697</v>
      </c>
      <c r="K5" s="187">
        <v>8341.0833333333303</v>
      </c>
      <c r="L5" s="187">
        <v>8061.8333333333303</v>
      </c>
      <c r="M5" s="104"/>
      <c r="N5" s="104"/>
    </row>
    <row r="6" spans="1:15">
      <c r="A6" s="138" t="s">
        <v>30</v>
      </c>
      <c r="B6" s="122">
        <v>42700.5</v>
      </c>
      <c r="C6" s="136">
        <v>630.91666666666697</v>
      </c>
      <c r="D6" s="136">
        <v>1733.75</v>
      </c>
      <c r="E6" s="136">
        <v>3271.3333333333298</v>
      </c>
      <c r="F6" s="136">
        <v>3313.1666666666702</v>
      </c>
      <c r="G6" s="136">
        <v>3424.8333333333298</v>
      </c>
      <c r="H6" s="136">
        <v>4053.6666666666702</v>
      </c>
      <c r="I6" s="136">
        <v>5142.5833333333303</v>
      </c>
      <c r="J6" s="136">
        <v>6064.5</v>
      </c>
      <c r="K6" s="136">
        <v>7641.0833333333303</v>
      </c>
      <c r="L6" s="136">
        <v>7424.6666666666697</v>
      </c>
      <c r="M6" s="104"/>
      <c r="N6" s="104"/>
      <c r="O6" s="198"/>
    </row>
    <row r="7" spans="1:15">
      <c r="A7" s="138" t="s">
        <v>264</v>
      </c>
      <c r="B7" s="122">
        <v>2771.25</v>
      </c>
      <c r="C7" s="136">
        <v>30.1666666666667</v>
      </c>
      <c r="D7" s="136">
        <v>105.083333333333</v>
      </c>
      <c r="E7" s="136">
        <v>205.916666666667</v>
      </c>
      <c r="F7" s="136">
        <v>322.83333333333297</v>
      </c>
      <c r="G7" s="136">
        <v>385.41666666666703</v>
      </c>
      <c r="H7" s="136">
        <v>418.66666666666703</v>
      </c>
      <c r="I7" s="136">
        <v>421.16666666666703</v>
      </c>
      <c r="J7" s="136">
        <v>371.33333333333297</v>
      </c>
      <c r="K7" s="136">
        <v>255.416666666667</v>
      </c>
      <c r="L7" s="136">
        <v>255.25</v>
      </c>
      <c r="M7" s="104"/>
      <c r="N7" s="104"/>
    </row>
    <row r="8" spans="1:15">
      <c r="A8" s="138" t="s">
        <v>265</v>
      </c>
      <c r="B8" s="122">
        <v>840.5</v>
      </c>
      <c r="C8" s="136">
        <v>15</v>
      </c>
      <c r="D8" s="136">
        <v>18</v>
      </c>
      <c r="E8" s="136">
        <v>58.5833333333333</v>
      </c>
      <c r="F8" s="136">
        <v>86.0833333333333</v>
      </c>
      <c r="G8" s="136">
        <v>149.25</v>
      </c>
      <c r="H8" s="136">
        <v>128.333333333333</v>
      </c>
      <c r="I8" s="136">
        <v>100.916666666667</v>
      </c>
      <c r="J8" s="136">
        <v>103.833333333333</v>
      </c>
      <c r="K8" s="136">
        <v>88.25</v>
      </c>
      <c r="L8" s="136">
        <v>92.25</v>
      </c>
      <c r="M8" s="104"/>
      <c r="N8" s="104"/>
    </row>
    <row r="9" spans="1:15">
      <c r="A9" s="138" t="s">
        <v>266</v>
      </c>
      <c r="B9" s="122">
        <v>1332.0833333333301</v>
      </c>
      <c r="C9" s="136">
        <v>17.5</v>
      </c>
      <c r="D9" s="136">
        <v>41.75</v>
      </c>
      <c r="E9" s="136">
        <v>81.75</v>
      </c>
      <c r="F9" s="136">
        <v>120.916666666667</v>
      </c>
      <c r="G9" s="136">
        <v>205.666666666667</v>
      </c>
      <c r="H9" s="136">
        <v>259.41666666666703</v>
      </c>
      <c r="I9" s="136">
        <v>256.66666666666703</v>
      </c>
      <c r="J9" s="136">
        <v>166.083333333333</v>
      </c>
      <c r="K9" s="136">
        <v>102.25</v>
      </c>
      <c r="L9" s="136">
        <v>80.0833333333333</v>
      </c>
      <c r="M9" s="104"/>
      <c r="N9" s="104"/>
    </row>
    <row r="10" spans="1:15">
      <c r="A10" s="138" t="s">
        <v>267</v>
      </c>
      <c r="B10" s="122">
        <v>35.4166666666667</v>
      </c>
      <c r="C10" s="136">
        <v>0.33333333333333298</v>
      </c>
      <c r="D10" s="136">
        <v>0.83333333333333304</v>
      </c>
      <c r="E10" s="136">
        <v>2</v>
      </c>
      <c r="F10" s="136">
        <v>5.75</v>
      </c>
      <c r="G10" s="136">
        <v>5.3333333333333304</v>
      </c>
      <c r="H10" s="136">
        <v>5</v>
      </c>
      <c r="I10" s="136">
        <v>5.25</v>
      </c>
      <c r="J10" s="136">
        <v>3</v>
      </c>
      <c r="K10" s="136">
        <v>4.3333333333333304</v>
      </c>
      <c r="L10" s="136">
        <v>3.5833333333333299</v>
      </c>
      <c r="M10" s="104"/>
      <c r="N10" s="104"/>
    </row>
    <row r="11" spans="1:15">
      <c r="A11" s="138" t="s">
        <v>268</v>
      </c>
      <c r="B11" s="122">
        <v>343.33333333333297</v>
      </c>
      <c r="C11" s="136">
        <v>3.5</v>
      </c>
      <c r="D11" s="136">
        <v>14.8333333333333</v>
      </c>
      <c r="E11" s="136">
        <v>43.3333333333333</v>
      </c>
      <c r="F11" s="136">
        <v>59.25</v>
      </c>
      <c r="G11" s="136">
        <v>66.5</v>
      </c>
      <c r="H11" s="136">
        <v>42.5833333333333</v>
      </c>
      <c r="I11" s="136">
        <v>47.3333333333333</v>
      </c>
      <c r="J11" s="136">
        <v>27.9166666666667</v>
      </c>
      <c r="K11" s="136">
        <v>22.0833333333333</v>
      </c>
      <c r="L11" s="136">
        <v>16</v>
      </c>
      <c r="M11" s="104"/>
      <c r="N11" s="104"/>
    </row>
    <row r="12" spans="1:15">
      <c r="A12" s="138" t="s">
        <v>269</v>
      </c>
      <c r="B12" s="122">
        <v>2190.3333333333298</v>
      </c>
      <c r="C12" s="122">
        <v>22.5833333333333</v>
      </c>
      <c r="D12" s="122">
        <v>102.666666666667</v>
      </c>
      <c r="E12" s="122">
        <v>231.666666666667</v>
      </c>
      <c r="F12" s="122">
        <v>283.75</v>
      </c>
      <c r="G12" s="122">
        <v>331.16666666666703</v>
      </c>
      <c r="H12" s="122">
        <v>345.75</v>
      </c>
      <c r="I12" s="122">
        <v>291.5</v>
      </c>
      <c r="J12" s="122">
        <v>237.166666666667</v>
      </c>
      <c r="K12" s="122">
        <v>181.25</v>
      </c>
      <c r="L12" s="122">
        <v>162.833333333333</v>
      </c>
      <c r="M12" s="104"/>
      <c r="N12" s="104"/>
    </row>
    <row r="13" spans="1:15">
      <c r="A13" s="138" t="s">
        <v>270</v>
      </c>
      <c r="B13" s="122">
        <v>619.08333333333303</v>
      </c>
      <c r="C13" s="136">
        <v>11.6666666666667</v>
      </c>
      <c r="D13" s="136">
        <v>35.75</v>
      </c>
      <c r="E13" s="136">
        <v>74.8333333333333</v>
      </c>
      <c r="F13" s="136">
        <v>104.583333333333</v>
      </c>
      <c r="G13" s="136">
        <v>108.25</v>
      </c>
      <c r="H13" s="136">
        <v>99.8333333333333</v>
      </c>
      <c r="I13" s="136">
        <v>61.9166666666667</v>
      </c>
      <c r="J13" s="136">
        <v>51.3333333333333</v>
      </c>
      <c r="K13" s="136">
        <v>44.0833333333333</v>
      </c>
      <c r="L13" s="136">
        <v>26.8333333333333</v>
      </c>
      <c r="M13" s="104"/>
      <c r="N13" s="104"/>
    </row>
    <row r="14" spans="1:15">
      <c r="A14" s="139" t="s">
        <v>271</v>
      </c>
      <c r="B14" s="125">
        <v>19.5</v>
      </c>
      <c r="C14" s="195">
        <v>0</v>
      </c>
      <c r="D14" s="195">
        <v>0.5</v>
      </c>
      <c r="E14" s="195">
        <v>1.9166666666666701</v>
      </c>
      <c r="F14" s="195">
        <v>5.25</v>
      </c>
      <c r="G14" s="195">
        <v>3.5</v>
      </c>
      <c r="H14" s="195">
        <v>2.0833333333333299</v>
      </c>
      <c r="I14" s="195">
        <v>2.8333333333333299</v>
      </c>
      <c r="J14" s="195">
        <v>0.75</v>
      </c>
      <c r="K14" s="195">
        <v>2.3333333333333299</v>
      </c>
      <c r="L14" s="195">
        <v>0.33333333333333298</v>
      </c>
      <c r="M14" s="104"/>
      <c r="N14" s="104"/>
    </row>
    <row r="15" spans="1:15">
      <c r="A15" s="169" t="s">
        <v>7</v>
      </c>
      <c r="B15" s="187">
        <v>20500.75</v>
      </c>
      <c r="C15" s="187">
        <v>422.83333333333297</v>
      </c>
      <c r="D15" s="187">
        <v>1050.4166666666699</v>
      </c>
      <c r="E15" s="187">
        <v>1689</v>
      </c>
      <c r="F15" s="187">
        <v>1728.9166666666699</v>
      </c>
      <c r="G15" s="187">
        <v>1705.25</v>
      </c>
      <c r="H15" s="187">
        <v>1980.4166666666699</v>
      </c>
      <c r="I15" s="187">
        <v>2524.75</v>
      </c>
      <c r="J15" s="187">
        <v>2823.25</v>
      </c>
      <c r="K15" s="187">
        <v>3497.9166666666702</v>
      </c>
      <c r="L15" s="187">
        <v>3078</v>
      </c>
      <c r="M15" s="104"/>
      <c r="N15" s="104"/>
    </row>
    <row r="16" spans="1:15">
      <c r="A16" s="138" t="s">
        <v>30</v>
      </c>
      <c r="B16" s="122">
        <v>17317.916666666701</v>
      </c>
      <c r="C16" s="136">
        <v>364.75</v>
      </c>
      <c r="D16" s="136">
        <v>911.91666666666697</v>
      </c>
      <c r="E16" s="136">
        <v>1444.1666666666699</v>
      </c>
      <c r="F16" s="136">
        <v>1394.5</v>
      </c>
      <c r="G16" s="136">
        <v>1320.5833333333301</v>
      </c>
      <c r="H16" s="136">
        <v>1511.4166666666699</v>
      </c>
      <c r="I16" s="136">
        <v>2028.4166666666699</v>
      </c>
      <c r="J16" s="136">
        <v>2373.9166666666702</v>
      </c>
      <c r="K16" s="136">
        <v>3168.0833333333298</v>
      </c>
      <c r="L16" s="136">
        <v>2800.1666666666702</v>
      </c>
      <c r="M16" s="104"/>
      <c r="N16" s="104"/>
    </row>
    <row r="17" spans="1:14">
      <c r="A17" s="138" t="s">
        <v>264</v>
      </c>
      <c r="B17" s="122">
        <v>1174.1666666666699</v>
      </c>
      <c r="C17" s="136">
        <v>18.0833333333333</v>
      </c>
      <c r="D17" s="136">
        <v>45.5833333333333</v>
      </c>
      <c r="E17" s="136">
        <v>78.1666666666667</v>
      </c>
      <c r="F17" s="136">
        <v>122.166666666667</v>
      </c>
      <c r="G17" s="136">
        <v>140.75</v>
      </c>
      <c r="H17" s="136">
        <v>181.75</v>
      </c>
      <c r="I17" s="136">
        <v>184.5</v>
      </c>
      <c r="J17" s="136">
        <v>167.916666666667</v>
      </c>
      <c r="K17" s="136">
        <v>122</v>
      </c>
      <c r="L17" s="136">
        <v>113.25</v>
      </c>
      <c r="M17" s="104"/>
      <c r="N17" s="104"/>
    </row>
    <row r="18" spans="1:14">
      <c r="A18" s="138" t="s">
        <v>265</v>
      </c>
      <c r="B18" s="122">
        <v>263.5</v>
      </c>
      <c r="C18" s="136">
        <v>7.9166666666666696</v>
      </c>
      <c r="D18" s="136">
        <v>9.1666666666666696</v>
      </c>
      <c r="E18" s="136">
        <v>16.4166666666667</v>
      </c>
      <c r="F18" s="136">
        <v>27.25</v>
      </c>
      <c r="G18" s="136">
        <v>40.5833333333333</v>
      </c>
      <c r="H18" s="136">
        <v>34.6666666666667</v>
      </c>
      <c r="I18" s="136">
        <v>29.6666666666667</v>
      </c>
      <c r="J18" s="136">
        <v>28.4166666666667</v>
      </c>
      <c r="K18" s="136">
        <v>34.5833333333333</v>
      </c>
      <c r="L18" s="136">
        <v>34.8333333333333</v>
      </c>
      <c r="M18" s="104"/>
      <c r="N18" s="104"/>
    </row>
    <row r="19" spans="1:14">
      <c r="A19" s="138" t="s">
        <v>266</v>
      </c>
      <c r="B19" s="122">
        <v>639</v>
      </c>
      <c r="C19" s="122">
        <v>11.9166666666667</v>
      </c>
      <c r="D19" s="122">
        <v>21</v>
      </c>
      <c r="E19" s="122">
        <v>28.5833333333333</v>
      </c>
      <c r="F19" s="122">
        <v>40.1666666666667</v>
      </c>
      <c r="G19" s="122">
        <v>59.4166666666667</v>
      </c>
      <c r="H19" s="122">
        <v>95.6666666666667</v>
      </c>
      <c r="I19" s="122">
        <v>131.166666666667</v>
      </c>
      <c r="J19" s="122">
        <v>119.25</v>
      </c>
      <c r="K19" s="122">
        <v>76.5833333333333</v>
      </c>
      <c r="L19" s="122">
        <v>55.25</v>
      </c>
      <c r="M19" s="104"/>
      <c r="N19" s="104"/>
    </row>
    <row r="20" spans="1:14">
      <c r="A20" s="138" t="s">
        <v>267</v>
      </c>
      <c r="B20" s="122">
        <v>11.8333333333333</v>
      </c>
      <c r="C20" s="136">
        <v>0</v>
      </c>
      <c r="D20" s="136">
        <v>0.25</v>
      </c>
      <c r="E20" s="136">
        <v>0.91666666666666696</v>
      </c>
      <c r="F20" s="136">
        <v>1</v>
      </c>
      <c r="G20" s="136">
        <v>1.6666666666666701</v>
      </c>
      <c r="H20" s="136">
        <v>2.25</v>
      </c>
      <c r="I20" s="136">
        <v>2.3333333333333299</v>
      </c>
      <c r="J20" s="136">
        <v>1.3333333333333299</v>
      </c>
      <c r="K20" s="136">
        <v>1</v>
      </c>
      <c r="L20" s="136">
        <v>1.0833333333333299</v>
      </c>
      <c r="M20" s="104"/>
      <c r="N20" s="104"/>
    </row>
    <row r="21" spans="1:14">
      <c r="A21" s="138" t="s">
        <v>268</v>
      </c>
      <c r="B21" s="122">
        <v>96.9166666666667</v>
      </c>
      <c r="C21" s="136">
        <v>2.0833333333333299</v>
      </c>
      <c r="D21" s="136">
        <v>7.6666666666666696</v>
      </c>
      <c r="E21" s="136">
        <v>10.25</v>
      </c>
      <c r="F21" s="136">
        <v>11.6666666666667</v>
      </c>
      <c r="G21" s="136">
        <v>16.9166666666667</v>
      </c>
      <c r="H21" s="136">
        <v>10</v>
      </c>
      <c r="I21" s="136">
        <v>13.9166666666667</v>
      </c>
      <c r="J21" s="136">
        <v>12.0833333333333</v>
      </c>
      <c r="K21" s="136">
        <v>7.5833333333333304</v>
      </c>
      <c r="L21" s="136">
        <v>4.75</v>
      </c>
      <c r="M21" s="104"/>
      <c r="N21" s="104"/>
    </row>
    <row r="22" spans="1:14">
      <c r="A22" s="138" t="s">
        <v>269</v>
      </c>
      <c r="B22" s="122">
        <v>774.25</v>
      </c>
      <c r="C22" s="136">
        <v>13.75</v>
      </c>
      <c r="D22" s="136">
        <v>38.8333333333333</v>
      </c>
      <c r="E22" s="136">
        <v>91.3333333333333</v>
      </c>
      <c r="F22" s="136">
        <v>95.8333333333333</v>
      </c>
      <c r="G22" s="136">
        <v>90.5</v>
      </c>
      <c r="H22" s="136">
        <v>113.083333333333</v>
      </c>
      <c r="I22" s="136">
        <v>110.333333333333</v>
      </c>
      <c r="J22" s="136">
        <v>98.5833333333333</v>
      </c>
      <c r="K22" s="136">
        <v>67.0833333333333</v>
      </c>
      <c r="L22" s="136">
        <v>54.9166666666667</v>
      </c>
      <c r="M22" s="104"/>
      <c r="N22" s="104"/>
    </row>
    <row r="23" spans="1:14">
      <c r="A23" s="138" t="s">
        <v>270</v>
      </c>
      <c r="B23" s="122">
        <v>212.833333333333</v>
      </c>
      <c r="C23" s="136">
        <v>4.3333333333333304</v>
      </c>
      <c r="D23" s="136">
        <v>15.8333333333333</v>
      </c>
      <c r="E23" s="136">
        <v>19.0833333333333</v>
      </c>
      <c r="F23" s="136">
        <v>33.75</v>
      </c>
      <c r="G23" s="136">
        <v>33</v>
      </c>
      <c r="H23" s="136">
        <v>30.5</v>
      </c>
      <c r="I23" s="136">
        <v>22.9166666666667</v>
      </c>
      <c r="J23" s="136">
        <v>21</v>
      </c>
      <c r="K23" s="136">
        <v>19</v>
      </c>
      <c r="L23" s="136">
        <v>13.4166666666667</v>
      </c>
      <c r="M23" s="104"/>
      <c r="N23" s="104"/>
    </row>
    <row r="24" spans="1:14">
      <c r="A24" s="139" t="s">
        <v>271</v>
      </c>
      <c r="B24" s="125">
        <v>10.3333333333333</v>
      </c>
      <c r="C24" s="195">
        <v>0</v>
      </c>
      <c r="D24" s="195">
        <v>0.16666666666666699</v>
      </c>
      <c r="E24" s="195">
        <v>8.3333333333333301E-2</v>
      </c>
      <c r="F24" s="195">
        <v>2.5833333333333299</v>
      </c>
      <c r="G24" s="195">
        <v>1.8333333333333299</v>
      </c>
      <c r="H24" s="195">
        <v>1.0833333333333299</v>
      </c>
      <c r="I24" s="195">
        <v>1.5</v>
      </c>
      <c r="J24" s="195">
        <v>0.75</v>
      </c>
      <c r="K24" s="195">
        <v>2</v>
      </c>
      <c r="L24" s="195">
        <v>0.33333333333333298</v>
      </c>
      <c r="M24" s="104"/>
      <c r="N24" s="104"/>
    </row>
    <row r="25" spans="1:14">
      <c r="A25" s="169" t="s">
        <v>8</v>
      </c>
      <c r="B25" s="187">
        <v>30351.25</v>
      </c>
      <c r="C25" s="187">
        <v>308.83333333333297</v>
      </c>
      <c r="D25" s="187">
        <v>1002.75</v>
      </c>
      <c r="E25" s="187">
        <v>2282.3333333333298</v>
      </c>
      <c r="F25" s="187">
        <v>2572.6666666666702</v>
      </c>
      <c r="G25" s="187">
        <v>2974.6666666666702</v>
      </c>
      <c r="H25" s="187">
        <v>3374.9166666666702</v>
      </c>
      <c r="I25" s="187">
        <v>3805.4166666666702</v>
      </c>
      <c r="J25" s="187">
        <v>4202.6666666666697</v>
      </c>
      <c r="K25" s="187">
        <v>4843.1666666666697</v>
      </c>
      <c r="L25" s="187">
        <v>4983.8333333333303</v>
      </c>
      <c r="M25" s="104"/>
      <c r="N25" s="104"/>
    </row>
    <row r="26" spans="1:14">
      <c r="A26" s="138" t="s">
        <v>30</v>
      </c>
      <c r="B26" s="122">
        <v>25382.583333333299</v>
      </c>
      <c r="C26" s="136">
        <v>266.16666666666703</v>
      </c>
      <c r="D26" s="136">
        <v>821.83333333333303</v>
      </c>
      <c r="E26" s="136">
        <v>1827.1666666666699</v>
      </c>
      <c r="F26" s="136">
        <v>1918.6666666666699</v>
      </c>
      <c r="G26" s="136">
        <v>2104.25</v>
      </c>
      <c r="H26" s="136">
        <v>2542.25</v>
      </c>
      <c r="I26" s="136">
        <v>3114.1666666666702</v>
      </c>
      <c r="J26" s="136">
        <v>3690.5833333333298</v>
      </c>
      <c r="K26" s="136">
        <v>4473</v>
      </c>
      <c r="L26" s="136">
        <v>4624.5</v>
      </c>
      <c r="M26" s="104"/>
      <c r="N26" s="104"/>
    </row>
    <row r="27" spans="1:14">
      <c r="A27" s="138" t="s">
        <v>264</v>
      </c>
      <c r="B27" s="122">
        <v>1597.0833333333301</v>
      </c>
      <c r="C27" s="136">
        <v>12.0833333333333</v>
      </c>
      <c r="D27" s="136">
        <v>59.5</v>
      </c>
      <c r="E27" s="136">
        <v>127.75</v>
      </c>
      <c r="F27" s="136">
        <v>200.666666666667</v>
      </c>
      <c r="G27" s="136">
        <v>244.666666666667</v>
      </c>
      <c r="H27" s="136">
        <v>236.916666666667</v>
      </c>
      <c r="I27" s="136">
        <v>236.666666666667</v>
      </c>
      <c r="J27" s="136">
        <v>203.416666666667</v>
      </c>
      <c r="K27" s="136">
        <v>133.416666666667</v>
      </c>
      <c r="L27" s="136">
        <v>142</v>
      </c>
      <c r="M27" s="104"/>
      <c r="N27" s="104"/>
    </row>
    <row r="28" spans="1:14">
      <c r="A28" s="138" t="s">
        <v>265</v>
      </c>
      <c r="B28" s="122">
        <v>577</v>
      </c>
      <c r="C28" s="136">
        <v>7.0833333333333304</v>
      </c>
      <c r="D28" s="136">
        <v>8.8333333333333304</v>
      </c>
      <c r="E28" s="136">
        <v>42.1666666666667</v>
      </c>
      <c r="F28" s="136">
        <v>58.8333333333333</v>
      </c>
      <c r="G28" s="136">
        <v>108.666666666667</v>
      </c>
      <c r="H28" s="136">
        <v>93.6666666666667</v>
      </c>
      <c r="I28" s="136">
        <v>71.25</v>
      </c>
      <c r="J28" s="136">
        <v>75.4166666666667</v>
      </c>
      <c r="K28" s="136">
        <v>53.6666666666667</v>
      </c>
      <c r="L28" s="136">
        <v>57.4166666666667</v>
      </c>
      <c r="M28" s="104"/>
      <c r="N28" s="104"/>
    </row>
    <row r="29" spans="1:14">
      <c r="A29" s="138" t="s">
        <v>266</v>
      </c>
      <c r="B29" s="122">
        <v>693.08333333333303</v>
      </c>
      <c r="C29" s="136">
        <v>5.5833333333333304</v>
      </c>
      <c r="D29" s="136">
        <v>20.75</v>
      </c>
      <c r="E29" s="136">
        <v>53.1666666666667</v>
      </c>
      <c r="F29" s="136">
        <v>80.75</v>
      </c>
      <c r="G29" s="136">
        <v>146.25</v>
      </c>
      <c r="H29" s="136">
        <v>163.75</v>
      </c>
      <c r="I29" s="136">
        <v>125.5</v>
      </c>
      <c r="J29" s="136">
        <v>46.8333333333333</v>
      </c>
      <c r="K29" s="136">
        <v>25.6666666666667</v>
      </c>
      <c r="L29" s="136">
        <v>24.8333333333333</v>
      </c>
      <c r="M29" s="104"/>
      <c r="N29" s="104"/>
    </row>
    <row r="30" spans="1:14">
      <c r="A30" s="138" t="s">
        <v>267</v>
      </c>
      <c r="B30" s="122">
        <v>23.5833333333333</v>
      </c>
      <c r="C30" s="136">
        <v>0.33333333333333298</v>
      </c>
      <c r="D30" s="136">
        <v>0.58333333333333304</v>
      </c>
      <c r="E30" s="136">
        <v>1.0833333333333299</v>
      </c>
      <c r="F30" s="136">
        <v>4.75</v>
      </c>
      <c r="G30" s="136">
        <v>3.6666666666666701</v>
      </c>
      <c r="H30" s="136">
        <v>2.75</v>
      </c>
      <c r="I30" s="136">
        <v>2.9166666666666701</v>
      </c>
      <c r="J30" s="136">
        <v>1.6666666666666701</v>
      </c>
      <c r="K30" s="136">
        <v>3.3333333333333299</v>
      </c>
      <c r="L30" s="136">
        <v>2.5</v>
      </c>
      <c r="M30" s="104"/>
      <c r="N30" s="104"/>
    </row>
    <row r="31" spans="1:14">
      <c r="A31" s="138" t="s">
        <v>268</v>
      </c>
      <c r="B31" s="122">
        <v>246.416666666667</v>
      </c>
      <c r="C31" s="136">
        <v>1.4166666666666701</v>
      </c>
      <c r="D31" s="136">
        <v>7.1666666666666696</v>
      </c>
      <c r="E31" s="136">
        <v>33.0833333333333</v>
      </c>
      <c r="F31" s="136">
        <v>47.5833333333333</v>
      </c>
      <c r="G31" s="136">
        <v>49.5833333333333</v>
      </c>
      <c r="H31" s="136">
        <v>32.5833333333333</v>
      </c>
      <c r="I31" s="136">
        <v>33.4166666666667</v>
      </c>
      <c r="J31" s="136">
        <v>15.8333333333333</v>
      </c>
      <c r="K31" s="136">
        <v>14.5</v>
      </c>
      <c r="L31" s="136">
        <v>11.25</v>
      </c>
      <c r="M31" s="104"/>
      <c r="N31" s="104"/>
    </row>
    <row r="32" spans="1:14">
      <c r="A32" s="138" t="s">
        <v>269</v>
      </c>
      <c r="B32" s="122">
        <v>1416.0833333333301</v>
      </c>
      <c r="C32" s="136">
        <v>8.8333333333333304</v>
      </c>
      <c r="D32" s="136">
        <v>63.8333333333333</v>
      </c>
      <c r="E32" s="136">
        <v>140.333333333333</v>
      </c>
      <c r="F32" s="136">
        <v>187.916666666667</v>
      </c>
      <c r="G32" s="136">
        <v>240.666666666667</v>
      </c>
      <c r="H32" s="136">
        <v>232.666666666667</v>
      </c>
      <c r="I32" s="136">
        <v>181.166666666667</v>
      </c>
      <c r="J32" s="136">
        <v>138.583333333333</v>
      </c>
      <c r="K32" s="136">
        <v>114.166666666667</v>
      </c>
      <c r="L32" s="136">
        <v>107.916666666667</v>
      </c>
      <c r="M32" s="104"/>
      <c r="N32" s="104"/>
    </row>
    <row r="33" spans="1:14">
      <c r="A33" s="138" t="s">
        <v>270</v>
      </c>
      <c r="B33" s="122">
        <v>406.25</v>
      </c>
      <c r="C33" s="136">
        <v>7.3333333333333304</v>
      </c>
      <c r="D33" s="136">
        <v>19.9166666666667</v>
      </c>
      <c r="E33" s="136">
        <v>55.75</v>
      </c>
      <c r="F33" s="136">
        <v>70.8333333333333</v>
      </c>
      <c r="G33" s="136">
        <v>75.25</v>
      </c>
      <c r="H33" s="136">
        <v>69.3333333333333</v>
      </c>
      <c r="I33" s="136">
        <v>39</v>
      </c>
      <c r="J33" s="136">
        <v>30.3333333333333</v>
      </c>
      <c r="K33" s="136">
        <v>25.0833333333333</v>
      </c>
      <c r="L33" s="136">
        <v>13.4166666666667</v>
      </c>
      <c r="M33" s="104"/>
      <c r="N33" s="104"/>
    </row>
    <row r="34" spans="1:14">
      <c r="A34" s="139" t="s">
        <v>271</v>
      </c>
      <c r="B34" s="125">
        <v>9.1666666666666696</v>
      </c>
      <c r="C34" s="195">
        <v>0</v>
      </c>
      <c r="D34" s="195">
        <v>0.33333333333333298</v>
      </c>
      <c r="E34" s="195">
        <v>1.8333333333333299</v>
      </c>
      <c r="F34" s="195">
        <v>2.6666666666666701</v>
      </c>
      <c r="G34" s="195">
        <v>1.6666666666666701</v>
      </c>
      <c r="H34" s="195">
        <v>1</v>
      </c>
      <c r="I34" s="195">
        <v>1.3333333333333299</v>
      </c>
      <c r="J34" s="195">
        <v>0</v>
      </c>
      <c r="K34" s="195">
        <v>0.33333333333333298</v>
      </c>
      <c r="L34" s="195">
        <v>0</v>
      </c>
      <c r="M34" s="104"/>
      <c r="N34" s="104"/>
    </row>
    <row r="35" spans="1:14" ht="13.5">
      <c r="A35" s="127" t="s">
        <v>216</v>
      </c>
      <c r="B35" s="122"/>
      <c r="C35" s="196"/>
      <c r="D35" s="122"/>
      <c r="E35" s="197"/>
      <c r="F35" s="136"/>
      <c r="G35" s="197"/>
      <c r="H35" s="136"/>
      <c r="I35" s="197"/>
      <c r="J35" s="136"/>
      <c r="K35" s="179"/>
      <c r="L35" s="104"/>
      <c r="M35" s="104"/>
      <c r="N35" s="104"/>
    </row>
    <row r="36" spans="1:14">
      <c r="A36" s="129"/>
      <c r="B36" s="138"/>
      <c r="C36" s="199"/>
      <c r="D36" s="199"/>
      <c r="E36" s="199"/>
      <c r="F36" s="200"/>
      <c r="G36" s="199"/>
      <c r="H36" s="199"/>
      <c r="I36" s="199"/>
      <c r="J36" s="199"/>
      <c r="K36" s="199"/>
      <c r="L36" s="199"/>
      <c r="M36" s="104"/>
      <c r="N36" s="104"/>
    </row>
    <row r="37" spans="1:14">
      <c r="A37" s="138"/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04"/>
      <c r="N37" s="104"/>
    </row>
    <row r="38" spans="1:14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</row>
    <row r="39" spans="1:14">
      <c r="A39" s="104"/>
      <c r="B39" s="122"/>
      <c r="C39" s="104"/>
      <c r="D39" s="104"/>
      <c r="E39" s="104"/>
      <c r="F39" s="104"/>
      <c r="G39" s="104"/>
      <c r="H39" s="104"/>
      <c r="I39" s="104"/>
      <c r="J39" s="104"/>
      <c r="K39" s="104"/>
      <c r="L39" s="104"/>
    </row>
    <row r="40" spans="1:14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</row>
    <row r="41" spans="1:14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</row>
    <row r="42" spans="1:14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</row>
    <row r="43" spans="1:14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</row>
    <row r="44" spans="1:14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</row>
    <row r="45" spans="1:14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</row>
    <row r="46" spans="1:14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</row>
    <row r="47" spans="1:14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</row>
    <row r="48" spans="1:14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</row>
    <row r="49" spans="1:1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</row>
    <row r="50" spans="1:1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</row>
    <row r="51" spans="1:1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</row>
    <row r="52" spans="1:1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</row>
    <row r="53" spans="1:1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</row>
    <row r="54" spans="1:1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</row>
    <row r="55" spans="1:1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</row>
    <row r="56" spans="1:1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  <row r="57" spans="1:1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</row>
    <row r="58" spans="1:1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</row>
    <row r="59" spans="1:1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</row>
    <row r="60" spans="1:1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</row>
    <row r="61" spans="1:1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</row>
    <row r="62" spans="1:1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</row>
    <row r="63" spans="1:1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</row>
    <row r="64" spans="1:1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</row>
    <row r="65" spans="1:1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</row>
    <row r="66" spans="1:1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</row>
    <row r="67" spans="1:1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</row>
    <row r="68" spans="1:1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</row>
    <row r="69" spans="1:1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</row>
    <row r="70" spans="1:1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</row>
    <row r="71" spans="1:1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</row>
    <row r="72" spans="1:1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</row>
    <row r="73" spans="1:1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</row>
    <row r="75" spans="1:1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</row>
    <row r="76" spans="1:1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</row>
    <row r="77" spans="1:1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</row>
    <row r="78" spans="1:1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</row>
    <row r="79" spans="1:1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</row>
    <row r="80" spans="1:1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</row>
    <row r="81" spans="1:1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</row>
    <row r="82" spans="1:1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</row>
    <row r="83" spans="1:1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1:1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1:1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1:1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1:1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1:1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89" spans="1:1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</row>
    <row r="90" spans="1:1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</row>
    <row r="91" spans="1:1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1:1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</row>
    <row r="94" spans="1:1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</row>
    <row r="95" spans="1:1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</row>
    <row r="96" spans="1:1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</row>
    <row r="97" spans="1:1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</row>
    <row r="99" spans="1:1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</row>
    <row r="102" spans="1:1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</row>
    <row r="108" spans="1:1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</row>
    <row r="109" spans="1:1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</row>
    <row r="110" spans="1:1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</row>
    <row r="111" spans="1:1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</row>
    <row r="112" spans="1:1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</row>
    <row r="113" spans="1:1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</row>
    <row r="114" spans="1:1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</row>
    <row r="115" spans="1:1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</row>
    <row r="116" spans="1:1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</row>
    <row r="117" spans="1:1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</row>
    <row r="118" spans="1:1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</row>
    <row r="119" spans="1:1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</row>
    <row r="120" spans="1:1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</row>
    <row r="121" spans="1:1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</row>
    <row r="122" spans="1:1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</row>
    <row r="123" spans="1:1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</row>
    <row r="124" spans="1:1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</row>
    <row r="125" spans="1:1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</row>
    <row r="126" spans="1:1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</row>
    <row r="127" spans="1:1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</row>
    <row r="128" spans="1:1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</row>
    <row r="129" spans="1:1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</row>
    <row r="130" spans="1:1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</row>
    <row r="131" spans="1:1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</row>
    <row r="132" spans="1:1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</row>
    <row r="133" spans="1:1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</row>
    <row r="134" spans="1:1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</row>
    <row r="135" spans="1:1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</row>
    <row r="136" spans="1:1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</row>
    <row r="137" spans="1:1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</row>
    <row r="138" spans="1:1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</row>
    <row r="139" spans="1:1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</row>
    <row r="140" spans="1:1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</row>
    <row r="141" spans="1:1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</row>
    <row r="142" spans="1:1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</row>
    <row r="143" spans="1:1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</row>
    <row r="144" spans="1:1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</row>
    <row r="145" spans="1:1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</row>
    <row r="146" spans="1:1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</row>
    <row r="147" spans="1:1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</row>
    <row r="148" spans="1:1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</row>
    <row r="149" spans="1:1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</row>
    <row r="150" spans="1:1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</row>
    <row r="151" spans="1:1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</row>
    <row r="152" spans="1:1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</row>
    <row r="153" spans="1:1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</row>
    <row r="154" spans="1:1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</row>
    <row r="155" spans="1:1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</row>
    <row r="156" spans="1:1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</row>
    <row r="157" spans="1:1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</row>
    <row r="158" spans="1:1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</row>
    <row r="159" spans="1:1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</row>
    <row r="160" spans="1:1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</row>
    <row r="161" spans="1:1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</row>
    <row r="162" spans="1:1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</row>
    <row r="163" spans="1:1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</row>
    <row r="164" spans="1:12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</row>
    <row r="165" spans="1:12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</row>
    <row r="166" spans="1:12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</row>
  </sheetData>
  <pageMargins left="0.23622047244094491" right="0.23622047244094491" top="0.39370078740157483" bottom="0.74803149606299213" header="0" footer="0.31496062992125984"/>
  <pageSetup paperSize="9" scale="9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7"/>
  <sheetViews>
    <sheetView zoomScaleNormal="100" workbookViewId="0">
      <selection activeCell="I18" sqref="I18"/>
    </sheetView>
  </sheetViews>
  <sheetFormatPr baseColWidth="10" defaultColWidth="11.42578125" defaultRowHeight="12.75"/>
  <cols>
    <col min="1" max="1" width="14.7109375" style="194" customWidth="1"/>
    <col min="2" max="12" width="8.28515625" style="194" customWidth="1"/>
    <col min="13" max="13" width="6.85546875" style="194" customWidth="1"/>
    <col min="14" max="16384" width="11.42578125" style="194"/>
  </cols>
  <sheetData>
    <row r="1" spans="1:15">
      <c r="A1" s="103" t="s">
        <v>272</v>
      </c>
      <c r="B1" s="137"/>
      <c r="C1" s="104"/>
      <c r="D1" s="177"/>
      <c r="E1" s="104"/>
      <c r="F1" s="177"/>
      <c r="G1" s="177"/>
      <c r="H1" s="177"/>
      <c r="I1" s="177"/>
      <c r="J1" s="177"/>
      <c r="K1" s="177"/>
      <c r="L1" s="177"/>
      <c r="M1" s="104"/>
      <c r="N1" s="104"/>
      <c r="O1" s="104"/>
    </row>
    <row r="2" spans="1:15">
      <c r="A2" s="107" t="s">
        <v>273</v>
      </c>
      <c r="B2" s="137"/>
      <c r="C2" s="104"/>
      <c r="D2" s="177"/>
      <c r="E2" s="104"/>
      <c r="F2" s="177"/>
      <c r="G2" s="177"/>
      <c r="H2" s="177"/>
      <c r="I2" s="177"/>
      <c r="J2" s="177"/>
      <c r="K2" s="177"/>
      <c r="L2" s="177"/>
      <c r="M2" s="104"/>
      <c r="N2" s="104"/>
      <c r="O2" s="104"/>
    </row>
    <row r="3" spans="1:15">
      <c r="A3" s="138"/>
      <c r="B3" s="137"/>
      <c r="C3" s="104"/>
      <c r="D3" s="177"/>
      <c r="E3" s="104"/>
      <c r="F3" s="177"/>
      <c r="G3" s="177"/>
      <c r="H3" s="177"/>
      <c r="I3" s="177"/>
      <c r="J3" s="177"/>
      <c r="K3" s="177"/>
      <c r="L3" s="177"/>
      <c r="M3" s="104"/>
      <c r="N3" s="104"/>
      <c r="O3" s="104"/>
    </row>
    <row r="4" spans="1:15" ht="25.5">
      <c r="A4" s="110"/>
      <c r="B4" s="167" t="s">
        <v>6</v>
      </c>
      <c r="C4" s="167" t="s">
        <v>207</v>
      </c>
      <c r="D4" s="167" t="s">
        <v>208</v>
      </c>
      <c r="E4" s="167" t="s">
        <v>61</v>
      </c>
      <c r="F4" s="167" t="s">
        <v>209</v>
      </c>
      <c r="G4" s="167" t="s">
        <v>210</v>
      </c>
      <c r="H4" s="167" t="s">
        <v>257</v>
      </c>
      <c r="I4" s="167" t="s">
        <v>212</v>
      </c>
      <c r="J4" s="167" t="s">
        <v>213</v>
      </c>
      <c r="K4" s="167" t="s">
        <v>214</v>
      </c>
      <c r="L4" s="167" t="s">
        <v>215</v>
      </c>
      <c r="M4" s="104"/>
      <c r="N4" s="104"/>
      <c r="O4" s="104"/>
    </row>
    <row r="5" spans="1:15">
      <c r="A5" s="169" t="s">
        <v>6</v>
      </c>
      <c r="B5" s="187">
        <v>50852</v>
      </c>
      <c r="C5" s="187">
        <v>731.66666666666697</v>
      </c>
      <c r="D5" s="187">
        <v>2053.1666666666702</v>
      </c>
      <c r="E5" s="187">
        <v>3971.3333333333298</v>
      </c>
      <c r="F5" s="187">
        <v>4301.5833333333303</v>
      </c>
      <c r="G5" s="187">
        <v>4679.9166666666697</v>
      </c>
      <c r="H5" s="187">
        <v>5355.3333333333303</v>
      </c>
      <c r="I5" s="187">
        <v>6330.1666666666697</v>
      </c>
      <c r="J5" s="187">
        <v>7025.9166666666697</v>
      </c>
      <c r="K5" s="187">
        <v>8341.0833333333303</v>
      </c>
      <c r="L5" s="187">
        <v>8061.8333333333303</v>
      </c>
      <c r="M5" s="104"/>
      <c r="N5" s="104"/>
      <c r="O5" s="104"/>
    </row>
    <row r="6" spans="1:15">
      <c r="A6" s="138" t="s">
        <v>30</v>
      </c>
      <c r="B6" s="122">
        <v>42700.5</v>
      </c>
      <c r="C6" s="136">
        <v>630.91666666666697</v>
      </c>
      <c r="D6" s="136">
        <v>1733.75</v>
      </c>
      <c r="E6" s="136">
        <v>3271.3333333333298</v>
      </c>
      <c r="F6" s="136">
        <v>3313.1666666666702</v>
      </c>
      <c r="G6" s="136">
        <v>3424.8333333333298</v>
      </c>
      <c r="H6" s="136">
        <v>4053.6666666666702</v>
      </c>
      <c r="I6" s="136">
        <v>5142.5833333333303</v>
      </c>
      <c r="J6" s="136">
        <v>6064.5</v>
      </c>
      <c r="K6" s="136">
        <v>7641.0833333333303</v>
      </c>
      <c r="L6" s="136">
        <v>7424.6666666666697</v>
      </c>
      <c r="M6" s="104"/>
      <c r="N6" s="104"/>
      <c r="O6" s="104"/>
    </row>
    <row r="7" spans="1:15">
      <c r="A7" s="138" t="s">
        <v>274</v>
      </c>
      <c r="B7" s="122">
        <v>1230.6666666666699</v>
      </c>
      <c r="C7" s="136">
        <v>13.5833333333333</v>
      </c>
      <c r="D7" s="136">
        <v>51.6666666666667</v>
      </c>
      <c r="E7" s="136">
        <v>79.6666666666667</v>
      </c>
      <c r="F7" s="136">
        <v>144.416666666667</v>
      </c>
      <c r="G7" s="136">
        <v>192.25</v>
      </c>
      <c r="H7" s="136">
        <v>201.5</v>
      </c>
      <c r="I7" s="136">
        <v>191.416666666667</v>
      </c>
      <c r="J7" s="136">
        <v>156.5</v>
      </c>
      <c r="K7" s="136">
        <v>102</v>
      </c>
      <c r="L7" s="136">
        <v>97.6666666666667</v>
      </c>
      <c r="M7" s="104"/>
      <c r="N7" s="104"/>
      <c r="O7" s="104"/>
    </row>
    <row r="8" spans="1:15">
      <c r="A8" s="138" t="s">
        <v>275</v>
      </c>
      <c r="B8" s="122">
        <v>652.25</v>
      </c>
      <c r="C8" s="136">
        <v>5.5833333333333304</v>
      </c>
      <c r="D8" s="136">
        <v>26.75</v>
      </c>
      <c r="E8" s="136">
        <v>70</v>
      </c>
      <c r="F8" s="136">
        <v>93.5833333333333</v>
      </c>
      <c r="G8" s="136">
        <v>86</v>
      </c>
      <c r="H8" s="136">
        <v>93.5833333333333</v>
      </c>
      <c r="I8" s="136">
        <v>80.9166666666667</v>
      </c>
      <c r="J8" s="136">
        <v>80.1666666666667</v>
      </c>
      <c r="K8" s="136">
        <v>58.5833333333333</v>
      </c>
      <c r="L8" s="136">
        <v>57.0833333333333</v>
      </c>
      <c r="M8" s="104"/>
      <c r="N8" s="104"/>
      <c r="O8" s="104"/>
    </row>
    <row r="9" spans="1:15">
      <c r="A9" s="138" t="s">
        <v>276</v>
      </c>
      <c r="B9" s="122">
        <v>572.25</v>
      </c>
      <c r="C9" s="136">
        <v>3.4166666666666701</v>
      </c>
      <c r="D9" s="136">
        <v>27.9166666666667</v>
      </c>
      <c r="E9" s="136">
        <v>78.9166666666667</v>
      </c>
      <c r="F9" s="136">
        <v>89.9166666666667</v>
      </c>
      <c r="G9" s="136">
        <v>74.5833333333333</v>
      </c>
      <c r="H9" s="136">
        <v>85.25</v>
      </c>
      <c r="I9" s="136">
        <v>72.8333333333333</v>
      </c>
      <c r="J9" s="136">
        <v>60.8333333333333</v>
      </c>
      <c r="K9" s="136">
        <v>43.3333333333333</v>
      </c>
      <c r="L9" s="136">
        <v>35.25</v>
      </c>
      <c r="M9" s="104"/>
      <c r="N9" s="104"/>
      <c r="O9" s="104"/>
    </row>
    <row r="10" spans="1:15">
      <c r="A10" s="139" t="s">
        <v>277</v>
      </c>
      <c r="B10" s="125">
        <v>458.91666666666703</v>
      </c>
      <c r="C10" s="195">
        <v>7</v>
      </c>
      <c r="D10" s="195">
        <v>26.4166666666667</v>
      </c>
      <c r="E10" s="195">
        <v>52.3333333333333</v>
      </c>
      <c r="F10" s="195">
        <v>61.6666666666667</v>
      </c>
      <c r="G10" s="195">
        <v>72.25</v>
      </c>
      <c r="H10" s="195">
        <v>55.4166666666667</v>
      </c>
      <c r="I10" s="195">
        <v>47.3333333333333</v>
      </c>
      <c r="J10" s="195">
        <v>49.0833333333333</v>
      </c>
      <c r="K10" s="195">
        <v>42.5</v>
      </c>
      <c r="L10" s="195">
        <v>44.9166666666667</v>
      </c>
      <c r="M10" s="104"/>
      <c r="N10" s="104"/>
      <c r="O10" s="104"/>
    </row>
    <row r="11" spans="1:15">
      <c r="A11" s="169" t="s">
        <v>7</v>
      </c>
      <c r="B11" s="187">
        <v>20500.75</v>
      </c>
      <c r="C11" s="187">
        <v>422.83333333333297</v>
      </c>
      <c r="D11" s="187">
        <v>1050.4166666666699</v>
      </c>
      <c r="E11" s="187">
        <v>1689</v>
      </c>
      <c r="F11" s="187">
        <v>1728.9166666666699</v>
      </c>
      <c r="G11" s="187">
        <v>1705.25</v>
      </c>
      <c r="H11" s="187">
        <v>1980.4166666666699</v>
      </c>
      <c r="I11" s="187">
        <v>2524.75</v>
      </c>
      <c r="J11" s="187">
        <v>2823.25</v>
      </c>
      <c r="K11" s="187">
        <v>3497.9166666666702</v>
      </c>
      <c r="L11" s="187">
        <v>3078</v>
      </c>
      <c r="M11" s="104"/>
      <c r="N11" s="104"/>
      <c r="O11" s="104"/>
    </row>
    <row r="12" spans="1:15">
      <c r="A12" s="138" t="s">
        <v>30</v>
      </c>
      <c r="B12" s="122">
        <v>17317.916666666701</v>
      </c>
      <c r="C12" s="136">
        <v>364.75</v>
      </c>
      <c r="D12" s="136">
        <v>911.91666666666697</v>
      </c>
      <c r="E12" s="136">
        <v>1444.1666666666699</v>
      </c>
      <c r="F12" s="136">
        <v>1394.5</v>
      </c>
      <c r="G12" s="136">
        <v>1320.5833333333301</v>
      </c>
      <c r="H12" s="136">
        <v>1511.4166666666699</v>
      </c>
      <c r="I12" s="136">
        <v>2028.4166666666699</v>
      </c>
      <c r="J12" s="136">
        <v>2373.9166666666702</v>
      </c>
      <c r="K12" s="136">
        <v>3168.0833333333298</v>
      </c>
      <c r="L12" s="136">
        <v>2800.1666666666702</v>
      </c>
      <c r="M12" s="104"/>
      <c r="N12" s="104"/>
      <c r="O12" s="104"/>
    </row>
    <row r="13" spans="1:15">
      <c r="A13" s="138" t="s">
        <v>274</v>
      </c>
      <c r="B13" s="122">
        <v>498.83333333333297</v>
      </c>
      <c r="C13" s="136">
        <v>8.3333333333333304</v>
      </c>
      <c r="D13" s="136">
        <v>19.1666666666667</v>
      </c>
      <c r="E13" s="136">
        <v>28.75</v>
      </c>
      <c r="F13" s="136">
        <v>53.25</v>
      </c>
      <c r="G13" s="136">
        <v>60.75</v>
      </c>
      <c r="H13" s="136">
        <v>89.3333333333333</v>
      </c>
      <c r="I13" s="136">
        <v>88.0833333333333</v>
      </c>
      <c r="J13" s="136">
        <v>66.5</v>
      </c>
      <c r="K13" s="136">
        <v>37.5833333333333</v>
      </c>
      <c r="L13" s="136">
        <v>47.0833333333333</v>
      </c>
      <c r="M13" s="104"/>
      <c r="N13" s="104"/>
      <c r="O13" s="104"/>
    </row>
    <row r="14" spans="1:15">
      <c r="A14" s="138" t="s">
        <v>275</v>
      </c>
      <c r="B14" s="122">
        <v>302</v>
      </c>
      <c r="C14" s="136">
        <v>3.1666666666666701</v>
      </c>
      <c r="D14" s="136">
        <v>11.1666666666667</v>
      </c>
      <c r="E14" s="136">
        <v>31.5833333333333</v>
      </c>
      <c r="F14" s="136">
        <v>39.1666666666667</v>
      </c>
      <c r="G14" s="136">
        <v>40.8333333333333</v>
      </c>
      <c r="H14" s="136">
        <v>47.6666666666667</v>
      </c>
      <c r="I14" s="136">
        <v>34.8333333333333</v>
      </c>
      <c r="J14" s="136">
        <v>32.4166666666667</v>
      </c>
      <c r="K14" s="136">
        <v>34.0833333333333</v>
      </c>
      <c r="L14" s="136">
        <v>27.0833333333333</v>
      </c>
      <c r="M14" s="104"/>
      <c r="N14" s="104"/>
      <c r="O14" s="104"/>
    </row>
    <row r="15" spans="1:15">
      <c r="A15" s="138" t="s">
        <v>276</v>
      </c>
      <c r="B15" s="122">
        <v>204.333333333333</v>
      </c>
      <c r="C15" s="136">
        <v>2.25</v>
      </c>
      <c r="D15" s="136">
        <v>9.8333333333333304</v>
      </c>
      <c r="E15" s="136">
        <v>28.5833333333333</v>
      </c>
      <c r="F15" s="136">
        <v>32.9166666666667</v>
      </c>
      <c r="G15" s="136">
        <v>19.0833333333333</v>
      </c>
      <c r="H15" s="136">
        <v>29.6666666666667</v>
      </c>
      <c r="I15" s="136">
        <v>31.3333333333333</v>
      </c>
      <c r="J15" s="136">
        <v>23.9166666666667</v>
      </c>
      <c r="K15" s="136">
        <v>15.8333333333333</v>
      </c>
      <c r="L15" s="136">
        <v>10.9166666666667</v>
      </c>
      <c r="M15" s="104"/>
      <c r="N15" s="104"/>
      <c r="O15" s="104"/>
    </row>
    <row r="16" spans="1:15">
      <c r="A16" s="139" t="s">
        <v>277</v>
      </c>
      <c r="B16" s="125">
        <v>146.166666666667</v>
      </c>
      <c r="C16" s="195">
        <v>3.6666666666666701</v>
      </c>
      <c r="D16" s="195">
        <v>10.5833333333333</v>
      </c>
      <c r="E16" s="195">
        <v>20.5833333333333</v>
      </c>
      <c r="F16" s="195">
        <v>20.5833333333333</v>
      </c>
      <c r="G16" s="195">
        <v>16.25</v>
      </c>
      <c r="H16" s="195">
        <v>18.4166666666667</v>
      </c>
      <c r="I16" s="195">
        <v>13.6666666666667</v>
      </c>
      <c r="J16" s="195">
        <v>17.6666666666667</v>
      </c>
      <c r="K16" s="195">
        <v>11</v>
      </c>
      <c r="L16" s="195">
        <v>13.75</v>
      </c>
      <c r="M16" s="104"/>
      <c r="N16" s="104"/>
      <c r="O16" s="104"/>
    </row>
    <row r="17" spans="1:15">
      <c r="A17" s="169" t="s">
        <v>8</v>
      </c>
      <c r="B17" s="187">
        <v>30351.25</v>
      </c>
      <c r="C17" s="201">
        <v>308.83333333333297</v>
      </c>
      <c r="D17" s="201">
        <v>1002.75</v>
      </c>
      <c r="E17" s="201">
        <v>2282.3333333333298</v>
      </c>
      <c r="F17" s="201">
        <v>2572.6666666666702</v>
      </c>
      <c r="G17" s="201">
        <v>2974.6666666666702</v>
      </c>
      <c r="H17" s="201">
        <v>3374.9166666666702</v>
      </c>
      <c r="I17" s="201">
        <v>3805.4166666666702</v>
      </c>
      <c r="J17" s="201">
        <v>4202.6666666666697</v>
      </c>
      <c r="K17" s="201">
        <v>4843.1666666666697</v>
      </c>
      <c r="L17" s="201">
        <v>4983.8333333333303</v>
      </c>
      <c r="M17" s="104"/>
      <c r="N17" s="104"/>
      <c r="O17" s="104"/>
    </row>
    <row r="18" spans="1:15">
      <c r="A18" s="138" t="s">
        <v>30</v>
      </c>
      <c r="B18" s="122">
        <v>25382.583333333299</v>
      </c>
      <c r="C18" s="136">
        <v>266.16666666666703</v>
      </c>
      <c r="D18" s="136">
        <v>821.83333333333303</v>
      </c>
      <c r="E18" s="136">
        <v>1827.1666666666699</v>
      </c>
      <c r="F18" s="136">
        <v>1918.6666666666699</v>
      </c>
      <c r="G18" s="136">
        <v>2104.25</v>
      </c>
      <c r="H18" s="136">
        <v>2542.25</v>
      </c>
      <c r="I18" s="136">
        <v>3114.1666666666702</v>
      </c>
      <c r="J18" s="136">
        <v>3690.5833333333298</v>
      </c>
      <c r="K18" s="136">
        <v>4473</v>
      </c>
      <c r="L18" s="136">
        <v>4624.5</v>
      </c>
      <c r="M18" s="104"/>
      <c r="N18" s="104"/>
      <c r="O18" s="104"/>
    </row>
    <row r="19" spans="1:15">
      <c r="A19" s="138" t="s">
        <v>274</v>
      </c>
      <c r="B19" s="122">
        <v>731.83333333333303</v>
      </c>
      <c r="C19" s="136">
        <v>5.25</v>
      </c>
      <c r="D19" s="136">
        <v>32.5</v>
      </c>
      <c r="E19" s="136">
        <v>50.9166666666667</v>
      </c>
      <c r="F19" s="136">
        <v>91.1666666666667</v>
      </c>
      <c r="G19" s="136">
        <v>131.5</v>
      </c>
      <c r="H19" s="136">
        <v>112.166666666667</v>
      </c>
      <c r="I19" s="136">
        <v>103.333333333333</v>
      </c>
      <c r="J19" s="136">
        <v>90</v>
      </c>
      <c r="K19" s="136">
        <v>64.4166666666667</v>
      </c>
      <c r="L19" s="136">
        <v>50.5833333333333</v>
      </c>
      <c r="M19" s="104"/>
      <c r="N19" s="104"/>
      <c r="O19" s="104"/>
    </row>
    <row r="20" spans="1:15">
      <c r="A20" s="138" t="s">
        <v>275</v>
      </c>
      <c r="B20" s="122">
        <v>350.25</v>
      </c>
      <c r="C20" s="136">
        <v>2.4166666666666701</v>
      </c>
      <c r="D20" s="136">
        <v>15.5833333333333</v>
      </c>
      <c r="E20" s="136">
        <v>38.4166666666667</v>
      </c>
      <c r="F20" s="136">
        <v>54.4166666666667</v>
      </c>
      <c r="G20" s="136">
        <v>45.1666666666667</v>
      </c>
      <c r="H20" s="136">
        <v>45.9166666666667</v>
      </c>
      <c r="I20" s="136">
        <v>46.0833333333333</v>
      </c>
      <c r="J20" s="136">
        <v>47.75</v>
      </c>
      <c r="K20" s="136">
        <v>24.5</v>
      </c>
      <c r="L20" s="136">
        <v>30</v>
      </c>
      <c r="M20" s="104"/>
      <c r="N20" s="104"/>
      <c r="O20" s="104"/>
    </row>
    <row r="21" spans="1:15">
      <c r="A21" s="138" t="s">
        <v>276</v>
      </c>
      <c r="B21" s="122">
        <v>367.91666666666703</v>
      </c>
      <c r="C21" s="136">
        <v>1.1666666666666701</v>
      </c>
      <c r="D21" s="136">
        <v>18.0833333333333</v>
      </c>
      <c r="E21" s="136">
        <v>50.3333333333333</v>
      </c>
      <c r="F21" s="136">
        <v>57</v>
      </c>
      <c r="G21" s="136">
        <v>55.5</v>
      </c>
      <c r="H21" s="136">
        <v>55.5833333333333</v>
      </c>
      <c r="I21" s="136">
        <v>41.5</v>
      </c>
      <c r="J21" s="136">
        <v>36.9166666666667</v>
      </c>
      <c r="K21" s="136">
        <v>27.5</v>
      </c>
      <c r="L21" s="136">
        <v>24.3333333333333</v>
      </c>
      <c r="M21" s="104"/>
      <c r="N21" s="104"/>
      <c r="O21" s="104"/>
    </row>
    <row r="22" spans="1:15">
      <c r="A22" s="139" t="s">
        <v>277</v>
      </c>
      <c r="B22" s="125">
        <v>312.75</v>
      </c>
      <c r="C22" s="195">
        <v>3.3333333333333299</v>
      </c>
      <c r="D22" s="195">
        <v>15.8333333333333</v>
      </c>
      <c r="E22" s="195">
        <v>31.75</v>
      </c>
      <c r="F22" s="195">
        <v>41.0833333333333</v>
      </c>
      <c r="G22" s="195">
        <v>56</v>
      </c>
      <c r="H22" s="195">
        <v>37</v>
      </c>
      <c r="I22" s="195">
        <v>33.6666666666667</v>
      </c>
      <c r="J22" s="195">
        <v>31.4166666666667</v>
      </c>
      <c r="K22" s="195">
        <v>31.5</v>
      </c>
      <c r="L22" s="195">
        <v>31.1666666666667</v>
      </c>
      <c r="M22" s="104"/>
      <c r="N22" s="104"/>
      <c r="O22" s="104"/>
    </row>
    <row r="23" spans="1:15" ht="13.5">
      <c r="A23" s="127" t="s">
        <v>216</v>
      </c>
      <c r="B23" s="122"/>
      <c r="C23" s="196"/>
      <c r="D23" s="122"/>
      <c r="E23" s="197"/>
      <c r="F23" s="136"/>
      <c r="G23" s="197"/>
      <c r="H23" s="136"/>
      <c r="I23" s="197"/>
      <c r="J23" s="136"/>
      <c r="K23" s="179"/>
      <c r="L23" s="104"/>
      <c r="M23" s="104"/>
      <c r="N23" s="104"/>
      <c r="O23" s="104"/>
    </row>
    <row r="24" spans="1:15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</row>
    <row r="25" spans="1:15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</row>
    <row r="26" spans="1:15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</row>
    <row r="27" spans="1:15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</row>
    <row r="28" spans="1:15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</row>
    <row r="29" spans="1:15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</row>
    <row r="30" spans="1:15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</row>
    <row r="31" spans="1:15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</row>
    <row r="32" spans="1:15">
      <c r="A32" s="104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</row>
    <row r="33" spans="1:12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</row>
    <row r="34" spans="1:12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</row>
    <row r="35" spans="1:12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</row>
    <row r="36" spans="1:1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</row>
    <row r="37" spans="1:12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</row>
    <row r="39" spans="1:12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</row>
    <row r="40" spans="1:12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</row>
    <row r="41" spans="1:12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</row>
    <row r="42" spans="1:12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</row>
    <row r="43" spans="1:12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</row>
    <row r="44" spans="1:12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</row>
    <row r="45" spans="1:12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</row>
    <row r="46" spans="1:12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</row>
    <row r="47" spans="1:12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</row>
    <row r="48" spans="1:12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</row>
    <row r="49" spans="1:1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</row>
    <row r="50" spans="1:1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</row>
    <row r="51" spans="1:1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</row>
    <row r="52" spans="1:1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</row>
    <row r="53" spans="1:1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</row>
    <row r="54" spans="1:1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</row>
    <row r="55" spans="1:1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</row>
    <row r="56" spans="1:1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  <row r="57" spans="1:1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</row>
    <row r="58" spans="1:1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</row>
    <row r="59" spans="1:1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</row>
    <row r="60" spans="1:1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</row>
    <row r="61" spans="1:1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</row>
    <row r="62" spans="1:1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</row>
    <row r="63" spans="1:1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</row>
    <row r="64" spans="1:1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</row>
    <row r="65" spans="1:1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</row>
    <row r="66" spans="1:1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</row>
    <row r="67" spans="1:1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</row>
    <row r="68" spans="1:1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</row>
    <row r="69" spans="1:1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</row>
    <row r="70" spans="1:1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</row>
    <row r="71" spans="1:1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</row>
    <row r="72" spans="1:1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</row>
    <row r="73" spans="1:1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</row>
    <row r="75" spans="1:1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</row>
    <row r="76" spans="1:1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</row>
    <row r="77" spans="1:1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</row>
    <row r="78" spans="1:1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</row>
    <row r="79" spans="1:1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</row>
    <row r="80" spans="1:1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</row>
    <row r="81" spans="1:1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</row>
    <row r="82" spans="1:1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</row>
    <row r="83" spans="1:1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1:1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1:1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1:1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1:1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1:1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89" spans="1:1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</row>
    <row r="90" spans="1:1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</row>
    <row r="91" spans="1:1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1:1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</row>
    <row r="94" spans="1:1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</row>
    <row r="95" spans="1:1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</row>
    <row r="96" spans="1:1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</row>
    <row r="97" spans="1:1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</row>
    <row r="99" spans="1:1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</row>
    <row r="102" spans="1:1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</row>
  </sheetData>
  <pageMargins left="0.23622047244094491" right="0.23622047244094491" top="0.39370078740157483" bottom="0.74803149606299213" header="0" footer="0.31496062992125984"/>
  <pageSetup paperSize="9" scale="9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2"/>
  <sheetViews>
    <sheetView zoomScaleNormal="100" workbookViewId="0">
      <selection activeCell="I18" sqref="I18"/>
    </sheetView>
  </sheetViews>
  <sheetFormatPr baseColWidth="10" defaultColWidth="11.42578125" defaultRowHeight="12.75"/>
  <cols>
    <col min="1" max="1" width="27.28515625" style="194" customWidth="1"/>
    <col min="2" max="12" width="8.140625" style="194" customWidth="1"/>
    <col min="13" max="16384" width="11.42578125" style="194"/>
  </cols>
  <sheetData>
    <row r="1" spans="1:14">
      <c r="A1" s="103" t="s">
        <v>278</v>
      </c>
      <c r="B1" s="137"/>
      <c r="C1" s="104"/>
      <c r="D1" s="177"/>
      <c r="E1" s="104"/>
      <c r="F1" s="177"/>
      <c r="G1" s="177"/>
      <c r="H1" s="177"/>
      <c r="I1" s="177"/>
      <c r="J1" s="177"/>
      <c r="K1" s="177"/>
      <c r="L1" s="177"/>
      <c r="M1" s="104"/>
      <c r="N1" s="104"/>
    </row>
    <row r="2" spans="1:14">
      <c r="A2" s="107" t="s">
        <v>279</v>
      </c>
      <c r="B2" s="137"/>
      <c r="C2" s="104"/>
      <c r="D2" s="177"/>
      <c r="E2" s="104"/>
      <c r="F2" s="177"/>
      <c r="G2" s="177"/>
      <c r="H2" s="177"/>
      <c r="I2" s="177"/>
      <c r="J2" s="177"/>
      <c r="K2" s="177"/>
      <c r="L2" s="177"/>
      <c r="M2" s="104"/>
      <c r="N2" s="104"/>
    </row>
    <row r="3" spans="1:14">
      <c r="A3" s="138"/>
      <c r="B3" s="137"/>
      <c r="C3" s="104"/>
      <c r="D3" s="177"/>
      <c r="E3" s="104"/>
      <c r="F3" s="177"/>
      <c r="G3" s="177"/>
      <c r="H3" s="177"/>
      <c r="I3" s="177"/>
      <c r="J3" s="177"/>
      <c r="K3" s="177"/>
      <c r="L3" s="177"/>
      <c r="M3" s="104"/>
      <c r="N3" s="104"/>
    </row>
    <row r="4" spans="1:14" ht="25.5">
      <c r="A4" s="110"/>
      <c r="B4" s="167" t="s">
        <v>6</v>
      </c>
      <c r="C4" s="167" t="s">
        <v>207</v>
      </c>
      <c r="D4" s="167" t="s">
        <v>208</v>
      </c>
      <c r="E4" s="167" t="s">
        <v>61</v>
      </c>
      <c r="F4" s="167" t="s">
        <v>209</v>
      </c>
      <c r="G4" s="167" t="s">
        <v>210</v>
      </c>
      <c r="H4" s="167" t="s">
        <v>257</v>
      </c>
      <c r="I4" s="167" t="s">
        <v>212</v>
      </c>
      <c r="J4" s="167" t="s">
        <v>213</v>
      </c>
      <c r="K4" s="167" t="s">
        <v>214</v>
      </c>
      <c r="L4" s="167" t="s">
        <v>215</v>
      </c>
      <c r="M4" s="104"/>
      <c r="N4" s="104"/>
    </row>
    <row r="5" spans="1:14">
      <c r="A5" s="169" t="s">
        <v>6</v>
      </c>
      <c r="B5" s="187">
        <v>50852</v>
      </c>
      <c r="C5" s="187">
        <v>731.66666666666697</v>
      </c>
      <c r="D5" s="187">
        <v>2053.1666666666702</v>
      </c>
      <c r="E5" s="187">
        <v>3971.3333333333298</v>
      </c>
      <c r="F5" s="187">
        <v>4301.5833333333303</v>
      </c>
      <c r="G5" s="187">
        <v>4679.9166666666697</v>
      </c>
      <c r="H5" s="187">
        <v>5355.3333333333303</v>
      </c>
      <c r="I5" s="187">
        <v>6330.1666666666697</v>
      </c>
      <c r="J5" s="187">
        <v>7025.9166666666697</v>
      </c>
      <c r="K5" s="187">
        <v>8341.0833333333303</v>
      </c>
      <c r="L5" s="187">
        <v>8061.8333333333303</v>
      </c>
      <c r="M5" s="104"/>
      <c r="N5" s="104"/>
    </row>
    <row r="6" spans="1:14">
      <c r="A6" s="138" t="s">
        <v>280</v>
      </c>
      <c r="B6" s="122">
        <v>757.25</v>
      </c>
      <c r="C6" s="136">
        <v>0</v>
      </c>
      <c r="D6" s="136">
        <v>2.4166666666666701</v>
      </c>
      <c r="E6" s="136">
        <v>9.5</v>
      </c>
      <c r="F6" s="136">
        <v>21.0833333333333</v>
      </c>
      <c r="G6" s="136">
        <v>39.9166666666667</v>
      </c>
      <c r="H6" s="136">
        <v>46.9166666666667</v>
      </c>
      <c r="I6" s="136">
        <v>93.75</v>
      </c>
      <c r="J6" s="136">
        <v>141.416666666667</v>
      </c>
      <c r="K6" s="136">
        <v>207.25</v>
      </c>
      <c r="L6" s="136">
        <v>195</v>
      </c>
      <c r="M6" s="104"/>
      <c r="N6" s="104"/>
    </row>
    <row r="7" spans="1:14">
      <c r="A7" s="138" t="s">
        <v>281</v>
      </c>
      <c r="B7" s="122">
        <v>5635.6666666666697</v>
      </c>
      <c r="C7" s="136">
        <v>9.3333333333333304</v>
      </c>
      <c r="D7" s="136">
        <v>181.833333333333</v>
      </c>
      <c r="E7" s="136">
        <v>738.16666666666697</v>
      </c>
      <c r="F7" s="136">
        <v>733.33333333333303</v>
      </c>
      <c r="G7" s="136">
        <v>662.58333333333303</v>
      </c>
      <c r="H7" s="136">
        <v>695.41666666666697</v>
      </c>
      <c r="I7" s="136">
        <v>712.08333333333303</v>
      </c>
      <c r="J7" s="136">
        <v>659.16666666666697</v>
      </c>
      <c r="K7" s="136">
        <v>680.41666666666697</v>
      </c>
      <c r="L7" s="136">
        <v>563.33333333333303</v>
      </c>
      <c r="M7" s="104"/>
      <c r="N7" s="104"/>
    </row>
    <row r="8" spans="1:14">
      <c r="A8" s="138" t="s">
        <v>282</v>
      </c>
      <c r="B8" s="122">
        <v>4912.9166666666697</v>
      </c>
      <c r="C8" s="136">
        <v>31.6666666666667</v>
      </c>
      <c r="D8" s="136">
        <v>178.916666666667</v>
      </c>
      <c r="E8" s="136">
        <v>402.91666666666703</v>
      </c>
      <c r="F8" s="136">
        <v>390.91666666666703</v>
      </c>
      <c r="G8" s="136">
        <v>409.66666666666703</v>
      </c>
      <c r="H8" s="136">
        <v>505</v>
      </c>
      <c r="I8" s="136">
        <v>635</v>
      </c>
      <c r="J8" s="136">
        <v>685.75</v>
      </c>
      <c r="K8" s="136">
        <v>912.16666666666697</v>
      </c>
      <c r="L8" s="136">
        <v>760.91666666666697</v>
      </c>
      <c r="M8" s="104"/>
      <c r="N8" s="104"/>
    </row>
    <row r="9" spans="1:14">
      <c r="A9" s="138" t="s">
        <v>283</v>
      </c>
      <c r="B9" s="122">
        <v>6892</v>
      </c>
      <c r="C9" s="136">
        <v>35.9166666666667</v>
      </c>
      <c r="D9" s="136">
        <v>140.666666666667</v>
      </c>
      <c r="E9" s="136">
        <v>307.08333333333297</v>
      </c>
      <c r="F9" s="136">
        <v>399.75</v>
      </c>
      <c r="G9" s="136">
        <v>519.16666666666697</v>
      </c>
      <c r="H9" s="136">
        <v>685.91666666666697</v>
      </c>
      <c r="I9" s="136">
        <v>896.16666666666697</v>
      </c>
      <c r="J9" s="136">
        <v>1077.8333333333301</v>
      </c>
      <c r="K9" s="136">
        <v>1437.75</v>
      </c>
      <c r="L9" s="136">
        <v>1391.75</v>
      </c>
      <c r="M9" s="104"/>
      <c r="N9" s="104"/>
    </row>
    <row r="10" spans="1:14">
      <c r="A10" s="138" t="s">
        <v>284</v>
      </c>
      <c r="B10" s="122">
        <v>13560.583333333299</v>
      </c>
      <c r="C10" s="136">
        <v>310.08333333333297</v>
      </c>
      <c r="D10" s="136">
        <v>767.08333333333303</v>
      </c>
      <c r="E10" s="136">
        <v>1304.3333333333301</v>
      </c>
      <c r="F10" s="136">
        <v>1354</v>
      </c>
      <c r="G10" s="136">
        <v>1332.5</v>
      </c>
      <c r="H10" s="136">
        <v>1340.5833333333301</v>
      </c>
      <c r="I10" s="136">
        <v>1532.25</v>
      </c>
      <c r="J10" s="136">
        <v>1707.9166666666699</v>
      </c>
      <c r="K10" s="136">
        <v>1947.5833333333301</v>
      </c>
      <c r="L10" s="136">
        <v>1964.25</v>
      </c>
      <c r="M10" s="104"/>
      <c r="N10" s="104"/>
    </row>
    <row r="11" spans="1:14">
      <c r="A11" s="138" t="s">
        <v>285</v>
      </c>
      <c r="B11" s="122">
        <v>406.25</v>
      </c>
      <c r="C11" s="136">
        <v>6.0833333333333304</v>
      </c>
      <c r="D11" s="136">
        <v>21.6666666666667</v>
      </c>
      <c r="E11" s="136">
        <v>41.0833333333333</v>
      </c>
      <c r="F11" s="136">
        <v>32.8333333333333</v>
      </c>
      <c r="G11" s="136">
        <v>32.0833333333333</v>
      </c>
      <c r="H11" s="136">
        <v>49</v>
      </c>
      <c r="I11" s="136">
        <v>53.1666666666667</v>
      </c>
      <c r="J11" s="136">
        <v>52.75</v>
      </c>
      <c r="K11" s="136">
        <v>64</v>
      </c>
      <c r="L11" s="136">
        <v>53.5833333333333</v>
      </c>
      <c r="M11" s="104"/>
      <c r="N11" s="104"/>
    </row>
    <row r="12" spans="1:14">
      <c r="A12" s="138" t="s">
        <v>286</v>
      </c>
      <c r="B12" s="122">
        <v>4243.75</v>
      </c>
      <c r="C12" s="136">
        <v>34</v>
      </c>
      <c r="D12" s="136">
        <v>91.75</v>
      </c>
      <c r="E12" s="136">
        <v>156.833333333333</v>
      </c>
      <c r="F12" s="136">
        <v>253.583333333333</v>
      </c>
      <c r="G12" s="136">
        <v>345.83333333333297</v>
      </c>
      <c r="H12" s="136">
        <v>443.66666666666703</v>
      </c>
      <c r="I12" s="136">
        <v>592.5</v>
      </c>
      <c r="J12" s="136">
        <v>666.33333333333303</v>
      </c>
      <c r="K12" s="136">
        <v>803.41666666666697</v>
      </c>
      <c r="L12" s="136">
        <v>855.83333333333303</v>
      </c>
      <c r="M12" s="104"/>
      <c r="N12" s="104"/>
    </row>
    <row r="13" spans="1:14">
      <c r="A13" s="138" t="s">
        <v>287</v>
      </c>
      <c r="B13" s="122">
        <v>2180.4166666666702</v>
      </c>
      <c r="C13" s="136">
        <v>9</v>
      </c>
      <c r="D13" s="136">
        <v>29.8333333333333</v>
      </c>
      <c r="E13" s="136">
        <v>58.75</v>
      </c>
      <c r="F13" s="136">
        <v>83.4166666666667</v>
      </c>
      <c r="G13" s="136">
        <v>120</v>
      </c>
      <c r="H13" s="136">
        <v>210</v>
      </c>
      <c r="I13" s="136">
        <v>296.66666666666703</v>
      </c>
      <c r="J13" s="136">
        <v>376.66666666666703</v>
      </c>
      <c r="K13" s="136">
        <v>508.33333333333297</v>
      </c>
      <c r="L13" s="136">
        <v>487.75</v>
      </c>
      <c r="M13" s="104"/>
      <c r="N13" s="104"/>
    </row>
    <row r="14" spans="1:14">
      <c r="A14" s="138" t="s">
        <v>288</v>
      </c>
      <c r="B14" s="122">
        <v>12230.083333333299</v>
      </c>
      <c r="C14" s="136">
        <v>294.75</v>
      </c>
      <c r="D14" s="136">
        <v>635.08333333333303</v>
      </c>
      <c r="E14" s="136">
        <v>951.41666666666697</v>
      </c>
      <c r="F14" s="136">
        <v>1027.4166666666699</v>
      </c>
      <c r="G14" s="136">
        <v>1214</v>
      </c>
      <c r="H14" s="136">
        <v>1374.0833333333301</v>
      </c>
      <c r="I14" s="136">
        <v>1507.5</v>
      </c>
      <c r="J14" s="136">
        <v>1657.5833333333301</v>
      </c>
      <c r="K14" s="136">
        <v>1780</v>
      </c>
      <c r="L14" s="136">
        <v>1788.25</v>
      </c>
      <c r="M14" s="104"/>
      <c r="N14" s="104"/>
    </row>
    <row r="15" spans="1:14">
      <c r="A15" s="139" t="s">
        <v>289</v>
      </c>
      <c r="B15" s="125">
        <v>33.0833333333333</v>
      </c>
      <c r="C15" s="195">
        <v>0.83333333333333304</v>
      </c>
      <c r="D15" s="195">
        <v>3.9166666666666701</v>
      </c>
      <c r="E15" s="195">
        <v>1.25</v>
      </c>
      <c r="F15" s="195">
        <v>5.25</v>
      </c>
      <c r="G15" s="195">
        <v>4.1666666666666696</v>
      </c>
      <c r="H15" s="195">
        <v>4.75</v>
      </c>
      <c r="I15" s="195">
        <v>11.0833333333333</v>
      </c>
      <c r="J15" s="195">
        <v>0.5</v>
      </c>
      <c r="K15" s="195">
        <v>0.16666666666666699</v>
      </c>
      <c r="L15" s="195">
        <v>1.1666666666666701</v>
      </c>
      <c r="M15" s="104"/>
      <c r="N15" s="104"/>
    </row>
    <row r="16" spans="1:14">
      <c r="A16" s="169" t="s">
        <v>7</v>
      </c>
      <c r="B16" s="187">
        <v>20500.75</v>
      </c>
      <c r="C16" s="187">
        <v>422.83333333333297</v>
      </c>
      <c r="D16" s="187">
        <v>1050.4166666666699</v>
      </c>
      <c r="E16" s="187">
        <v>1689</v>
      </c>
      <c r="F16" s="187">
        <v>1728.9166666666699</v>
      </c>
      <c r="G16" s="187">
        <v>1705.25</v>
      </c>
      <c r="H16" s="187">
        <v>1980.4166666666699</v>
      </c>
      <c r="I16" s="187">
        <v>2524.75</v>
      </c>
      <c r="J16" s="187">
        <v>2823.25</v>
      </c>
      <c r="K16" s="187">
        <v>3497.9166666666702</v>
      </c>
      <c r="L16" s="187">
        <v>3078</v>
      </c>
      <c r="M16" s="104"/>
      <c r="N16" s="104"/>
    </row>
    <row r="17" spans="1:14">
      <c r="A17" s="138" t="s">
        <v>280</v>
      </c>
      <c r="B17" s="122">
        <v>492.83333333333297</v>
      </c>
      <c r="C17" s="136">
        <v>0</v>
      </c>
      <c r="D17" s="136">
        <v>1.1666666666666701</v>
      </c>
      <c r="E17" s="136">
        <v>3.75</v>
      </c>
      <c r="F17" s="136">
        <v>9.8333333333333304</v>
      </c>
      <c r="G17" s="136">
        <v>19.1666666666667</v>
      </c>
      <c r="H17" s="136">
        <v>20.1666666666667</v>
      </c>
      <c r="I17" s="136">
        <v>57.9166666666667</v>
      </c>
      <c r="J17" s="136">
        <v>79.1666666666667</v>
      </c>
      <c r="K17" s="136">
        <v>152.083333333333</v>
      </c>
      <c r="L17" s="136">
        <v>149.583333333333</v>
      </c>
      <c r="M17" s="104"/>
      <c r="N17" s="104"/>
    </row>
    <row r="18" spans="1:14">
      <c r="A18" s="138" t="s">
        <v>281</v>
      </c>
      <c r="B18" s="122">
        <v>2111.1666666666702</v>
      </c>
      <c r="C18" s="136">
        <v>4.0833333333333304</v>
      </c>
      <c r="D18" s="136">
        <v>71.3333333333333</v>
      </c>
      <c r="E18" s="136">
        <v>261.08333333333297</v>
      </c>
      <c r="F18" s="136">
        <v>264.91666666666703</v>
      </c>
      <c r="G18" s="136">
        <v>198.916666666667</v>
      </c>
      <c r="H18" s="136">
        <v>228.25</v>
      </c>
      <c r="I18" s="136">
        <v>267.25</v>
      </c>
      <c r="J18" s="136">
        <v>259.75</v>
      </c>
      <c r="K18" s="136">
        <v>281.33333333333297</v>
      </c>
      <c r="L18" s="136">
        <v>274.25</v>
      </c>
      <c r="M18" s="104"/>
      <c r="N18" s="104"/>
    </row>
    <row r="19" spans="1:14">
      <c r="A19" s="138" t="s">
        <v>282</v>
      </c>
      <c r="B19" s="122">
        <v>2653.4166666666702</v>
      </c>
      <c r="C19" s="136">
        <v>18.6666666666667</v>
      </c>
      <c r="D19" s="136">
        <v>109.416666666667</v>
      </c>
      <c r="E19" s="136">
        <v>209.416666666667</v>
      </c>
      <c r="F19" s="136">
        <v>206.416666666667</v>
      </c>
      <c r="G19" s="136">
        <v>199.416666666667</v>
      </c>
      <c r="H19" s="136">
        <v>229.5</v>
      </c>
      <c r="I19" s="136">
        <v>324.5</v>
      </c>
      <c r="J19" s="136">
        <v>342.66666666666703</v>
      </c>
      <c r="K19" s="136">
        <v>542.75</v>
      </c>
      <c r="L19" s="136">
        <v>470.66666666666703</v>
      </c>
      <c r="M19" s="104"/>
      <c r="N19" s="104"/>
    </row>
    <row r="20" spans="1:14">
      <c r="A20" s="138" t="s">
        <v>283</v>
      </c>
      <c r="B20" s="122">
        <v>1567.75</v>
      </c>
      <c r="C20" s="136">
        <v>17.0833333333333</v>
      </c>
      <c r="D20" s="136">
        <v>73.6666666666667</v>
      </c>
      <c r="E20" s="136">
        <v>116.166666666667</v>
      </c>
      <c r="F20" s="136">
        <v>123.333333333333</v>
      </c>
      <c r="G20" s="136">
        <v>125.416666666667</v>
      </c>
      <c r="H20" s="136">
        <v>142.333333333333</v>
      </c>
      <c r="I20" s="136">
        <v>163.416666666667</v>
      </c>
      <c r="J20" s="136">
        <v>202.333333333333</v>
      </c>
      <c r="K20" s="136">
        <v>334</v>
      </c>
      <c r="L20" s="136">
        <v>270</v>
      </c>
      <c r="M20" s="104"/>
      <c r="N20" s="104"/>
    </row>
    <row r="21" spans="1:14">
      <c r="A21" s="138" t="s">
        <v>284</v>
      </c>
      <c r="B21" s="122">
        <v>3450.9166666666702</v>
      </c>
      <c r="C21" s="136">
        <v>125</v>
      </c>
      <c r="D21" s="136">
        <v>266.66666666666703</v>
      </c>
      <c r="E21" s="136">
        <v>389.5</v>
      </c>
      <c r="F21" s="136">
        <v>323.16666666666703</v>
      </c>
      <c r="G21" s="136">
        <v>273.83333333333297</v>
      </c>
      <c r="H21" s="136">
        <v>296.75</v>
      </c>
      <c r="I21" s="136">
        <v>356.08333333333297</v>
      </c>
      <c r="J21" s="136">
        <v>438.83333333333297</v>
      </c>
      <c r="K21" s="136">
        <v>501.83333333333297</v>
      </c>
      <c r="L21" s="136">
        <v>479.25</v>
      </c>
      <c r="M21" s="104"/>
      <c r="N21" s="104"/>
    </row>
    <row r="22" spans="1:14">
      <c r="A22" s="138" t="s">
        <v>285</v>
      </c>
      <c r="B22" s="122">
        <v>318.91666666666703</v>
      </c>
      <c r="C22" s="136">
        <v>6.0833333333333304</v>
      </c>
      <c r="D22" s="136">
        <v>18.5833333333333</v>
      </c>
      <c r="E22" s="136">
        <v>33.9166666666667</v>
      </c>
      <c r="F22" s="136">
        <v>28.6666666666667</v>
      </c>
      <c r="G22" s="136">
        <v>25.4166666666667</v>
      </c>
      <c r="H22" s="136">
        <v>37.0833333333333</v>
      </c>
      <c r="I22" s="136">
        <v>42.3333333333333</v>
      </c>
      <c r="J22" s="136">
        <v>37.75</v>
      </c>
      <c r="K22" s="136">
        <v>49.5833333333333</v>
      </c>
      <c r="L22" s="136">
        <v>39.5</v>
      </c>
      <c r="M22" s="104"/>
      <c r="N22" s="104"/>
    </row>
    <row r="23" spans="1:14">
      <c r="A23" s="138" t="s">
        <v>286</v>
      </c>
      <c r="B23" s="122">
        <v>3627.5</v>
      </c>
      <c r="C23" s="136">
        <v>33.0833333333333</v>
      </c>
      <c r="D23" s="136">
        <v>84.3333333333333</v>
      </c>
      <c r="E23" s="136">
        <v>144.75</v>
      </c>
      <c r="F23" s="136">
        <v>229.083333333333</v>
      </c>
      <c r="G23" s="136">
        <v>310.5</v>
      </c>
      <c r="H23" s="136">
        <v>383.41666666666703</v>
      </c>
      <c r="I23" s="136">
        <v>525.75</v>
      </c>
      <c r="J23" s="136">
        <v>581.83333333333303</v>
      </c>
      <c r="K23" s="136">
        <v>675.33333333333303</v>
      </c>
      <c r="L23" s="136">
        <v>659.41666666666697</v>
      </c>
      <c r="M23" s="104"/>
      <c r="N23" s="104"/>
    </row>
    <row r="24" spans="1:14">
      <c r="A24" s="138" t="s">
        <v>287</v>
      </c>
      <c r="B24" s="122">
        <v>1665.6666666666699</v>
      </c>
      <c r="C24" s="136">
        <v>8</v>
      </c>
      <c r="D24" s="136">
        <v>23.1666666666667</v>
      </c>
      <c r="E24" s="136">
        <v>53.5</v>
      </c>
      <c r="F24" s="136">
        <v>70.4166666666667</v>
      </c>
      <c r="G24" s="136">
        <v>97.6666666666667</v>
      </c>
      <c r="H24" s="136">
        <v>165.75</v>
      </c>
      <c r="I24" s="136">
        <v>234.333333333333</v>
      </c>
      <c r="J24" s="136">
        <v>298.58333333333297</v>
      </c>
      <c r="K24" s="136">
        <v>410.08333333333297</v>
      </c>
      <c r="L24" s="136">
        <v>304.16666666666703</v>
      </c>
      <c r="M24" s="104"/>
      <c r="N24" s="104"/>
    </row>
    <row r="25" spans="1:14">
      <c r="A25" s="138" t="s">
        <v>288</v>
      </c>
      <c r="B25" s="122">
        <v>4589.8333333333303</v>
      </c>
      <c r="C25" s="136">
        <v>210.583333333333</v>
      </c>
      <c r="D25" s="136">
        <v>398.16666666666703</v>
      </c>
      <c r="E25" s="136">
        <v>475.75</v>
      </c>
      <c r="F25" s="136">
        <v>470.08333333333297</v>
      </c>
      <c r="G25" s="136">
        <v>452.66666666666703</v>
      </c>
      <c r="H25" s="136">
        <v>473.66666666666703</v>
      </c>
      <c r="I25" s="136">
        <v>544.83333333333303</v>
      </c>
      <c r="J25" s="136">
        <v>582.33333333333303</v>
      </c>
      <c r="K25" s="136">
        <v>550.75</v>
      </c>
      <c r="L25" s="136">
        <v>431</v>
      </c>
      <c r="M25" s="104"/>
      <c r="N25" s="104"/>
    </row>
    <row r="26" spans="1:14">
      <c r="A26" s="139" t="s">
        <v>289</v>
      </c>
      <c r="B26" s="125">
        <v>22.75</v>
      </c>
      <c r="C26" s="195">
        <v>0.25</v>
      </c>
      <c r="D26" s="195">
        <v>3.9166666666666701</v>
      </c>
      <c r="E26" s="195">
        <v>1.1666666666666701</v>
      </c>
      <c r="F26" s="195">
        <v>3</v>
      </c>
      <c r="G26" s="195">
        <v>2.25</v>
      </c>
      <c r="H26" s="195">
        <v>3.5</v>
      </c>
      <c r="I26" s="195">
        <v>8.3333333333333304</v>
      </c>
      <c r="J26" s="195">
        <v>0</v>
      </c>
      <c r="K26" s="195">
        <v>0.16666666666666699</v>
      </c>
      <c r="L26" s="195">
        <v>0.16666666666666699</v>
      </c>
      <c r="M26" s="104"/>
      <c r="N26" s="104"/>
    </row>
    <row r="27" spans="1:14">
      <c r="A27" s="169" t="s">
        <v>8</v>
      </c>
      <c r="B27" s="187">
        <v>30351.25</v>
      </c>
      <c r="C27" s="187">
        <v>308.83333333333297</v>
      </c>
      <c r="D27" s="187">
        <v>1002.75</v>
      </c>
      <c r="E27" s="187">
        <v>2282.3333333333298</v>
      </c>
      <c r="F27" s="187">
        <v>2572.6666666666702</v>
      </c>
      <c r="G27" s="187">
        <v>2974.6666666666702</v>
      </c>
      <c r="H27" s="187">
        <v>3374.9166666666702</v>
      </c>
      <c r="I27" s="187">
        <v>3805.4166666666702</v>
      </c>
      <c r="J27" s="187">
        <v>4202.6666666666697</v>
      </c>
      <c r="K27" s="187">
        <v>4843.1666666666697</v>
      </c>
      <c r="L27" s="187">
        <v>4983.8333333333303</v>
      </c>
      <c r="M27" s="104"/>
      <c r="N27" s="104"/>
    </row>
    <row r="28" spans="1:14">
      <c r="A28" s="138" t="s">
        <v>280</v>
      </c>
      <c r="B28" s="122">
        <v>264.41666666666703</v>
      </c>
      <c r="C28" s="136">
        <v>0</v>
      </c>
      <c r="D28" s="136">
        <v>1.25</v>
      </c>
      <c r="E28" s="136">
        <v>5.75</v>
      </c>
      <c r="F28" s="136">
        <v>11.25</v>
      </c>
      <c r="G28" s="136">
        <v>20.75</v>
      </c>
      <c r="H28" s="136">
        <v>26.75</v>
      </c>
      <c r="I28" s="136">
        <v>35.8333333333333</v>
      </c>
      <c r="J28" s="136">
        <v>62.25</v>
      </c>
      <c r="K28" s="136">
        <v>55.1666666666667</v>
      </c>
      <c r="L28" s="136">
        <v>45.4166666666667</v>
      </c>
      <c r="M28" s="104"/>
      <c r="N28" s="104"/>
    </row>
    <row r="29" spans="1:14">
      <c r="A29" s="138" t="s">
        <v>281</v>
      </c>
      <c r="B29" s="122">
        <v>3524.5</v>
      </c>
      <c r="C29" s="136">
        <v>5.25</v>
      </c>
      <c r="D29" s="136">
        <v>110.5</v>
      </c>
      <c r="E29" s="136">
        <v>477.08333333333297</v>
      </c>
      <c r="F29" s="136">
        <v>468.41666666666703</v>
      </c>
      <c r="G29" s="136">
        <v>463.66666666666703</v>
      </c>
      <c r="H29" s="136">
        <v>467.16666666666703</v>
      </c>
      <c r="I29" s="136">
        <v>444.83333333333297</v>
      </c>
      <c r="J29" s="136">
        <v>399.41666666666703</v>
      </c>
      <c r="K29" s="136">
        <v>399.08333333333297</v>
      </c>
      <c r="L29" s="136">
        <v>289.08333333333297</v>
      </c>
      <c r="M29" s="104"/>
      <c r="N29" s="104"/>
    </row>
    <row r="30" spans="1:14">
      <c r="A30" s="138" t="s">
        <v>282</v>
      </c>
      <c r="B30" s="122">
        <v>2259.5</v>
      </c>
      <c r="C30" s="136">
        <v>13</v>
      </c>
      <c r="D30" s="136">
        <v>69.5</v>
      </c>
      <c r="E30" s="136">
        <v>193.5</v>
      </c>
      <c r="F30" s="136">
        <v>184.5</v>
      </c>
      <c r="G30" s="136">
        <v>210.25</v>
      </c>
      <c r="H30" s="136">
        <v>275.5</v>
      </c>
      <c r="I30" s="136">
        <v>310.5</v>
      </c>
      <c r="J30" s="136">
        <v>343.08333333333297</v>
      </c>
      <c r="K30" s="136">
        <v>369.41666666666703</v>
      </c>
      <c r="L30" s="136">
        <v>290.25</v>
      </c>
      <c r="M30" s="104"/>
      <c r="N30" s="104"/>
    </row>
    <row r="31" spans="1:14">
      <c r="A31" s="138" t="s">
        <v>283</v>
      </c>
      <c r="B31" s="122">
        <v>5324.25</v>
      </c>
      <c r="C31" s="136">
        <v>18.8333333333333</v>
      </c>
      <c r="D31" s="136">
        <v>67</v>
      </c>
      <c r="E31" s="136">
        <v>190.916666666667</v>
      </c>
      <c r="F31" s="136">
        <v>276.41666666666703</v>
      </c>
      <c r="G31" s="136">
        <v>393.75</v>
      </c>
      <c r="H31" s="136">
        <v>543.58333333333303</v>
      </c>
      <c r="I31" s="136">
        <v>732.75</v>
      </c>
      <c r="J31" s="136">
        <v>875.5</v>
      </c>
      <c r="K31" s="136">
        <v>1103.75</v>
      </c>
      <c r="L31" s="136">
        <v>1121.75</v>
      </c>
      <c r="M31" s="104"/>
      <c r="N31" s="104"/>
    </row>
    <row r="32" spans="1:14">
      <c r="A32" s="138" t="s">
        <v>284</v>
      </c>
      <c r="B32" s="122">
        <v>10109.666666666701</v>
      </c>
      <c r="C32" s="136">
        <v>185.083333333333</v>
      </c>
      <c r="D32" s="136">
        <v>500.41666666666703</v>
      </c>
      <c r="E32" s="136">
        <v>914.83333333333303</v>
      </c>
      <c r="F32" s="136">
        <v>1030.8333333333301</v>
      </c>
      <c r="G32" s="136">
        <v>1058.6666666666699</v>
      </c>
      <c r="H32" s="136">
        <v>1043.8333333333301</v>
      </c>
      <c r="I32" s="136">
        <v>1176.1666666666699</v>
      </c>
      <c r="J32" s="136">
        <v>1269.0833333333301</v>
      </c>
      <c r="K32" s="136">
        <v>1445.75</v>
      </c>
      <c r="L32" s="136">
        <v>1485</v>
      </c>
      <c r="M32" s="104"/>
      <c r="N32" s="104"/>
    </row>
    <row r="33" spans="1:14">
      <c r="A33" s="138" t="s">
        <v>285</v>
      </c>
      <c r="B33" s="122">
        <v>87.3333333333333</v>
      </c>
      <c r="C33" s="136">
        <v>0</v>
      </c>
      <c r="D33" s="136">
        <v>3.0833333333333299</v>
      </c>
      <c r="E33" s="136">
        <v>7.1666666666666696</v>
      </c>
      <c r="F33" s="136">
        <v>4.1666666666666696</v>
      </c>
      <c r="G33" s="136">
        <v>6.6666666666666696</v>
      </c>
      <c r="H33" s="136">
        <v>11.9166666666667</v>
      </c>
      <c r="I33" s="136">
        <v>10.8333333333333</v>
      </c>
      <c r="J33" s="136">
        <v>15</v>
      </c>
      <c r="K33" s="136">
        <v>14.4166666666667</v>
      </c>
      <c r="L33" s="136">
        <v>14.0833333333333</v>
      </c>
      <c r="M33" s="104"/>
      <c r="N33" s="104"/>
    </row>
    <row r="34" spans="1:14">
      <c r="A34" s="138" t="s">
        <v>286</v>
      </c>
      <c r="B34" s="122">
        <v>616.25</v>
      </c>
      <c r="C34" s="136">
        <v>0.91666666666666696</v>
      </c>
      <c r="D34" s="136">
        <v>7.4166666666666696</v>
      </c>
      <c r="E34" s="136">
        <v>12.0833333333333</v>
      </c>
      <c r="F34" s="136">
        <v>24.5</v>
      </c>
      <c r="G34" s="136">
        <v>35.3333333333333</v>
      </c>
      <c r="H34" s="136">
        <v>60.25</v>
      </c>
      <c r="I34" s="136">
        <v>66.75</v>
      </c>
      <c r="J34" s="136">
        <v>84.5</v>
      </c>
      <c r="K34" s="136">
        <v>128.083333333333</v>
      </c>
      <c r="L34" s="136">
        <v>196.416666666667</v>
      </c>
      <c r="M34" s="104"/>
      <c r="N34" s="104"/>
    </row>
    <row r="35" spans="1:14">
      <c r="A35" s="138" t="s">
        <v>287</v>
      </c>
      <c r="B35" s="122">
        <v>514.75</v>
      </c>
      <c r="C35" s="136">
        <v>1</v>
      </c>
      <c r="D35" s="136">
        <v>6.6666666666666696</v>
      </c>
      <c r="E35" s="136">
        <v>5.25</v>
      </c>
      <c r="F35" s="136">
        <v>13</v>
      </c>
      <c r="G35" s="136">
        <v>22.3333333333333</v>
      </c>
      <c r="H35" s="136">
        <v>44.25</v>
      </c>
      <c r="I35" s="136">
        <v>62.3333333333333</v>
      </c>
      <c r="J35" s="136">
        <v>78.0833333333333</v>
      </c>
      <c r="K35" s="136">
        <v>98.25</v>
      </c>
      <c r="L35" s="136">
        <v>183.583333333333</v>
      </c>
      <c r="M35" s="104"/>
      <c r="N35" s="104"/>
    </row>
    <row r="36" spans="1:14">
      <c r="A36" s="138" t="s">
        <v>288</v>
      </c>
      <c r="B36" s="122">
        <v>7640.25</v>
      </c>
      <c r="C36" s="136">
        <v>84.1666666666667</v>
      </c>
      <c r="D36" s="136">
        <v>236.916666666667</v>
      </c>
      <c r="E36" s="136">
        <v>475.66666666666703</v>
      </c>
      <c r="F36" s="136">
        <v>557.33333333333303</v>
      </c>
      <c r="G36" s="136">
        <v>761.33333333333303</v>
      </c>
      <c r="H36" s="136">
        <v>900.41666666666697</v>
      </c>
      <c r="I36" s="136">
        <v>962.66666666666697</v>
      </c>
      <c r="J36" s="136">
        <v>1075.25</v>
      </c>
      <c r="K36" s="136">
        <v>1229.25</v>
      </c>
      <c r="L36" s="136">
        <v>1357.25</v>
      </c>
      <c r="M36" s="104"/>
      <c r="N36" s="104"/>
    </row>
    <row r="37" spans="1:14">
      <c r="A37" s="139" t="s">
        <v>289</v>
      </c>
      <c r="B37" s="125">
        <v>10.3333333333333</v>
      </c>
      <c r="C37" s="195">
        <v>0.58333333333333304</v>
      </c>
      <c r="D37" s="195">
        <v>0</v>
      </c>
      <c r="E37" s="195">
        <v>8.3333333333333301E-2</v>
      </c>
      <c r="F37" s="195">
        <v>2.25</v>
      </c>
      <c r="G37" s="195">
        <v>1.9166666666666701</v>
      </c>
      <c r="H37" s="195">
        <v>1.25</v>
      </c>
      <c r="I37" s="195">
        <v>2.75</v>
      </c>
      <c r="J37" s="195">
        <v>0.5</v>
      </c>
      <c r="K37" s="195">
        <v>0</v>
      </c>
      <c r="L37" s="195">
        <v>1</v>
      </c>
      <c r="M37" s="104"/>
      <c r="N37" s="104"/>
    </row>
    <row r="38" spans="1:14" ht="13.5">
      <c r="A38" s="127" t="s">
        <v>216</v>
      </c>
      <c r="B38" s="122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04"/>
      <c r="N38" s="104"/>
    </row>
    <row r="39" spans="1:14">
      <c r="A39" s="138"/>
      <c r="B39" s="122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04"/>
      <c r="N39" s="104"/>
    </row>
    <row r="40" spans="1:14">
      <c r="A40" s="104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</row>
    <row r="41" spans="1:14">
      <c r="A41" s="104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</row>
    <row r="42" spans="1:14">
      <c r="A42" s="20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</row>
    <row r="43" spans="1:14">
      <c r="A43" s="104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</row>
    <row r="44" spans="1:14">
      <c r="A44" s="104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</row>
    <row r="45" spans="1:14">
      <c r="A45" s="104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</row>
    <row r="46" spans="1:14">
      <c r="A46" s="104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</row>
    <row r="47" spans="1:14">
      <c r="A47" s="104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</row>
    <row r="48" spans="1:14">
      <c r="A48" s="104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</row>
    <row r="49" spans="1:12">
      <c r="A49" s="104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</row>
    <row r="50" spans="1:12">
      <c r="A50" s="104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</row>
    <row r="51" spans="1:12">
      <c r="A51" s="104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</row>
    <row r="52" spans="1:12">
      <c r="A52" s="104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</row>
    <row r="53" spans="1:12">
      <c r="A53" s="104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</row>
    <row r="54" spans="1:12">
      <c r="A54" s="104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</row>
    <row r="55" spans="1:12">
      <c r="A55" s="104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</row>
    <row r="56" spans="1:12">
      <c r="A56" s="104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</row>
    <row r="57" spans="1:12">
      <c r="A57" s="104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</row>
    <row r="58" spans="1:12">
      <c r="A58" s="104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</row>
    <row r="59" spans="1:1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</row>
    <row r="60" spans="1:1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</row>
    <row r="61" spans="1:1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</row>
    <row r="62" spans="1:1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</row>
    <row r="63" spans="1:1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</row>
    <row r="64" spans="1:1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</row>
    <row r="65" spans="1:1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</row>
    <row r="66" spans="1:1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</row>
    <row r="67" spans="1:1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</row>
    <row r="68" spans="1:1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</row>
    <row r="69" spans="1:1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</row>
    <row r="70" spans="1:1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</row>
    <row r="71" spans="1:1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</row>
    <row r="72" spans="1:1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</row>
    <row r="73" spans="1:1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</row>
    <row r="75" spans="1:1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</row>
    <row r="76" spans="1:1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</row>
    <row r="77" spans="1:1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</row>
    <row r="78" spans="1:1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</row>
    <row r="79" spans="1:1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</row>
    <row r="80" spans="1:1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</row>
    <row r="81" spans="1:1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</row>
    <row r="82" spans="1:1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</row>
    <row r="83" spans="1:1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1:1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1:1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1:1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1:1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1:1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89" spans="1:1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</row>
    <row r="90" spans="1:1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</row>
    <row r="91" spans="1:1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1:1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</row>
    <row r="94" spans="1:1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</row>
    <row r="95" spans="1:1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</row>
    <row r="96" spans="1:1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</row>
    <row r="97" spans="1:1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</row>
    <row r="99" spans="1:1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</row>
    <row r="102" spans="1:1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</row>
    <row r="108" spans="1:1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</row>
    <row r="109" spans="1:1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</row>
    <row r="110" spans="1:1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</row>
    <row r="111" spans="1:1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</row>
    <row r="112" spans="1:1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</row>
    <row r="113" spans="1:1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</row>
    <row r="114" spans="1:1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</row>
    <row r="115" spans="1:1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</row>
    <row r="116" spans="1:1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</row>
    <row r="117" spans="1:1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</row>
    <row r="118" spans="1:1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</row>
    <row r="119" spans="1:1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</row>
    <row r="120" spans="1:1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</row>
    <row r="121" spans="1:1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</row>
    <row r="122" spans="1:1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</row>
    <row r="123" spans="1:1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</row>
    <row r="124" spans="1:1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</row>
    <row r="125" spans="1:1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</row>
    <row r="126" spans="1:1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</row>
    <row r="127" spans="1:1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</row>
    <row r="128" spans="1:1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</row>
    <row r="129" spans="1:1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</row>
    <row r="130" spans="1:1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</row>
    <row r="131" spans="1:1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</row>
    <row r="132" spans="1:1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</row>
    <row r="133" spans="1:1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</row>
    <row r="134" spans="1:1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</row>
    <row r="135" spans="1:1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</row>
    <row r="136" spans="1:1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</row>
    <row r="137" spans="1:1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</row>
    <row r="138" spans="1:1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</row>
    <row r="139" spans="1:1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</row>
    <row r="140" spans="1:1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</row>
    <row r="141" spans="1:1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</row>
    <row r="142" spans="1:1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</row>
    <row r="143" spans="1:1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</row>
    <row r="144" spans="1:1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</row>
    <row r="145" spans="1:1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</row>
    <row r="146" spans="1:1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</row>
    <row r="147" spans="1:1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</row>
    <row r="148" spans="1:1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</row>
    <row r="149" spans="1:1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</row>
    <row r="150" spans="1:1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</row>
    <row r="151" spans="1:1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</row>
    <row r="152" spans="1:1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</row>
  </sheetData>
  <pageMargins left="0.23622047244094491" right="0.23622047244094491" top="0.39370078740157483" bottom="0.74803149606299213" header="0" footer="0.31496062992125984"/>
  <pageSetup paperSize="9" scale="8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4"/>
  <sheetViews>
    <sheetView workbookViewId="0">
      <selection activeCell="I18" sqref="I18"/>
    </sheetView>
  </sheetViews>
  <sheetFormatPr baseColWidth="10" defaultColWidth="11.42578125" defaultRowHeight="12.75"/>
  <cols>
    <col min="1" max="1" width="93.5703125" style="194" bestFit="1" customWidth="1"/>
    <col min="2" max="4" width="7.85546875" style="194" customWidth="1"/>
    <col min="5" max="16384" width="11.42578125" style="194"/>
  </cols>
  <sheetData>
    <row r="1" spans="1:6">
      <c r="A1" s="103" t="s">
        <v>290</v>
      </c>
      <c r="B1" s="104"/>
      <c r="C1" s="104"/>
      <c r="D1" s="104"/>
      <c r="E1" s="104"/>
      <c r="F1" s="104"/>
    </row>
    <row r="2" spans="1:6">
      <c r="A2" s="107" t="s">
        <v>291</v>
      </c>
      <c r="B2" s="104"/>
      <c r="C2" s="104"/>
      <c r="D2" s="104"/>
      <c r="E2" s="104"/>
      <c r="F2" s="104"/>
    </row>
    <row r="3" spans="1:6">
      <c r="A3" s="129"/>
      <c r="B3" s="104"/>
      <c r="C3" s="104"/>
      <c r="D3" s="104"/>
      <c r="E3" s="104"/>
      <c r="F3" s="104"/>
    </row>
    <row r="4" spans="1:6">
      <c r="A4" s="110"/>
      <c r="B4" s="203" t="s">
        <v>6</v>
      </c>
      <c r="C4" s="203" t="s">
        <v>206</v>
      </c>
      <c r="D4" s="203" t="s">
        <v>8</v>
      </c>
      <c r="E4" s="104"/>
      <c r="F4" s="104"/>
    </row>
    <row r="5" spans="1:6">
      <c r="A5" s="189" t="s">
        <v>6</v>
      </c>
      <c r="B5" s="170">
        <v>50852</v>
      </c>
      <c r="C5" s="170">
        <v>20500.75</v>
      </c>
      <c r="D5" s="170">
        <v>30351.25</v>
      </c>
      <c r="E5" s="104"/>
      <c r="F5" s="104"/>
    </row>
    <row r="6" spans="1:6">
      <c r="A6" s="199" t="s">
        <v>289</v>
      </c>
      <c r="B6" s="137">
        <v>33.0833333333333</v>
      </c>
      <c r="C6" s="137">
        <v>22.75</v>
      </c>
      <c r="D6" s="137">
        <v>10.3333333333333</v>
      </c>
      <c r="E6" s="104"/>
      <c r="F6" s="104"/>
    </row>
    <row r="7" spans="1:6">
      <c r="A7" s="199" t="s">
        <v>292</v>
      </c>
      <c r="B7" s="137">
        <v>31.4166666666667</v>
      </c>
      <c r="C7" s="137">
        <v>21.1666666666667</v>
      </c>
      <c r="D7" s="137">
        <v>10.25</v>
      </c>
      <c r="E7" s="104"/>
      <c r="F7" s="104"/>
    </row>
    <row r="8" spans="1:6">
      <c r="A8" s="199" t="s">
        <v>293</v>
      </c>
      <c r="B8" s="137">
        <v>363.75</v>
      </c>
      <c r="C8" s="137">
        <v>226.166666666667</v>
      </c>
      <c r="D8" s="137">
        <v>137.583333333333</v>
      </c>
      <c r="E8" s="104"/>
      <c r="F8" s="104"/>
    </row>
    <row r="9" spans="1:6">
      <c r="A9" s="199" t="s">
        <v>294</v>
      </c>
      <c r="B9" s="137">
        <v>177.5</v>
      </c>
      <c r="C9" s="137">
        <v>129.333333333333</v>
      </c>
      <c r="D9" s="137">
        <v>48.1666666666667</v>
      </c>
      <c r="E9" s="104"/>
      <c r="F9" s="104"/>
    </row>
    <row r="10" spans="1:6">
      <c r="A10" s="199" t="s">
        <v>295</v>
      </c>
      <c r="B10" s="137">
        <v>128</v>
      </c>
      <c r="C10" s="137">
        <v>79.8333333333333</v>
      </c>
      <c r="D10" s="137">
        <v>48.1666666666667</v>
      </c>
      <c r="E10" s="104"/>
      <c r="F10" s="104"/>
    </row>
    <row r="11" spans="1:6">
      <c r="A11" s="199" t="s">
        <v>296</v>
      </c>
      <c r="B11" s="137">
        <v>56.5833333333333</v>
      </c>
      <c r="C11" s="137">
        <v>36.3333333333333</v>
      </c>
      <c r="D11" s="137">
        <v>20.25</v>
      </c>
      <c r="E11" s="104"/>
      <c r="F11" s="104"/>
    </row>
    <row r="12" spans="1:6">
      <c r="A12" s="199" t="s">
        <v>297</v>
      </c>
      <c r="B12" s="137">
        <v>516.25</v>
      </c>
      <c r="C12" s="137">
        <v>125.833333333333</v>
      </c>
      <c r="D12" s="137">
        <v>390.41666666666703</v>
      </c>
      <c r="E12" s="104"/>
      <c r="F12" s="104"/>
    </row>
    <row r="13" spans="1:6">
      <c r="A13" s="199" t="s">
        <v>298</v>
      </c>
      <c r="B13" s="137">
        <v>882.58333333333303</v>
      </c>
      <c r="C13" s="137">
        <v>152.333333333333</v>
      </c>
      <c r="D13" s="137">
        <v>730.25</v>
      </c>
      <c r="E13" s="104"/>
      <c r="F13" s="104"/>
    </row>
    <row r="14" spans="1:6">
      <c r="A14" s="199" t="s">
        <v>299</v>
      </c>
      <c r="B14" s="137">
        <v>480.41666666666703</v>
      </c>
      <c r="C14" s="137">
        <v>135.083333333333</v>
      </c>
      <c r="D14" s="137">
        <v>345.33333333333297</v>
      </c>
      <c r="E14" s="104"/>
      <c r="F14" s="104"/>
    </row>
    <row r="15" spans="1:6">
      <c r="A15" s="199" t="s">
        <v>300</v>
      </c>
      <c r="B15" s="137">
        <v>1207.0833333333301</v>
      </c>
      <c r="C15" s="137">
        <v>627.91666666666697</v>
      </c>
      <c r="D15" s="137">
        <v>579.16666666666697</v>
      </c>
      <c r="E15" s="104"/>
      <c r="F15" s="104"/>
    </row>
    <row r="16" spans="1:6">
      <c r="A16" s="199" t="s">
        <v>301</v>
      </c>
      <c r="B16" s="137">
        <v>246.916666666667</v>
      </c>
      <c r="C16" s="137">
        <v>86.25</v>
      </c>
      <c r="D16" s="137">
        <v>160.666666666667</v>
      </c>
      <c r="E16" s="104"/>
      <c r="F16" s="104"/>
    </row>
    <row r="17" spans="1:6">
      <c r="A17" s="199" t="s">
        <v>302</v>
      </c>
      <c r="B17" s="137">
        <v>847.33333333333303</v>
      </c>
      <c r="C17" s="137">
        <v>362.91666666666703</v>
      </c>
      <c r="D17" s="137">
        <v>484.41666666666703</v>
      </c>
      <c r="E17" s="104"/>
      <c r="F17" s="104"/>
    </row>
    <row r="18" spans="1:6">
      <c r="A18" s="199" t="s">
        <v>303</v>
      </c>
      <c r="B18" s="137">
        <v>187.416666666667</v>
      </c>
      <c r="C18" s="137">
        <v>147</v>
      </c>
      <c r="D18" s="137">
        <v>40.4166666666667</v>
      </c>
      <c r="E18" s="104"/>
      <c r="F18" s="104"/>
    </row>
    <row r="19" spans="1:6">
      <c r="A19" s="199" t="s">
        <v>304</v>
      </c>
      <c r="B19" s="137">
        <v>523.41666666666697</v>
      </c>
      <c r="C19" s="137">
        <v>145.416666666667</v>
      </c>
      <c r="D19" s="137">
        <v>378</v>
      </c>
      <c r="E19" s="104"/>
      <c r="F19" s="104"/>
    </row>
    <row r="20" spans="1:6">
      <c r="A20" s="199" t="s">
        <v>305</v>
      </c>
      <c r="B20" s="137">
        <v>744.25</v>
      </c>
      <c r="C20" s="137">
        <v>328.41666666666703</v>
      </c>
      <c r="D20" s="137">
        <v>415.83333333333297</v>
      </c>
      <c r="E20" s="104"/>
      <c r="F20" s="104"/>
    </row>
    <row r="21" spans="1:6">
      <c r="A21" s="199" t="s">
        <v>306</v>
      </c>
      <c r="B21" s="137">
        <v>959.16666666666697</v>
      </c>
      <c r="C21" s="137">
        <v>644.75</v>
      </c>
      <c r="D21" s="137">
        <v>314.41666666666703</v>
      </c>
      <c r="E21" s="104"/>
      <c r="F21" s="104"/>
    </row>
    <row r="22" spans="1:6">
      <c r="A22" s="199" t="s">
        <v>307</v>
      </c>
      <c r="B22" s="137">
        <v>105.25</v>
      </c>
      <c r="C22" s="137">
        <v>95.9166666666667</v>
      </c>
      <c r="D22" s="137">
        <v>9.3333333333333304</v>
      </c>
      <c r="E22" s="104"/>
      <c r="F22" s="104"/>
    </row>
    <row r="23" spans="1:6">
      <c r="A23" s="199" t="s">
        <v>308</v>
      </c>
      <c r="B23" s="137">
        <v>403.16666666666703</v>
      </c>
      <c r="C23" s="137">
        <v>134</v>
      </c>
      <c r="D23" s="137">
        <v>269.16666666666703</v>
      </c>
      <c r="E23" s="104"/>
      <c r="F23" s="104"/>
    </row>
    <row r="24" spans="1:6">
      <c r="A24" s="199" t="s">
        <v>309</v>
      </c>
      <c r="B24" s="137">
        <v>143.583333333333</v>
      </c>
      <c r="C24" s="137">
        <v>67.5833333333333</v>
      </c>
      <c r="D24" s="137">
        <v>76</v>
      </c>
      <c r="E24" s="104"/>
      <c r="F24" s="104"/>
    </row>
    <row r="25" spans="1:6">
      <c r="A25" s="199" t="s">
        <v>310</v>
      </c>
      <c r="B25" s="137">
        <v>1302.6666666666699</v>
      </c>
      <c r="C25" s="137">
        <v>834.91666666666697</v>
      </c>
      <c r="D25" s="137">
        <v>467.75</v>
      </c>
      <c r="E25" s="104"/>
      <c r="F25" s="104"/>
    </row>
    <row r="26" spans="1:6">
      <c r="A26" s="199" t="s">
        <v>311</v>
      </c>
      <c r="B26" s="137">
        <v>627.08333333333303</v>
      </c>
      <c r="C26" s="137">
        <v>125.166666666667</v>
      </c>
      <c r="D26" s="137">
        <v>501.91666666666703</v>
      </c>
      <c r="E26" s="104"/>
      <c r="F26" s="104"/>
    </row>
    <row r="27" spans="1:6">
      <c r="A27" s="199" t="s">
        <v>312</v>
      </c>
      <c r="B27" s="137">
        <v>919.08333333333303</v>
      </c>
      <c r="C27" s="137">
        <v>388.5</v>
      </c>
      <c r="D27" s="137">
        <v>530.58333333333303</v>
      </c>
      <c r="E27" s="104"/>
      <c r="F27" s="104"/>
    </row>
    <row r="28" spans="1:6">
      <c r="A28" s="199" t="s">
        <v>313</v>
      </c>
      <c r="B28" s="137">
        <v>452.91666666666703</v>
      </c>
      <c r="C28" s="137">
        <v>362.58333333333297</v>
      </c>
      <c r="D28" s="137">
        <v>90.3333333333333</v>
      </c>
      <c r="E28" s="104"/>
      <c r="F28" s="104"/>
    </row>
    <row r="29" spans="1:6">
      <c r="A29" s="199" t="s">
        <v>314</v>
      </c>
      <c r="B29" s="137">
        <v>909.5</v>
      </c>
      <c r="C29" s="137">
        <v>365.75</v>
      </c>
      <c r="D29" s="137">
        <v>543.75</v>
      </c>
      <c r="E29" s="104"/>
      <c r="F29" s="104"/>
    </row>
    <row r="30" spans="1:6">
      <c r="A30" s="199" t="s">
        <v>315</v>
      </c>
      <c r="B30" s="137">
        <v>148.25</v>
      </c>
      <c r="C30" s="137">
        <v>73.3333333333333</v>
      </c>
      <c r="D30" s="137">
        <v>74.9166666666667</v>
      </c>
      <c r="E30" s="104"/>
      <c r="F30" s="104"/>
    </row>
    <row r="31" spans="1:6">
      <c r="A31" s="199" t="s">
        <v>316</v>
      </c>
      <c r="B31" s="137">
        <v>4071.25</v>
      </c>
      <c r="C31" s="137">
        <v>746.25</v>
      </c>
      <c r="D31" s="137">
        <v>3325</v>
      </c>
      <c r="E31" s="104"/>
      <c r="F31" s="104"/>
    </row>
    <row r="32" spans="1:6">
      <c r="A32" s="199" t="s">
        <v>317</v>
      </c>
      <c r="B32" s="137">
        <v>1711</v>
      </c>
      <c r="C32" s="137">
        <v>369</v>
      </c>
      <c r="D32" s="137">
        <v>1342</v>
      </c>
      <c r="E32" s="104"/>
      <c r="F32" s="104"/>
    </row>
    <row r="33" spans="1:6">
      <c r="A33" s="199" t="s">
        <v>318</v>
      </c>
      <c r="B33" s="137">
        <v>52</v>
      </c>
      <c r="C33" s="137">
        <v>13.4166666666667</v>
      </c>
      <c r="D33" s="137">
        <v>38.5833333333333</v>
      </c>
      <c r="E33" s="104"/>
      <c r="F33" s="104"/>
    </row>
    <row r="34" spans="1:6">
      <c r="A34" s="199" t="s">
        <v>319</v>
      </c>
      <c r="B34" s="137">
        <v>31.4166666666667</v>
      </c>
      <c r="C34" s="137">
        <v>13.4166666666667</v>
      </c>
      <c r="D34" s="137">
        <v>18</v>
      </c>
      <c r="E34" s="104"/>
      <c r="F34" s="104"/>
    </row>
    <row r="35" spans="1:6">
      <c r="A35" s="199" t="s">
        <v>320</v>
      </c>
      <c r="B35" s="137">
        <v>3369.3333333333298</v>
      </c>
      <c r="C35" s="137">
        <v>1359.8333333333301</v>
      </c>
      <c r="D35" s="137">
        <v>2009.5</v>
      </c>
      <c r="E35" s="104"/>
      <c r="F35" s="104"/>
    </row>
    <row r="36" spans="1:6">
      <c r="A36" s="199" t="s">
        <v>321</v>
      </c>
      <c r="B36" s="137">
        <v>5639.4166666666697</v>
      </c>
      <c r="C36" s="137">
        <v>978.33333333333303</v>
      </c>
      <c r="D36" s="137">
        <v>4661.0833333333303</v>
      </c>
      <c r="E36" s="104"/>
      <c r="F36" s="104"/>
    </row>
    <row r="37" spans="1:6">
      <c r="A37" s="199" t="s">
        <v>322</v>
      </c>
      <c r="B37" s="137">
        <v>19.5833333333333</v>
      </c>
      <c r="C37" s="137">
        <v>9.6666666666666696</v>
      </c>
      <c r="D37" s="137">
        <v>9.9166666666666696</v>
      </c>
      <c r="E37" s="104"/>
      <c r="F37" s="104"/>
    </row>
    <row r="38" spans="1:6">
      <c r="A38" s="199" t="s">
        <v>323</v>
      </c>
      <c r="B38" s="137">
        <v>190.833333333333</v>
      </c>
      <c r="C38" s="137">
        <v>86</v>
      </c>
      <c r="D38" s="137">
        <v>104.833333333333</v>
      </c>
      <c r="E38" s="104"/>
      <c r="F38" s="104"/>
    </row>
    <row r="39" spans="1:6">
      <c r="A39" s="199" t="s">
        <v>324</v>
      </c>
      <c r="B39" s="137">
        <v>450.83333333333297</v>
      </c>
      <c r="C39" s="137">
        <v>47.4166666666667</v>
      </c>
      <c r="D39" s="137">
        <v>403.41666666666703</v>
      </c>
      <c r="E39" s="104"/>
      <c r="F39" s="104"/>
    </row>
    <row r="40" spans="1:6">
      <c r="A40" s="199" t="s">
        <v>325</v>
      </c>
      <c r="B40" s="137">
        <v>978.83333333333303</v>
      </c>
      <c r="C40" s="137">
        <v>145.916666666667</v>
      </c>
      <c r="D40" s="137">
        <v>832.91666666666697</v>
      </c>
      <c r="E40" s="104"/>
      <c r="F40" s="104"/>
    </row>
    <row r="41" spans="1:6">
      <c r="A41" s="199" t="s">
        <v>326</v>
      </c>
      <c r="B41" s="137">
        <v>798.25</v>
      </c>
      <c r="C41" s="137">
        <v>38.1666666666667</v>
      </c>
      <c r="D41" s="137">
        <v>760.08333333333303</v>
      </c>
      <c r="E41" s="104"/>
      <c r="F41" s="104"/>
    </row>
    <row r="42" spans="1:6">
      <c r="A42" s="199" t="s">
        <v>327</v>
      </c>
      <c r="B42" s="137">
        <v>1637.25</v>
      </c>
      <c r="C42" s="137">
        <v>412.5</v>
      </c>
      <c r="D42" s="137">
        <v>1224.75</v>
      </c>
      <c r="E42" s="104"/>
      <c r="F42" s="104"/>
    </row>
    <row r="43" spans="1:6">
      <c r="A43" s="199" t="s">
        <v>328</v>
      </c>
      <c r="B43" s="137">
        <v>444.83333333333297</v>
      </c>
      <c r="C43" s="137">
        <v>359.66666666666703</v>
      </c>
      <c r="D43" s="137">
        <v>85.1666666666667</v>
      </c>
      <c r="E43" s="104"/>
      <c r="F43" s="104"/>
    </row>
    <row r="44" spans="1:6">
      <c r="A44" s="199" t="s">
        <v>329</v>
      </c>
      <c r="B44" s="137">
        <v>360.75</v>
      </c>
      <c r="C44" s="137">
        <v>278.91666666666703</v>
      </c>
      <c r="D44" s="137">
        <v>81.8333333333333</v>
      </c>
      <c r="E44" s="104"/>
      <c r="F44" s="104"/>
    </row>
    <row r="45" spans="1:6">
      <c r="A45" s="199" t="s">
        <v>330</v>
      </c>
      <c r="B45" s="137">
        <v>14.8333333333333</v>
      </c>
      <c r="C45" s="137">
        <v>12.1666666666667</v>
      </c>
      <c r="D45" s="137">
        <v>2.6666666666666701</v>
      </c>
      <c r="E45" s="104"/>
      <c r="F45" s="104"/>
    </row>
    <row r="46" spans="1:6">
      <c r="A46" s="199" t="s">
        <v>331</v>
      </c>
      <c r="B46" s="137">
        <v>0.83333333333333304</v>
      </c>
      <c r="C46" s="137">
        <v>0.5</v>
      </c>
      <c r="D46" s="137">
        <v>0.33333333333333298</v>
      </c>
      <c r="E46" s="104"/>
      <c r="F46" s="104"/>
    </row>
    <row r="47" spans="1:6">
      <c r="A47" s="199" t="s">
        <v>332</v>
      </c>
      <c r="B47" s="137">
        <v>29.8333333333333</v>
      </c>
      <c r="C47" s="137">
        <v>27.3333333333333</v>
      </c>
      <c r="D47" s="137">
        <v>2.5</v>
      </c>
      <c r="E47" s="104"/>
      <c r="F47" s="104"/>
    </row>
    <row r="48" spans="1:6">
      <c r="A48" s="199" t="s">
        <v>333</v>
      </c>
      <c r="B48" s="137">
        <v>1202.5</v>
      </c>
      <c r="C48" s="137">
        <v>1194.8333333333301</v>
      </c>
      <c r="D48" s="137">
        <v>7.6666666666666696</v>
      </c>
      <c r="E48" s="104"/>
      <c r="F48" s="104"/>
    </row>
    <row r="49" spans="1:6">
      <c r="A49" s="199" t="s">
        <v>334</v>
      </c>
      <c r="B49" s="137">
        <v>934.58333333333303</v>
      </c>
      <c r="C49" s="137">
        <v>899</v>
      </c>
      <c r="D49" s="137">
        <v>35.5833333333333</v>
      </c>
      <c r="E49" s="104"/>
      <c r="F49" s="104"/>
    </row>
    <row r="50" spans="1:6">
      <c r="A50" s="199" t="s">
        <v>335</v>
      </c>
      <c r="B50" s="137">
        <v>376</v>
      </c>
      <c r="C50" s="137">
        <v>370.41666666666703</v>
      </c>
      <c r="D50" s="137">
        <v>5.5833333333333304</v>
      </c>
      <c r="E50" s="104"/>
      <c r="F50" s="104"/>
    </row>
    <row r="51" spans="1:6">
      <c r="A51" s="199" t="s">
        <v>336</v>
      </c>
      <c r="B51" s="137">
        <v>294.08333333333297</v>
      </c>
      <c r="C51" s="137">
        <v>290.5</v>
      </c>
      <c r="D51" s="137">
        <v>3.5833333333333299</v>
      </c>
      <c r="E51" s="104"/>
      <c r="F51" s="104"/>
    </row>
    <row r="52" spans="1:6">
      <c r="A52" s="199" t="s">
        <v>337</v>
      </c>
      <c r="B52" s="137">
        <v>463.83333333333297</v>
      </c>
      <c r="C52" s="137">
        <v>456.91666666666703</v>
      </c>
      <c r="D52" s="137">
        <v>6.9166666666666696</v>
      </c>
      <c r="E52" s="104"/>
      <c r="F52" s="104"/>
    </row>
    <row r="53" spans="1:6">
      <c r="A53" s="199" t="s">
        <v>338</v>
      </c>
      <c r="B53" s="137">
        <v>282.66666666666703</v>
      </c>
      <c r="C53" s="137">
        <v>135.416666666667</v>
      </c>
      <c r="D53" s="137">
        <v>147.25</v>
      </c>
      <c r="E53" s="104"/>
      <c r="F53" s="104"/>
    </row>
    <row r="54" spans="1:6">
      <c r="A54" s="199" t="s">
        <v>339</v>
      </c>
      <c r="B54" s="137">
        <v>290.66666666666703</v>
      </c>
      <c r="C54" s="137">
        <v>141.833333333333</v>
      </c>
      <c r="D54" s="137">
        <v>148.833333333333</v>
      </c>
      <c r="E54" s="104"/>
      <c r="F54" s="104"/>
    </row>
    <row r="55" spans="1:6">
      <c r="A55" s="199" t="s">
        <v>340</v>
      </c>
      <c r="B55" s="137">
        <v>399.41666666666703</v>
      </c>
      <c r="C55" s="137">
        <v>138.583333333333</v>
      </c>
      <c r="D55" s="137">
        <v>260.83333333333297</v>
      </c>
      <c r="E55" s="104"/>
      <c r="F55" s="104"/>
    </row>
    <row r="56" spans="1:6">
      <c r="A56" s="199" t="s">
        <v>341</v>
      </c>
      <c r="B56" s="137">
        <v>645.91666666666697</v>
      </c>
      <c r="C56" s="137">
        <v>240.25</v>
      </c>
      <c r="D56" s="137">
        <v>405.66666666666703</v>
      </c>
      <c r="E56" s="104"/>
      <c r="F56" s="104"/>
    </row>
    <row r="57" spans="1:6">
      <c r="A57" s="199" t="s">
        <v>342</v>
      </c>
      <c r="B57" s="137">
        <v>307.66666666666703</v>
      </c>
      <c r="C57" s="137">
        <v>250.583333333333</v>
      </c>
      <c r="D57" s="137">
        <v>57.0833333333333</v>
      </c>
      <c r="E57" s="104"/>
      <c r="F57" s="104"/>
    </row>
    <row r="58" spans="1:6">
      <c r="A58" s="199" t="s">
        <v>343</v>
      </c>
      <c r="B58" s="137">
        <v>325.41666666666703</v>
      </c>
      <c r="C58" s="137">
        <v>307.33333333333297</v>
      </c>
      <c r="D58" s="137">
        <v>18.0833333333333</v>
      </c>
      <c r="E58" s="104"/>
      <c r="F58" s="104"/>
    </row>
    <row r="59" spans="1:6">
      <c r="A59" s="199" t="s">
        <v>344</v>
      </c>
      <c r="B59" s="137">
        <v>901.41666666666697</v>
      </c>
      <c r="C59" s="137">
        <v>867.5</v>
      </c>
      <c r="D59" s="137">
        <v>33.9166666666667</v>
      </c>
      <c r="E59" s="104"/>
      <c r="F59" s="104"/>
    </row>
    <row r="60" spans="1:6">
      <c r="A60" s="199" t="s">
        <v>345</v>
      </c>
      <c r="B60" s="137">
        <v>781.5</v>
      </c>
      <c r="C60" s="137">
        <v>24.9166666666667</v>
      </c>
      <c r="D60" s="137">
        <v>756.58333333333303</v>
      </c>
      <c r="E60" s="104"/>
      <c r="F60" s="104"/>
    </row>
    <row r="61" spans="1:6">
      <c r="A61" s="199" t="s">
        <v>346</v>
      </c>
      <c r="B61" s="137">
        <v>4080.3333333333298</v>
      </c>
      <c r="C61" s="137">
        <v>353.08333333333297</v>
      </c>
      <c r="D61" s="137">
        <v>3727.25</v>
      </c>
      <c r="E61" s="104"/>
      <c r="F61" s="104"/>
    </row>
    <row r="62" spans="1:6">
      <c r="A62" s="199" t="s">
        <v>347</v>
      </c>
      <c r="B62" s="137">
        <v>600.5</v>
      </c>
      <c r="C62" s="137">
        <v>153.25</v>
      </c>
      <c r="D62" s="137">
        <v>447.25</v>
      </c>
      <c r="E62" s="104"/>
      <c r="F62" s="104"/>
    </row>
    <row r="63" spans="1:6">
      <c r="A63" s="199" t="s">
        <v>348</v>
      </c>
      <c r="B63" s="137">
        <v>752.75</v>
      </c>
      <c r="C63" s="137">
        <v>368.83333333333297</v>
      </c>
      <c r="D63" s="137">
        <v>383.91666666666703</v>
      </c>
      <c r="E63" s="104"/>
      <c r="F63" s="104"/>
    </row>
    <row r="64" spans="1:6">
      <c r="A64" s="199" t="s">
        <v>349</v>
      </c>
      <c r="B64" s="137">
        <v>645.75</v>
      </c>
      <c r="C64" s="137">
        <v>428.91666666666703</v>
      </c>
      <c r="D64" s="137">
        <v>216.833333333333</v>
      </c>
      <c r="E64" s="104"/>
      <c r="F64" s="104"/>
    </row>
    <row r="65" spans="1:6">
      <c r="A65" s="199" t="s">
        <v>350</v>
      </c>
      <c r="B65" s="137">
        <v>605.58333333333303</v>
      </c>
      <c r="C65" s="137">
        <v>587.91666666666697</v>
      </c>
      <c r="D65" s="137">
        <v>17.6666666666667</v>
      </c>
      <c r="E65" s="104"/>
      <c r="F65" s="104"/>
    </row>
    <row r="66" spans="1:6">
      <c r="A66" s="199" t="s">
        <v>351</v>
      </c>
      <c r="B66" s="137">
        <v>3662.0833333333298</v>
      </c>
      <c r="C66" s="137">
        <v>1760.5</v>
      </c>
      <c r="D66" s="137">
        <v>1901.5833333333301</v>
      </c>
      <c r="E66" s="104"/>
      <c r="F66" s="104"/>
    </row>
    <row r="67" spans="1:6">
      <c r="A67" s="204" t="s">
        <v>352</v>
      </c>
      <c r="B67" s="175">
        <v>1101.5833333333301</v>
      </c>
      <c r="C67" s="175">
        <v>912.41666666666697</v>
      </c>
      <c r="D67" s="175">
        <v>189.166666666667</v>
      </c>
      <c r="E67" s="104"/>
      <c r="F67" s="104"/>
    </row>
    <row r="68" spans="1:6" ht="13.5">
      <c r="A68" s="127" t="s">
        <v>216</v>
      </c>
      <c r="B68" s="137"/>
      <c r="C68" s="137"/>
      <c r="D68" s="137"/>
      <c r="E68" s="104"/>
      <c r="F68" s="104"/>
    </row>
    <row r="69" spans="1:6">
      <c r="A69" s="199"/>
      <c r="B69" s="137"/>
      <c r="C69" s="137"/>
      <c r="D69" s="137"/>
      <c r="E69" s="104"/>
      <c r="F69" s="104"/>
    </row>
    <row r="70" spans="1:6" ht="13.5">
      <c r="A70" s="205"/>
      <c r="B70" s="206"/>
      <c r="C70" s="206"/>
      <c r="D70" s="206"/>
    </row>
    <row r="71" spans="1:6" ht="13.5">
      <c r="A71" s="207"/>
      <c r="B71" s="207"/>
      <c r="C71" s="207"/>
      <c r="D71" s="207"/>
    </row>
    <row r="72" spans="1:6" ht="13.5">
      <c r="A72" s="207"/>
      <c r="B72" s="207"/>
      <c r="C72" s="207"/>
      <c r="D72" s="207"/>
    </row>
    <row r="73" spans="1:6" ht="13.5">
      <c r="A73" s="207"/>
      <c r="B73" s="207"/>
      <c r="C73" s="207"/>
      <c r="D73" s="207"/>
    </row>
    <row r="74" spans="1:6" ht="13.5">
      <c r="A74" s="207"/>
      <c r="B74" s="207"/>
      <c r="C74" s="207"/>
      <c r="D74" s="207"/>
    </row>
    <row r="75" spans="1:6" ht="13.5">
      <c r="A75" s="207"/>
      <c r="B75" s="207"/>
      <c r="C75" s="207"/>
      <c r="D75" s="207"/>
    </row>
    <row r="76" spans="1:6" ht="13.5">
      <c r="A76" s="207"/>
      <c r="B76" s="207"/>
      <c r="C76" s="207"/>
      <c r="D76" s="207"/>
    </row>
    <row r="77" spans="1:6" ht="13.5">
      <c r="A77" s="207"/>
      <c r="B77" s="207"/>
      <c r="C77" s="207"/>
      <c r="D77" s="207"/>
    </row>
    <row r="78" spans="1:6" ht="13.5">
      <c r="A78" s="207"/>
      <c r="B78" s="207"/>
      <c r="C78" s="207"/>
      <c r="D78" s="207"/>
    </row>
    <row r="79" spans="1:6" ht="13.5">
      <c r="A79" s="207"/>
      <c r="B79" s="207"/>
      <c r="C79" s="207"/>
      <c r="D79" s="207"/>
    </row>
    <row r="80" spans="1:6" ht="13.5">
      <c r="A80" s="207"/>
      <c r="B80" s="207"/>
      <c r="C80" s="207"/>
      <c r="D80" s="207"/>
    </row>
    <row r="81" spans="1:4" ht="13.5">
      <c r="A81" s="207"/>
      <c r="B81" s="207"/>
      <c r="C81" s="207"/>
      <c r="D81" s="207"/>
    </row>
    <row r="82" spans="1:4" ht="13.5">
      <c r="A82" s="207"/>
      <c r="B82" s="207"/>
      <c r="C82" s="207"/>
      <c r="D82" s="207"/>
    </row>
    <row r="83" spans="1:4" ht="13.5">
      <c r="A83" s="207"/>
      <c r="B83" s="207"/>
      <c r="C83" s="207"/>
      <c r="D83" s="207"/>
    </row>
    <row r="84" spans="1:4">
      <c r="A84" s="104"/>
      <c r="B84" s="104"/>
      <c r="C84" s="104"/>
      <c r="D84" s="104"/>
    </row>
    <row r="85" spans="1:4">
      <c r="A85" s="104"/>
      <c r="B85" s="104"/>
      <c r="C85" s="104"/>
      <c r="D85" s="104"/>
    </row>
    <row r="86" spans="1:4">
      <c r="A86" s="104"/>
      <c r="B86" s="104"/>
      <c r="C86" s="104"/>
      <c r="D86" s="104"/>
    </row>
    <row r="87" spans="1:4">
      <c r="A87" s="104"/>
      <c r="B87" s="104"/>
      <c r="C87" s="104"/>
      <c r="D87" s="104"/>
    </row>
    <row r="88" spans="1:4">
      <c r="A88" s="104"/>
      <c r="B88" s="104"/>
      <c r="C88" s="104"/>
      <c r="D88" s="104"/>
    </row>
    <row r="89" spans="1:4">
      <c r="A89" s="104"/>
      <c r="B89" s="104"/>
      <c r="C89" s="104"/>
      <c r="D89" s="104"/>
    </row>
    <row r="90" spans="1:4">
      <c r="A90" s="104"/>
      <c r="B90" s="104"/>
      <c r="C90" s="104"/>
      <c r="D90" s="104"/>
    </row>
    <row r="91" spans="1:4">
      <c r="A91" s="104"/>
      <c r="B91" s="104"/>
      <c r="C91" s="104"/>
      <c r="D91" s="104"/>
    </row>
    <row r="92" spans="1:4">
      <c r="A92" s="104"/>
      <c r="B92" s="104"/>
      <c r="C92" s="104"/>
      <c r="D92" s="104"/>
    </row>
    <row r="93" spans="1:4">
      <c r="A93" s="104"/>
      <c r="B93" s="104"/>
      <c r="C93" s="104"/>
      <c r="D93" s="104"/>
    </row>
    <row r="94" spans="1:4">
      <c r="A94" s="104"/>
      <c r="B94" s="104"/>
      <c r="C94" s="104"/>
      <c r="D94" s="104"/>
    </row>
    <row r="95" spans="1:4">
      <c r="A95" s="104"/>
      <c r="B95" s="104"/>
      <c r="C95" s="104"/>
      <c r="D95" s="104"/>
    </row>
    <row r="96" spans="1:4">
      <c r="A96" s="104"/>
      <c r="B96" s="104"/>
      <c r="C96" s="104"/>
      <c r="D96" s="104"/>
    </row>
    <row r="97" spans="1:4">
      <c r="A97" s="104"/>
      <c r="B97" s="104"/>
      <c r="C97" s="104"/>
      <c r="D97" s="104"/>
    </row>
    <row r="98" spans="1:4">
      <c r="A98" s="104"/>
      <c r="B98" s="104"/>
      <c r="C98" s="104"/>
      <c r="D98" s="104"/>
    </row>
    <row r="99" spans="1:4">
      <c r="A99" s="104"/>
      <c r="B99" s="104"/>
      <c r="C99" s="104"/>
      <c r="D99" s="104"/>
    </row>
    <row r="100" spans="1:4">
      <c r="A100" s="104"/>
      <c r="B100" s="104"/>
      <c r="C100" s="104"/>
      <c r="D100" s="104"/>
    </row>
    <row r="101" spans="1:4">
      <c r="A101" s="104"/>
      <c r="B101" s="104"/>
      <c r="C101" s="104"/>
      <c r="D101" s="104"/>
    </row>
    <row r="102" spans="1:4">
      <c r="A102" s="104"/>
      <c r="B102" s="104"/>
      <c r="C102" s="104"/>
      <c r="D102" s="104"/>
    </row>
    <row r="103" spans="1:4">
      <c r="A103" s="104"/>
      <c r="B103" s="104"/>
      <c r="C103" s="104"/>
      <c r="D103" s="104"/>
    </row>
    <row r="104" spans="1:4">
      <c r="A104" s="104"/>
      <c r="B104" s="104"/>
      <c r="C104" s="104"/>
      <c r="D104" s="104"/>
    </row>
    <row r="105" spans="1:4">
      <c r="A105" s="104"/>
      <c r="B105" s="104"/>
      <c r="C105" s="104"/>
      <c r="D105" s="104"/>
    </row>
    <row r="106" spans="1:4">
      <c r="A106" s="104"/>
      <c r="B106" s="104"/>
      <c r="C106" s="104"/>
      <c r="D106" s="104"/>
    </row>
    <row r="107" spans="1:4">
      <c r="A107" s="104"/>
      <c r="B107" s="104"/>
      <c r="C107" s="104"/>
      <c r="D107" s="104"/>
    </row>
    <row r="108" spans="1:4">
      <c r="A108" s="104"/>
      <c r="B108" s="104"/>
      <c r="C108" s="104"/>
      <c r="D108" s="104"/>
    </row>
    <row r="109" spans="1:4">
      <c r="A109" s="104"/>
      <c r="B109" s="104"/>
      <c r="C109" s="104"/>
      <c r="D109" s="104"/>
    </row>
    <row r="110" spans="1:4">
      <c r="A110" s="104"/>
      <c r="B110" s="104"/>
      <c r="C110" s="104"/>
      <c r="D110" s="104"/>
    </row>
    <row r="111" spans="1:4">
      <c r="A111" s="104"/>
      <c r="B111" s="104"/>
      <c r="C111" s="104"/>
      <c r="D111" s="104"/>
    </row>
    <row r="112" spans="1:4">
      <c r="A112" s="104"/>
      <c r="B112" s="104"/>
      <c r="C112" s="104"/>
      <c r="D112" s="104"/>
    </row>
    <row r="113" spans="1:4">
      <c r="A113" s="104"/>
      <c r="B113" s="104"/>
      <c r="C113" s="104"/>
      <c r="D113" s="104"/>
    </row>
    <row r="114" spans="1:4">
      <c r="A114" s="104"/>
      <c r="B114" s="104"/>
      <c r="C114" s="104"/>
      <c r="D114" s="104"/>
    </row>
    <row r="115" spans="1:4">
      <c r="A115" s="104"/>
      <c r="B115" s="104"/>
      <c r="C115" s="104"/>
      <c r="D115" s="104"/>
    </row>
    <row r="116" spans="1:4">
      <c r="A116" s="104"/>
      <c r="B116" s="104"/>
      <c r="C116" s="104"/>
      <c r="D116" s="104"/>
    </row>
    <row r="117" spans="1:4">
      <c r="A117" s="104"/>
      <c r="B117" s="104"/>
      <c r="C117" s="104"/>
      <c r="D117" s="104"/>
    </row>
    <row r="118" spans="1:4">
      <c r="A118" s="104"/>
      <c r="B118" s="104"/>
      <c r="C118" s="104"/>
      <c r="D118" s="104"/>
    </row>
    <row r="119" spans="1:4">
      <c r="A119" s="104"/>
      <c r="B119" s="104"/>
      <c r="C119" s="104"/>
      <c r="D119" s="104"/>
    </row>
    <row r="120" spans="1:4">
      <c r="A120" s="104"/>
      <c r="B120" s="104"/>
      <c r="C120" s="104"/>
      <c r="D120" s="104"/>
    </row>
    <row r="121" spans="1:4">
      <c r="A121" s="104"/>
      <c r="B121" s="104"/>
      <c r="C121" s="104"/>
      <c r="D121" s="104"/>
    </row>
    <row r="122" spans="1:4">
      <c r="A122" s="104"/>
      <c r="B122" s="104"/>
      <c r="C122" s="104"/>
      <c r="D122" s="104"/>
    </row>
    <row r="123" spans="1:4">
      <c r="A123" s="104"/>
      <c r="B123" s="104"/>
      <c r="C123" s="104"/>
      <c r="D123" s="104"/>
    </row>
    <row r="124" spans="1:4">
      <c r="A124" s="104"/>
      <c r="B124" s="104"/>
      <c r="C124" s="104"/>
      <c r="D124" s="104"/>
    </row>
    <row r="125" spans="1:4">
      <c r="A125" s="104"/>
      <c r="B125" s="104"/>
      <c r="C125" s="104"/>
      <c r="D125" s="104"/>
    </row>
    <row r="126" spans="1:4">
      <c r="A126" s="104"/>
      <c r="B126" s="104"/>
      <c r="C126" s="104"/>
      <c r="D126" s="104"/>
    </row>
    <row r="127" spans="1:4">
      <c r="A127" s="104"/>
      <c r="B127" s="104"/>
      <c r="C127" s="104"/>
      <c r="D127" s="104"/>
    </row>
    <row r="128" spans="1:4">
      <c r="A128" s="104"/>
      <c r="B128" s="104"/>
      <c r="C128" s="104"/>
      <c r="D128" s="104"/>
    </row>
    <row r="129" spans="1:4">
      <c r="A129" s="104"/>
      <c r="B129" s="104"/>
      <c r="C129" s="104"/>
      <c r="D129" s="104"/>
    </row>
    <row r="130" spans="1:4">
      <c r="A130" s="104"/>
      <c r="B130" s="104"/>
      <c r="C130" s="104"/>
      <c r="D130" s="104"/>
    </row>
    <row r="131" spans="1:4">
      <c r="A131" s="104"/>
      <c r="B131" s="104"/>
      <c r="C131" s="104"/>
      <c r="D131" s="104"/>
    </row>
    <row r="132" spans="1:4">
      <c r="A132" s="104"/>
      <c r="B132" s="104"/>
      <c r="C132" s="104"/>
      <c r="D132" s="104"/>
    </row>
    <row r="133" spans="1:4">
      <c r="A133" s="104"/>
      <c r="B133" s="104"/>
      <c r="C133" s="104"/>
      <c r="D133" s="104"/>
    </row>
    <row r="134" spans="1:4">
      <c r="A134" s="104"/>
      <c r="B134" s="104"/>
      <c r="C134" s="104"/>
      <c r="D134" s="104"/>
    </row>
    <row r="135" spans="1:4">
      <c r="A135" s="104"/>
      <c r="B135" s="104"/>
      <c r="C135" s="104"/>
      <c r="D135" s="104"/>
    </row>
    <row r="136" spans="1:4">
      <c r="A136" s="104"/>
      <c r="B136" s="104"/>
      <c r="C136" s="104"/>
      <c r="D136" s="104"/>
    </row>
    <row r="137" spans="1:4">
      <c r="A137" s="104"/>
      <c r="B137" s="104"/>
      <c r="C137" s="104"/>
      <c r="D137" s="104"/>
    </row>
    <row r="138" spans="1:4">
      <c r="A138" s="104"/>
      <c r="B138" s="104"/>
      <c r="C138" s="104"/>
      <c r="D138" s="104"/>
    </row>
    <row r="139" spans="1:4">
      <c r="A139" s="104"/>
      <c r="B139" s="104"/>
      <c r="C139" s="104"/>
      <c r="D139" s="104"/>
    </row>
    <row r="140" spans="1:4">
      <c r="A140" s="104"/>
      <c r="B140" s="104"/>
      <c r="C140" s="104"/>
      <c r="D140" s="104"/>
    </row>
    <row r="141" spans="1:4">
      <c r="A141" s="104"/>
      <c r="B141" s="104"/>
      <c r="C141" s="104"/>
      <c r="D141" s="104"/>
    </row>
    <row r="142" spans="1:4">
      <c r="A142" s="104"/>
      <c r="B142" s="104"/>
      <c r="C142" s="104"/>
      <c r="D142" s="104"/>
    </row>
    <row r="143" spans="1:4">
      <c r="A143" s="104"/>
      <c r="B143" s="104"/>
      <c r="C143" s="104"/>
      <c r="D143" s="104"/>
    </row>
    <row r="144" spans="1:4">
      <c r="A144" s="104"/>
      <c r="B144" s="104"/>
      <c r="C144" s="104"/>
      <c r="D144" s="104"/>
    </row>
    <row r="145" spans="1:4">
      <c r="A145" s="104"/>
      <c r="B145" s="104"/>
      <c r="C145" s="104"/>
      <c r="D145" s="104"/>
    </row>
    <row r="146" spans="1:4">
      <c r="A146" s="104"/>
      <c r="B146" s="104"/>
      <c r="C146" s="104"/>
      <c r="D146" s="104"/>
    </row>
    <row r="147" spans="1:4">
      <c r="A147" s="104"/>
      <c r="B147" s="104"/>
      <c r="C147" s="104"/>
      <c r="D147" s="104"/>
    </row>
    <row r="148" spans="1:4">
      <c r="A148" s="104"/>
      <c r="B148" s="104"/>
      <c r="C148" s="104"/>
      <c r="D148" s="104"/>
    </row>
    <row r="149" spans="1:4">
      <c r="A149" s="104"/>
      <c r="B149" s="104"/>
      <c r="C149" s="104"/>
      <c r="D149" s="104"/>
    </row>
    <row r="150" spans="1:4">
      <c r="A150" s="104"/>
      <c r="B150" s="104"/>
      <c r="C150" s="104"/>
      <c r="D150" s="104"/>
    </row>
    <row r="151" spans="1:4">
      <c r="A151" s="104"/>
      <c r="B151" s="104"/>
      <c r="C151" s="104"/>
      <c r="D151" s="104"/>
    </row>
    <row r="152" spans="1:4">
      <c r="A152" s="104"/>
      <c r="B152" s="104"/>
      <c r="C152" s="104"/>
      <c r="D152" s="104"/>
    </row>
    <row r="153" spans="1:4">
      <c r="A153" s="104"/>
      <c r="B153" s="104"/>
      <c r="C153" s="104"/>
      <c r="D153" s="104"/>
    </row>
    <row r="154" spans="1:4">
      <c r="A154" s="104"/>
      <c r="B154" s="104"/>
      <c r="C154" s="104"/>
      <c r="D154" s="104"/>
    </row>
    <row r="155" spans="1:4">
      <c r="A155" s="104"/>
      <c r="B155" s="104"/>
      <c r="C155" s="104"/>
      <c r="D155" s="104"/>
    </row>
    <row r="156" spans="1:4">
      <c r="A156" s="104"/>
      <c r="B156" s="104"/>
      <c r="C156" s="104"/>
      <c r="D156" s="104"/>
    </row>
    <row r="157" spans="1:4">
      <c r="A157" s="104"/>
      <c r="B157" s="104"/>
      <c r="C157" s="104"/>
      <c r="D157" s="104"/>
    </row>
    <row r="158" spans="1:4">
      <c r="A158" s="104"/>
      <c r="B158" s="104"/>
      <c r="C158" s="104"/>
      <c r="D158" s="104"/>
    </row>
    <row r="159" spans="1:4">
      <c r="A159" s="104"/>
      <c r="B159" s="104"/>
      <c r="C159" s="104"/>
      <c r="D159" s="104"/>
    </row>
    <row r="160" spans="1:4">
      <c r="A160" s="104"/>
      <c r="B160" s="104"/>
      <c r="C160" s="104"/>
      <c r="D160" s="104"/>
    </row>
    <row r="161" spans="1:4">
      <c r="A161" s="104"/>
      <c r="B161" s="104"/>
      <c r="C161" s="104"/>
      <c r="D161" s="104"/>
    </row>
    <row r="162" spans="1:4">
      <c r="A162" s="104"/>
      <c r="B162" s="104"/>
      <c r="C162" s="104"/>
      <c r="D162" s="104"/>
    </row>
    <row r="163" spans="1:4">
      <c r="A163" s="104"/>
      <c r="B163" s="104"/>
      <c r="C163" s="104"/>
      <c r="D163" s="104"/>
    </row>
    <row r="164" spans="1:4">
      <c r="A164" s="104"/>
      <c r="B164" s="104"/>
      <c r="C164" s="104"/>
      <c r="D164" s="104"/>
    </row>
    <row r="165" spans="1:4">
      <c r="A165" s="104"/>
      <c r="B165" s="104"/>
      <c r="C165" s="104"/>
      <c r="D165" s="104"/>
    </row>
    <row r="166" spans="1:4">
      <c r="A166" s="104"/>
      <c r="B166" s="104"/>
      <c r="C166" s="104"/>
      <c r="D166" s="104"/>
    </row>
    <row r="167" spans="1:4">
      <c r="A167" s="104"/>
      <c r="B167" s="104"/>
      <c r="C167" s="104"/>
      <c r="D167" s="104"/>
    </row>
    <row r="168" spans="1:4">
      <c r="A168" s="104"/>
      <c r="B168" s="104"/>
      <c r="C168" s="104"/>
      <c r="D168" s="104"/>
    </row>
    <row r="169" spans="1:4">
      <c r="A169" s="104"/>
      <c r="B169" s="104"/>
      <c r="C169" s="104"/>
      <c r="D169" s="104"/>
    </row>
    <row r="170" spans="1:4">
      <c r="A170" s="104"/>
      <c r="B170" s="104"/>
      <c r="C170" s="104"/>
      <c r="D170" s="104"/>
    </row>
    <row r="171" spans="1:4">
      <c r="A171" s="104"/>
      <c r="B171" s="104"/>
      <c r="C171" s="104"/>
      <c r="D171" s="104"/>
    </row>
    <row r="172" spans="1:4">
      <c r="A172" s="104"/>
      <c r="B172" s="104"/>
      <c r="C172" s="104"/>
      <c r="D172" s="104"/>
    </row>
    <row r="173" spans="1:4">
      <c r="A173" s="104"/>
      <c r="B173" s="104"/>
      <c r="C173" s="104"/>
      <c r="D173" s="104"/>
    </row>
    <row r="174" spans="1:4">
      <c r="A174" s="104"/>
      <c r="B174" s="104"/>
      <c r="C174" s="104"/>
      <c r="D174" s="104"/>
    </row>
    <row r="175" spans="1:4">
      <c r="A175" s="104"/>
      <c r="B175" s="104"/>
      <c r="C175" s="104"/>
      <c r="D175" s="104"/>
    </row>
    <row r="176" spans="1:4">
      <c r="A176" s="104"/>
      <c r="B176" s="104"/>
      <c r="C176" s="104"/>
      <c r="D176" s="104"/>
    </row>
    <row r="177" spans="1:4">
      <c r="A177" s="104"/>
      <c r="B177" s="104"/>
      <c r="C177" s="104"/>
      <c r="D177" s="104"/>
    </row>
    <row r="178" spans="1:4">
      <c r="A178" s="104"/>
      <c r="B178" s="104"/>
      <c r="C178" s="104"/>
      <c r="D178" s="104"/>
    </row>
    <row r="179" spans="1:4">
      <c r="A179" s="104"/>
      <c r="B179" s="104"/>
      <c r="C179" s="104"/>
      <c r="D179" s="104"/>
    </row>
    <row r="180" spans="1:4">
      <c r="A180" s="104"/>
      <c r="B180" s="104"/>
      <c r="C180" s="104"/>
      <c r="D180" s="104"/>
    </row>
    <row r="181" spans="1:4">
      <c r="A181" s="104"/>
      <c r="B181" s="104"/>
      <c r="C181" s="104"/>
      <c r="D181" s="104"/>
    </row>
    <row r="182" spans="1:4">
      <c r="A182" s="104"/>
      <c r="B182" s="104"/>
      <c r="C182" s="104"/>
      <c r="D182" s="104"/>
    </row>
    <row r="183" spans="1:4">
      <c r="A183" s="104"/>
      <c r="B183" s="104"/>
      <c r="C183" s="104"/>
      <c r="D183" s="104"/>
    </row>
    <row r="184" spans="1:4">
      <c r="A184" s="104"/>
      <c r="B184" s="104"/>
      <c r="C184" s="104"/>
      <c r="D184" s="104"/>
    </row>
    <row r="185" spans="1:4">
      <c r="A185" s="104"/>
      <c r="B185" s="104"/>
      <c r="C185" s="104"/>
      <c r="D185" s="104"/>
    </row>
    <row r="186" spans="1:4">
      <c r="A186" s="104"/>
      <c r="B186" s="104"/>
      <c r="C186" s="104"/>
      <c r="D186" s="104"/>
    </row>
    <row r="187" spans="1:4">
      <c r="A187" s="104"/>
      <c r="B187" s="104"/>
      <c r="C187" s="104"/>
      <c r="D187" s="104"/>
    </row>
    <row r="188" spans="1:4">
      <c r="A188" s="104"/>
      <c r="B188" s="104"/>
      <c r="C188" s="104"/>
      <c r="D188" s="104"/>
    </row>
    <row r="189" spans="1:4">
      <c r="A189" s="104"/>
      <c r="B189" s="104"/>
      <c r="C189" s="104"/>
      <c r="D189" s="104"/>
    </row>
    <row r="190" spans="1:4">
      <c r="A190" s="104"/>
      <c r="B190" s="104"/>
      <c r="C190" s="104"/>
      <c r="D190" s="104"/>
    </row>
    <row r="191" spans="1:4">
      <c r="A191" s="104"/>
      <c r="B191" s="104"/>
      <c r="C191" s="104"/>
      <c r="D191" s="104"/>
    </row>
    <row r="192" spans="1:4">
      <c r="A192" s="104"/>
      <c r="B192" s="104"/>
      <c r="C192" s="104"/>
      <c r="D192" s="104"/>
    </row>
    <row r="193" spans="1:4">
      <c r="A193" s="104"/>
      <c r="B193" s="104"/>
      <c r="C193" s="104"/>
      <c r="D193" s="104"/>
    </row>
    <row r="194" spans="1:4">
      <c r="A194" s="104"/>
      <c r="B194" s="104"/>
      <c r="C194" s="104"/>
      <c r="D194" s="104"/>
    </row>
    <row r="195" spans="1:4">
      <c r="A195" s="104"/>
      <c r="B195" s="104"/>
      <c r="C195" s="104"/>
      <c r="D195" s="104"/>
    </row>
    <row r="196" spans="1:4">
      <c r="A196" s="104"/>
      <c r="B196" s="104"/>
      <c r="C196" s="104"/>
      <c r="D196" s="104"/>
    </row>
    <row r="197" spans="1:4">
      <c r="A197" s="104"/>
      <c r="B197" s="104"/>
      <c r="C197" s="104"/>
      <c r="D197" s="104"/>
    </row>
    <row r="198" spans="1:4">
      <c r="A198" s="104"/>
      <c r="B198" s="104"/>
      <c r="C198" s="104"/>
      <c r="D198" s="104"/>
    </row>
    <row r="199" spans="1:4">
      <c r="A199" s="104"/>
      <c r="B199" s="104"/>
      <c r="C199" s="104"/>
      <c r="D199" s="104"/>
    </row>
    <row r="200" spans="1:4">
      <c r="A200" s="104"/>
      <c r="B200" s="104"/>
      <c r="C200" s="104"/>
      <c r="D200" s="104"/>
    </row>
    <row r="201" spans="1:4">
      <c r="A201" s="104"/>
      <c r="B201" s="104"/>
      <c r="C201" s="104"/>
      <c r="D201" s="104"/>
    </row>
    <row r="202" spans="1:4">
      <c r="A202" s="104"/>
      <c r="B202" s="104"/>
      <c r="C202" s="104"/>
      <c r="D202" s="104"/>
    </row>
    <row r="203" spans="1:4">
      <c r="A203" s="104"/>
      <c r="B203" s="104"/>
      <c r="C203" s="104"/>
      <c r="D203" s="104"/>
    </row>
    <row r="204" spans="1:4">
      <c r="A204" s="104"/>
      <c r="B204" s="104"/>
      <c r="C204" s="104"/>
      <c r="D204" s="104"/>
    </row>
    <row r="205" spans="1:4">
      <c r="A205" s="104"/>
      <c r="B205" s="104"/>
      <c r="C205" s="104"/>
      <c r="D205" s="104"/>
    </row>
    <row r="206" spans="1:4">
      <c r="A206" s="104"/>
      <c r="B206" s="104"/>
      <c r="C206" s="104"/>
      <c r="D206" s="104"/>
    </row>
    <row r="207" spans="1:4">
      <c r="A207" s="104"/>
      <c r="B207" s="104"/>
      <c r="C207" s="104"/>
      <c r="D207" s="104"/>
    </row>
    <row r="208" spans="1:4">
      <c r="A208" s="104"/>
      <c r="B208" s="104"/>
      <c r="C208" s="104"/>
      <c r="D208" s="104"/>
    </row>
    <row r="209" spans="1:4">
      <c r="A209" s="104"/>
      <c r="B209" s="104"/>
      <c r="C209" s="104"/>
      <c r="D209" s="104"/>
    </row>
    <row r="210" spans="1:4">
      <c r="A210" s="104"/>
      <c r="B210" s="104"/>
      <c r="C210" s="104"/>
      <c r="D210" s="104"/>
    </row>
    <row r="211" spans="1:4">
      <c r="A211" s="104"/>
      <c r="B211" s="104"/>
      <c r="C211" s="104"/>
      <c r="D211" s="104"/>
    </row>
    <row r="212" spans="1:4">
      <c r="A212" s="104"/>
      <c r="B212" s="104"/>
      <c r="C212" s="104"/>
      <c r="D212" s="104"/>
    </row>
    <row r="213" spans="1:4">
      <c r="A213" s="104"/>
      <c r="B213" s="104"/>
      <c r="C213" s="104"/>
      <c r="D213" s="104"/>
    </row>
    <row r="214" spans="1:4">
      <c r="A214" s="104"/>
      <c r="B214" s="104"/>
      <c r="C214" s="104"/>
      <c r="D214" s="104"/>
    </row>
  </sheetData>
  <pageMargins left="0.23622047244094491" right="0.23622047244094491" top="0.39370078740157483" bottom="0.74803149606299213" header="0" footer="0.31496062992125984"/>
  <pageSetup paperSize="9" scale="8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6"/>
  <sheetViews>
    <sheetView workbookViewId="0">
      <selection activeCell="I18" sqref="I18"/>
    </sheetView>
  </sheetViews>
  <sheetFormatPr baseColWidth="10" defaultColWidth="11.42578125" defaultRowHeight="12.75"/>
  <cols>
    <col min="1" max="1" width="25.7109375" style="194" customWidth="1"/>
    <col min="2" max="12" width="9.42578125" style="194" customWidth="1"/>
    <col min="13" max="13" width="2.140625" style="194" hidden="1" customWidth="1"/>
    <col min="14" max="16384" width="11.42578125" style="194"/>
  </cols>
  <sheetData>
    <row r="1" spans="1:14">
      <c r="A1" s="103" t="s">
        <v>353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</row>
    <row r="2" spans="1:14">
      <c r="A2" s="107" t="s">
        <v>354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</row>
    <row r="4" spans="1:14" ht="25.5">
      <c r="A4" s="110"/>
      <c r="B4" s="167" t="s">
        <v>6</v>
      </c>
      <c r="C4" s="167" t="s">
        <v>207</v>
      </c>
      <c r="D4" s="167" t="s">
        <v>208</v>
      </c>
      <c r="E4" s="167" t="s">
        <v>61</v>
      </c>
      <c r="F4" s="167" t="s">
        <v>209</v>
      </c>
      <c r="G4" s="167" t="s">
        <v>210</v>
      </c>
      <c r="H4" s="167" t="s">
        <v>257</v>
      </c>
      <c r="I4" s="167" t="s">
        <v>212</v>
      </c>
      <c r="J4" s="167" t="s">
        <v>213</v>
      </c>
      <c r="K4" s="167" t="s">
        <v>214</v>
      </c>
      <c r="L4" s="167" t="s">
        <v>215</v>
      </c>
      <c r="M4" s="208"/>
      <c r="N4" s="104"/>
    </row>
    <row r="5" spans="1:14">
      <c r="A5" s="169" t="s">
        <v>6</v>
      </c>
      <c r="B5" s="170">
        <v>50852.25</v>
      </c>
      <c r="C5" s="170">
        <v>731.91666666666697</v>
      </c>
      <c r="D5" s="170">
        <v>2053.1666666666702</v>
      </c>
      <c r="E5" s="170">
        <v>3971.3333333333298</v>
      </c>
      <c r="F5" s="170">
        <v>4301.5833333333303</v>
      </c>
      <c r="G5" s="170">
        <v>4679.9166666666697</v>
      </c>
      <c r="H5" s="170">
        <v>5355.3333333333303</v>
      </c>
      <c r="I5" s="170">
        <v>6330.1666666666697</v>
      </c>
      <c r="J5" s="170">
        <v>7025.9166666666697</v>
      </c>
      <c r="K5" s="170">
        <v>8341.0833333333303</v>
      </c>
      <c r="L5" s="170">
        <v>8061.8333333333303</v>
      </c>
      <c r="M5" s="104"/>
      <c r="N5" s="104"/>
    </row>
    <row r="6" spans="1:14">
      <c r="A6" s="138" t="s">
        <v>355</v>
      </c>
      <c r="B6" s="137">
        <v>371.25</v>
      </c>
      <c r="C6" s="137">
        <v>2.1666666666666701</v>
      </c>
      <c r="D6" s="137">
        <v>8.1666666666666696</v>
      </c>
      <c r="E6" s="137">
        <v>12.9166666666667</v>
      </c>
      <c r="F6" s="122">
        <v>32</v>
      </c>
      <c r="G6" s="137">
        <v>35</v>
      </c>
      <c r="H6" s="137">
        <v>39.6666666666667</v>
      </c>
      <c r="I6" s="137">
        <v>34.6666666666667</v>
      </c>
      <c r="J6" s="137">
        <v>40.5833333333333</v>
      </c>
      <c r="K6" s="137">
        <v>88.3333333333333</v>
      </c>
      <c r="L6" s="137">
        <v>77.75</v>
      </c>
      <c r="M6" s="104"/>
      <c r="N6" s="104"/>
    </row>
    <row r="7" spans="1:14">
      <c r="A7" s="138" t="s">
        <v>356</v>
      </c>
      <c r="B7" s="137">
        <v>1129</v>
      </c>
      <c r="C7" s="137">
        <v>8.5</v>
      </c>
      <c r="D7" s="137">
        <v>61.5833333333333</v>
      </c>
      <c r="E7" s="137">
        <v>131.833333333333</v>
      </c>
      <c r="F7" s="122">
        <v>122.25</v>
      </c>
      <c r="G7" s="137">
        <v>125.416666666667</v>
      </c>
      <c r="H7" s="137">
        <v>117.333333333333</v>
      </c>
      <c r="I7" s="137">
        <v>128.416666666667</v>
      </c>
      <c r="J7" s="137">
        <v>121.083333333333</v>
      </c>
      <c r="K7" s="137">
        <v>152.416666666667</v>
      </c>
      <c r="L7" s="137">
        <v>160.166666666667</v>
      </c>
      <c r="M7" s="104"/>
      <c r="N7" s="104"/>
    </row>
    <row r="8" spans="1:14">
      <c r="A8" s="138" t="s">
        <v>357</v>
      </c>
      <c r="B8" s="137">
        <v>1346.5833333333301</v>
      </c>
      <c r="C8" s="137">
        <v>14.8333333333333</v>
      </c>
      <c r="D8" s="137">
        <v>60.8333333333333</v>
      </c>
      <c r="E8" s="137">
        <v>112.333333333333</v>
      </c>
      <c r="F8" s="122">
        <v>98.4166666666667</v>
      </c>
      <c r="G8" s="137">
        <v>122.416666666667</v>
      </c>
      <c r="H8" s="137">
        <v>132.333333333333</v>
      </c>
      <c r="I8" s="137">
        <v>131.166666666667</v>
      </c>
      <c r="J8" s="137">
        <v>162.916666666667</v>
      </c>
      <c r="K8" s="137">
        <v>206.833333333333</v>
      </c>
      <c r="L8" s="137">
        <v>304.5</v>
      </c>
      <c r="M8" s="104"/>
      <c r="N8" s="104"/>
    </row>
    <row r="9" spans="1:14">
      <c r="A9" s="138" t="s">
        <v>358</v>
      </c>
      <c r="B9" s="137">
        <v>38593.583333333299</v>
      </c>
      <c r="C9" s="137">
        <v>704.91666666666697</v>
      </c>
      <c r="D9" s="137">
        <v>1660.8333333333301</v>
      </c>
      <c r="E9" s="137">
        <v>2671.6666666666702</v>
      </c>
      <c r="F9" s="122">
        <v>2927.9166666666702</v>
      </c>
      <c r="G9" s="137">
        <v>3329.25</v>
      </c>
      <c r="H9" s="137">
        <v>3849.4166666666702</v>
      </c>
      <c r="I9" s="137">
        <v>4636.1666666666697</v>
      </c>
      <c r="J9" s="137">
        <v>5450.1666666666697</v>
      </c>
      <c r="K9" s="137">
        <v>6659.4166666666697</v>
      </c>
      <c r="L9" s="137">
        <v>6703.8333333333303</v>
      </c>
      <c r="M9" s="104"/>
      <c r="N9" s="104"/>
    </row>
    <row r="10" spans="1:14">
      <c r="A10" s="139" t="s">
        <v>359</v>
      </c>
      <c r="B10" s="175">
        <v>9411.8333333333303</v>
      </c>
      <c r="C10" s="175">
        <v>1.5</v>
      </c>
      <c r="D10" s="175">
        <v>261.75</v>
      </c>
      <c r="E10" s="175">
        <v>1042.5833333333301</v>
      </c>
      <c r="F10" s="125">
        <v>1121</v>
      </c>
      <c r="G10" s="175">
        <v>1067.8333333333301</v>
      </c>
      <c r="H10" s="175">
        <v>1216.5833333333301</v>
      </c>
      <c r="I10" s="175">
        <v>1399.75</v>
      </c>
      <c r="J10" s="175">
        <v>1251.1666666666699</v>
      </c>
      <c r="K10" s="175">
        <v>1234.0833333333301</v>
      </c>
      <c r="L10" s="175">
        <v>815.58333333333303</v>
      </c>
      <c r="M10" s="104"/>
      <c r="N10" s="104"/>
    </row>
    <row r="11" spans="1:14">
      <c r="A11" s="169" t="s">
        <v>7</v>
      </c>
      <c r="B11" s="170">
        <v>20501.066666666698</v>
      </c>
      <c r="C11" s="170">
        <v>423.15</v>
      </c>
      <c r="D11" s="170">
        <v>1050.4166666666699</v>
      </c>
      <c r="E11" s="170">
        <v>1689</v>
      </c>
      <c r="F11" s="170">
        <v>1728.9166666666699</v>
      </c>
      <c r="G11" s="170">
        <v>1705.25</v>
      </c>
      <c r="H11" s="170">
        <v>1980.4166666666699</v>
      </c>
      <c r="I11" s="170">
        <v>2524.75</v>
      </c>
      <c r="J11" s="170">
        <v>2823.25</v>
      </c>
      <c r="K11" s="170">
        <v>3497.9166666666702</v>
      </c>
      <c r="L11" s="170">
        <v>3078</v>
      </c>
      <c r="M11" s="104"/>
      <c r="N11" s="104"/>
    </row>
    <row r="12" spans="1:14">
      <c r="A12" s="138" t="s">
        <v>355</v>
      </c>
      <c r="B12" s="122">
        <v>183.15</v>
      </c>
      <c r="C12" s="122">
        <v>1.4</v>
      </c>
      <c r="D12" s="122">
        <v>5.5833333333333304</v>
      </c>
      <c r="E12" s="122">
        <v>5.75</v>
      </c>
      <c r="F12" s="122">
        <v>12.1666666666667</v>
      </c>
      <c r="G12" s="122">
        <v>14.0833333333333</v>
      </c>
      <c r="H12" s="122">
        <v>15</v>
      </c>
      <c r="I12" s="122">
        <v>16</v>
      </c>
      <c r="J12" s="122">
        <v>16.8333333333333</v>
      </c>
      <c r="K12" s="122">
        <v>56.25</v>
      </c>
      <c r="L12" s="122">
        <v>40.0833333333333</v>
      </c>
      <c r="M12" s="104"/>
      <c r="N12" s="104"/>
    </row>
    <row r="13" spans="1:14">
      <c r="A13" s="138" t="s">
        <v>356</v>
      </c>
      <c r="B13" s="122">
        <v>502.33333333333297</v>
      </c>
      <c r="C13" s="122">
        <v>5.6666666666666696</v>
      </c>
      <c r="D13" s="122">
        <v>33.3333333333333</v>
      </c>
      <c r="E13" s="122">
        <v>55.5</v>
      </c>
      <c r="F13" s="122">
        <v>57.5</v>
      </c>
      <c r="G13" s="122">
        <v>50.75</v>
      </c>
      <c r="H13" s="122">
        <v>46.4166666666667</v>
      </c>
      <c r="I13" s="122">
        <v>57.4166666666667</v>
      </c>
      <c r="J13" s="122">
        <v>60.1666666666667</v>
      </c>
      <c r="K13" s="122">
        <v>67.1666666666667</v>
      </c>
      <c r="L13" s="122">
        <v>68.4166666666667</v>
      </c>
      <c r="M13" s="104"/>
      <c r="N13" s="104"/>
    </row>
    <row r="14" spans="1:14">
      <c r="A14" s="138" t="s">
        <v>357</v>
      </c>
      <c r="B14" s="122">
        <v>575.08333333333303</v>
      </c>
      <c r="C14" s="122">
        <v>9.3333333333333304</v>
      </c>
      <c r="D14" s="122">
        <v>32.4166666666667</v>
      </c>
      <c r="E14" s="122">
        <v>48.1666666666667</v>
      </c>
      <c r="F14" s="122">
        <v>41.75</v>
      </c>
      <c r="G14" s="122">
        <v>53.6666666666667</v>
      </c>
      <c r="H14" s="122">
        <v>55.0833333333333</v>
      </c>
      <c r="I14" s="122">
        <v>62.0833333333333</v>
      </c>
      <c r="J14" s="122">
        <v>79.9166666666667</v>
      </c>
      <c r="K14" s="122">
        <v>85.1666666666667</v>
      </c>
      <c r="L14" s="122">
        <v>107.5</v>
      </c>
      <c r="M14" s="104"/>
      <c r="N14" s="104"/>
    </row>
    <row r="15" spans="1:14">
      <c r="A15" s="138" t="s">
        <v>358</v>
      </c>
      <c r="B15" s="137">
        <v>16041</v>
      </c>
      <c r="C15" s="137">
        <v>406.41666666666703</v>
      </c>
      <c r="D15" s="137">
        <v>862.25</v>
      </c>
      <c r="E15" s="137">
        <v>1192.9166666666699</v>
      </c>
      <c r="F15" s="137">
        <v>1209.6666666666699</v>
      </c>
      <c r="G15" s="137">
        <v>1266.3333333333301</v>
      </c>
      <c r="H15" s="137">
        <v>1492.4166666666699</v>
      </c>
      <c r="I15" s="137">
        <v>1940.25</v>
      </c>
      <c r="J15" s="137">
        <v>2284</v>
      </c>
      <c r="K15" s="137">
        <v>2838</v>
      </c>
      <c r="L15" s="137">
        <v>2548.75</v>
      </c>
      <c r="M15" s="104"/>
      <c r="N15" s="104"/>
    </row>
    <row r="16" spans="1:14">
      <c r="A16" s="139" t="s">
        <v>359</v>
      </c>
      <c r="B16" s="125">
        <v>3199.5</v>
      </c>
      <c r="C16" s="125">
        <v>0.33333333333333298</v>
      </c>
      <c r="D16" s="125">
        <v>116.833333333333</v>
      </c>
      <c r="E16" s="125">
        <v>386.66666666666703</v>
      </c>
      <c r="F16" s="125">
        <v>407.83333333333297</v>
      </c>
      <c r="G16" s="125">
        <v>320.41666666666703</v>
      </c>
      <c r="H16" s="125">
        <v>371.5</v>
      </c>
      <c r="I16" s="125">
        <v>449</v>
      </c>
      <c r="J16" s="125">
        <v>382.33333333333297</v>
      </c>
      <c r="K16" s="125">
        <v>451.33333333333297</v>
      </c>
      <c r="L16" s="125">
        <v>313.25</v>
      </c>
      <c r="M16" s="104"/>
      <c r="N16" s="104"/>
    </row>
    <row r="17" spans="1:14">
      <c r="A17" s="169" t="s">
        <v>8</v>
      </c>
      <c r="B17" s="187">
        <v>30351.45</v>
      </c>
      <c r="C17" s="187">
        <v>309.03333333333302</v>
      </c>
      <c r="D17" s="187">
        <v>1002.75</v>
      </c>
      <c r="E17" s="187">
        <v>2282.3333333333298</v>
      </c>
      <c r="F17" s="187">
        <v>2572.6666666666702</v>
      </c>
      <c r="G17" s="187">
        <v>2974.6666666666702</v>
      </c>
      <c r="H17" s="187">
        <v>3374.9166666666702</v>
      </c>
      <c r="I17" s="187">
        <v>3805.4166666666702</v>
      </c>
      <c r="J17" s="187">
        <v>4202.6666666666697</v>
      </c>
      <c r="K17" s="187">
        <v>4843.1666666666697</v>
      </c>
      <c r="L17" s="187">
        <v>4983.8333333333303</v>
      </c>
      <c r="M17" s="104"/>
      <c r="N17" s="104"/>
    </row>
    <row r="18" spans="1:14">
      <c r="A18" s="138" t="s">
        <v>355</v>
      </c>
      <c r="B18" s="122">
        <v>188.333333333333</v>
      </c>
      <c r="C18" s="122">
        <v>1</v>
      </c>
      <c r="D18" s="122">
        <v>2.5833333333333299</v>
      </c>
      <c r="E18" s="122">
        <v>7.1666666666666696</v>
      </c>
      <c r="F18" s="122">
        <v>19.8333333333333</v>
      </c>
      <c r="G18" s="122">
        <v>20.9166666666667</v>
      </c>
      <c r="H18" s="122">
        <v>24.6666666666667</v>
      </c>
      <c r="I18" s="122">
        <v>18.6666666666667</v>
      </c>
      <c r="J18" s="122">
        <v>23.75</v>
      </c>
      <c r="K18" s="122">
        <v>32.0833333333333</v>
      </c>
      <c r="L18" s="122">
        <v>37.6666666666667</v>
      </c>
      <c r="M18" s="104"/>
      <c r="N18" s="104"/>
    </row>
    <row r="19" spans="1:14">
      <c r="A19" s="138" t="s">
        <v>356</v>
      </c>
      <c r="B19" s="122">
        <v>626.66666666666697</v>
      </c>
      <c r="C19" s="122">
        <v>2.8333333333333299</v>
      </c>
      <c r="D19" s="122">
        <v>28.25</v>
      </c>
      <c r="E19" s="122">
        <v>76.3333333333333</v>
      </c>
      <c r="F19" s="122">
        <v>64.75</v>
      </c>
      <c r="G19" s="122">
        <v>74.6666666666667</v>
      </c>
      <c r="H19" s="122">
        <v>70.9166666666667</v>
      </c>
      <c r="I19" s="122">
        <v>71</v>
      </c>
      <c r="J19" s="122">
        <v>60.9166666666667</v>
      </c>
      <c r="K19" s="122">
        <v>85.25</v>
      </c>
      <c r="L19" s="122">
        <v>91.75</v>
      </c>
      <c r="M19" s="104"/>
      <c r="N19" s="104"/>
    </row>
    <row r="20" spans="1:14">
      <c r="A20" s="138" t="s">
        <v>357</v>
      </c>
      <c r="B20" s="122">
        <v>771.5</v>
      </c>
      <c r="C20" s="122">
        <v>5.5</v>
      </c>
      <c r="D20" s="122">
        <v>28.4166666666667</v>
      </c>
      <c r="E20" s="122">
        <v>64.1666666666667</v>
      </c>
      <c r="F20" s="122">
        <v>56.6666666666667</v>
      </c>
      <c r="G20" s="122">
        <v>68.75</v>
      </c>
      <c r="H20" s="122">
        <v>77.25</v>
      </c>
      <c r="I20" s="122">
        <v>69.0833333333333</v>
      </c>
      <c r="J20" s="122">
        <v>83</v>
      </c>
      <c r="K20" s="122">
        <v>121.666666666667</v>
      </c>
      <c r="L20" s="122">
        <v>197</v>
      </c>
      <c r="M20" s="104"/>
      <c r="N20" s="104"/>
    </row>
    <row r="21" spans="1:14">
      <c r="A21" s="138" t="s">
        <v>358</v>
      </c>
      <c r="B21" s="122">
        <v>22552.583333333299</v>
      </c>
      <c r="C21" s="122">
        <v>298.5</v>
      </c>
      <c r="D21" s="122">
        <v>798.58333333333303</v>
      </c>
      <c r="E21" s="122">
        <v>1478.75</v>
      </c>
      <c r="F21" s="122">
        <v>1718.25</v>
      </c>
      <c r="G21" s="122">
        <v>2062.9166666666702</v>
      </c>
      <c r="H21" s="122">
        <v>2357</v>
      </c>
      <c r="I21" s="122">
        <v>2695.9166666666702</v>
      </c>
      <c r="J21" s="122">
        <v>3166.1666666666702</v>
      </c>
      <c r="K21" s="122">
        <v>3821.4166666666702</v>
      </c>
      <c r="L21" s="122">
        <v>4155.0833333333303</v>
      </c>
      <c r="M21" s="104"/>
      <c r="N21" s="104"/>
    </row>
    <row r="22" spans="1:14">
      <c r="A22" s="139" t="s">
        <v>359</v>
      </c>
      <c r="B22" s="125">
        <v>6212.3666666666704</v>
      </c>
      <c r="C22" s="125">
        <v>1.2</v>
      </c>
      <c r="D22" s="125">
        <v>144.916666666667</v>
      </c>
      <c r="E22" s="125">
        <v>655.91666666666697</v>
      </c>
      <c r="F22" s="125">
        <v>713.16666666666697</v>
      </c>
      <c r="G22" s="125">
        <v>747.41666666666697</v>
      </c>
      <c r="H22" s="125">
        <v>845.08333333333303</v>
      </c>
      <c r="I22" s="125">
        <v>950.75</v>
      </c>
      <c r="J22" s="125">
        <v>868.83333333333303</v>
      </c>
      <c r="K22" s="125">
        <v>782.75</v>
      </c>
      <c r="L22" s="125">
        <v>502.33333333333297</v>
      </c>
      <c r="M22" s="104"/>
      <c r="N22" s="104"/>
    </row>
    <row r="23" spans="1:14" ht="13.5">
      <c r="A23" s="127" t="s">
        <v>216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04"/>
      <c r="N23" s="104"/>
    </row>
    <row r="24" spans="1:14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</row>
    <row r="25" spans="1:14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</row>
    <row r="27" spans="1:14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</row>
    <row r="28" spans="1:14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</row>
    <row r="29" spans="1:14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</row>
    <row r="30" spans="1:14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</row>
    <row r="31" spans="1:14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</row>
    <row r="32" spans="1:14">
      <c r="A32" s="104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</row>
    <row r="33" spans="1:12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</row>
    <row r="34" spans="1:12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</row>
    <row r="35" spans="1:12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</row>
    <row r="36" spans="1:1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</row>
    <row r="37" spans="1:12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</row>
    <row r="39" spans="1:12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</row>
    <row r="40" spans="1:12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</row>
    <row r="41" spans="1:12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</row>
    <row r="42" spans="1:12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</row>
    <row r="43" spans="1:12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</row>
    <row r="44" spans="1:12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</row>
    <row r="45" spans="1:12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</row>
    <row r="46" spans="1:12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</row>
    <row r="47" spans="1:12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</row>
    <row r="48" spans="1:12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</row>
    <row r="49" spans="1:1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</row>
    <row r="50" spans="1:1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</row>
    <row r="51" spans="1:1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</row>
    <row r="52" spans="1:1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</row>
    <row r="53" spans="1:1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</row>
    <row r="54" spans="1:1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</row>
    <row r="55" spans="1:1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</row>
    <row r="56" spans="1:1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  <row r="57" spans="1:1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</row>
    <row r="58" spans="1:1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</row>
    <row r="59" spans="1:1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</row>
    <row r="60" spans="1:1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</row>
    <row r="61" spans="1:1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</row>
    <row r="62" spans="1:1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</row>
    <row r="63" spans="1:1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</row>
    <row r="64" spans="1:1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</row>
    <row r="65" spans="1:1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</row>
    <row r="66" spans="1:1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</row>
    <row r="67" spans="1:1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</row>
    <row r="68" spans="1:1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</row>
    <row r="69" spans="1:1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</row>
    <row r="70" spans="1:1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</row>
    <row r="71" spans="1:1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</row>
    <row r="72" spans="1:1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</row>
    <row r="73" spans="1:1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</row>
    <row r="75" spans="1:1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</row>
    <row r="76" spans="1:1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</row>
    <row r="77" spans="1:1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</row>
    <row r="78" spans="1:1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</row>
    <row r="79" spans="1:1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</row>
    <row r="80" spans="1:1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</row>
    <row r="81" spans="1:1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</row>
    <row r="82" spans="1:1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</row>
    <row r="83" spans="1:1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1:1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1:1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1:1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1:1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1:1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89" spans="1:1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</row>
    <row r="90" spans="1:1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</row>
    <row r="91" spans="1:1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1:1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</row>
    <row r="94" spans="1:1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</row>
    <row r="95" spans="1:1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</row>
    <row r="96" spans="1:1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</row>
    <row r="97" spans="1:1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</row>
    <row r="99" spans="1:1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</row>
    <row r="102" spans="1:1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</row>
    <row r="108" spans="1:1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</row>
    <row r="109" spans="1:1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</row>
    <row r="110" spans="1:1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</row>
    <row r="111" spans="1:1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</row>
    <row r="112" spans="1:1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</row>
    <row r="113" spans="1:1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</row>
    <row r="114" spans="1:1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</row>
    <row r="115" spans="1:1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</row>
    <row r="116" spans="1:1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</row>
    <row r="117" spans="1:1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</row>
    <row r="118" spans="1:1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</row>
    <row r="119" spans="1:1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</row>
    <row r="120" spans="1:1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</row>
    <row r="121" spans="1:1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</row>
    <row r="122" spans="1:1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</row>
    <row r="123" spans="1:1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</row>
    <row r="124" spans="1:1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</row>
    <row r="125" spans="1:1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</row>
    <row r="126" spans="1:1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</row>
    <row r="127" spans="1:1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</row>
    <row r="128" spans="1:1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</row>
    <row r="129" spans="1:1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</row>
    <row r="130" spans="1:1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</row>
    <row r="131" spans="1:1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</row>
    <row r="132" spans="1:1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</row>
    <row r="133" spans="1:1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</row>
    <row r="134" spans="1:1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</row>
    <row r="135" spans="1:1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</row>
    <row r="136" spans="1:1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</row>
  </sheetData>
  <pageMargins left="0.23622047244094491" right="0.23622047244094491" top="0.39370078740157483" bottom="0.74803149606299213" header="0" footer="0.31496062992125984"/>
  <pageSetup paperSize="9" scale="78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1"/>
  <sheetViews>
    <sheetView zoomScaleNormal="100" workbookViewId="0">
      <selection activeCell="L29" sqref="L29"/>
    </sheetView>
  </sheetViews>
  <sheetFormatPr baseColWidth="10" defaultColWidth="11.42578125" defaultRowHeight="12.75"/>
  <cols>
    <col min="1" max="1" width="13.42578125" style="16" customWidth="1"/>
    <col min="2" max="2" width="4.85546875" style="16" customWidth="1"/>
    <col min="3" max="4" width="6.28515625" style="16" customWidth="1"/>
    <col min="5" max="5" width="4.85546875" style="16" customWidth="1"/>
    <col min="6" max="7" width="6.28515625" style="16" customWidth="1"/>
    <col min="8" max="8" width="4.85546875" style="16" customWidth="1"/>
    <col min="9" max="10" width="6.28515625" style="16" customWidth="1"/>
    <col min="11" max="11" width="4.85546875" style="16" customWidth="1"/>
    <col min="12" max="13" width="6.28515625" style="16" customWidth="1"/>
    <col min="14" max="14" width="4.85546875" style="16" customWidth="1"/>
    <col min="15" max="16" width="6.28515625" style="17" customWidth="1"/>
    <col min="17" max="48" width="11.42578125" style="17"/>
    <col min="49" max="16384" width="11.42578125" style="16"/>
  </cols>
  <sheetData>
    <row r="1" spans="1:48" s="42" customFormat="1">
      <c r="A1" s="41" t="s">
        <v>40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</row>
    <row r="2" spans="1:48" s="42" customFormat="1">
      <c r="A2" s="43" t="s">
        <v>41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</row>
    <row r="3" spans="1:48" s="42" customFormat="1">
      <c r="A3" s="44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</row>
    <row r="4" spans="1:48" s="42" customFormat="1">
      <c r="A4" s="5"/>
      <c r="B4" s="6" t="s">
        <v>25</v>
      </c>
      <c r="C4" s="6"/>
      <c r="D4" s="6"/>
      <c r="E4" s="6" t="s">
        <v>10</v>
      </c>
      <c r="F4" s="6"/>
      <c r="G4" s="6"/>
      <c r="H4" s="6" t="s">
        <v>11</v>
      </c>
      <c r="I4" s="6"/>
      <c r="J4" s="6"/>
      <c r="K4" s="6" t="s">
        <v>12</v>
      </c>
      <c r="L4" s="6"/>
      <c r="M4" s="6"/>
      <c r="N4" s="6" t="s">
        <v>13</v>
      </c>
      <c r="O4" s="6"/>
      <c r="P4" s="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</row>
    <row r="5" spans="1:48" s="42" customFormat="1">
      <c r="A5" s="5"/>
      <c r="B5" s="7" t="s">
        <v>6</v>
      </c>
      <c r="C5" s="7" t="s">
        <v>7</v>
      </c>
      <c r="D5" s="7" t="s">
        <v>8</v>
      </c>
      <c r="E5" s="7" t="s">
        <v>6</v>
      </c>
      <c r="F5" s="7" t="s">
        <v>7</v>
      </c>
      <c r="G5" s="7" t="s">
        <v>8</v>
      </c>
      <c r="H5" s="7" t="s">
        <v>6</v>
      </c>
      <c r="I5" s="7" t="s">
        <v>7</v>
      </c>
      <c r="J5" s="7" t="s">
        <v>8</v>
      </c>
      <c r="K5" s="7" t="s">
        <v>6</v>
      </c>
      <c r="L5" s="7" t="s">
        <v>7</v>
      </c>
      <c r="M5" s="7" t="s">
        <v>8</v>
      </c>
      <c r="N5" s="7" t="s">
        <v>6</v>
      </c>
      <c r="O5" s="7" t="s">
        <v>7</v>
      </c>
      <c r="P5" s="7" t="s">
        <v>8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</row>
    <row r="6" spans="1:48" s="42" customFormat="1">
      <c r="A6" s="45" t="s">
        <v>42</v>
      </c>
      <c r="B6" s="28">
        <f>SUM(C6:D6)</f>
        <v>666.82500000000005</v>
      </c>
      <c r="C6" s="28">
        <f t="shared" ref="C6:D11" si="0">AVERAGE(F6,I6,L6,O6)</f>
        <v>313.92500000000001</v>
      </c>
      <c r="D6" s="28">
        <f t="shared" si="0"/>
        <v>352.9</v>
      </c>
      <c r="E6" s="28">
        <f>SUM(F6:G6)</f>
        <v>657.09999999999991</v>
      </c>
      <c r="F6" s="28">
        <v>304.39999999999998</v>
      </c>
      <c r="G6" s="28">
        <v>352.7</v>
      </c>
      <c r="H6" s="28">
        <f>SUM(I6:J6)</f>
        <v>661.3</v>
      </c>
      <c r="I6" s="28">
        <v>308.5</v>
      </c>
      <c r="J6" s="28">
        <v>352.8</v>
      </c>
      <c r="K6" s="28">
        <f>SUM(L6:M6)</f>
        <v>665</v>
      </c>
      <c r="L6" s="28">
        <v>316.8</v>
      </c>
      <c r="M6" s="28">
        <v>348.2</v>
      </c>
      <c r="N6" s="28">
        <f>SUM(O6:P6)</f>
        <v>683.9</v>
      </c>
      <c r="O6" s="28">
        <v>326</v>
      </c>
      <c r="P6" s="28">
        <v>357.9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</row>
    <row r="7" spans="1:48" s="42" customFormat="1">
      <c r="A7" s="45" t="s">
        <v>19</v>
      </c>
      <c r="B7" s="28">
        <f t="shared" ref="B7:B11" si="1">SUM(C7:D7)</f>
        <v>378.5</v>
      </c>
      <c r="C7" s="28">
        <f>AVERAGE(F7,I7,L7,O7)</f>
        <v>191.02500000000001</v>
      </c>
      <c r="D7" s="28">
        <f t="shared" si="0"/>
        <v>187.47500000000002</v>
      </c>
      <c r="E7" s="28">
        <f t="shared" ref="E7:E11" si="2">SUM(F7:G7)</f>
        <v>367.4</v>
      </c>
      <c r="F7" s="28">
        <v>179.8</v>
      </c>
      <c r="G7" s="28">
        <v>187.6</v>
      </c>
      <c r="H7" s="28">
        <f t="shared" ref="H7:H11" si="3">SUM(I7:J7)</f>
        <v>379.4</v>
      </c>
      <c r="I7" s="28">
        <v>190.8</v>
      </c>
      <c r="J7" s="28">
        <v>188.6</v>
      </c>
      <c r="K7" s="28">
        <f t="shared" ref="K7:K11" si="4">SUM(L7:M7)</f>
        <v>374.5</v>
      </c>
      <c r="L7" s="28">
        <v>191.5</v>
      </c>
      <c r="M7" s="28">
        <v>183</v>
      </c>
      <c r="N7" s="28">
        <f t="shared" ref="N7:N11" si="5">SUM(O7:P7)</f>
        <v>392.7</v>
      </c>
      <c r="O7" s="28">
        <v>202</v>
      </c>
      <c r="P7" s="28">
        <v>190.7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</row>
    <row r="8" spans="1:48" s="42" customFormat="1">
      <c r="A8" s="45" t="s">
        <v>20</v>
      </c>
      <c r="B8" s="28">
        <f t="shared" si="1"/>
        <v>328.45000000000005</v>
      </c>
      <c r="C8" s="28">
        <f>AVERAGE(F8,I8,L8,O8)</f>
        <v>168.55</v>
      </c>
      <c r="D8" s="28">
        <f t="shared" si="0"/>
        <v>159.9</v>
      </c>
      <c r="E8" s="28">
        <f t="shared" si="2"/>
        <v>311.3</v>
      </c>
      <c r="F8" s="28">
        <v>154.5</v>
      </c>
      <c r="G8" s="28">
        <v>156.80000000000001</v>
      </c>
      <c r="H8" s="28">
        <f t="shared" si="3"/>
        <v>329.5</v>
      </c>
      <c r="I8" s="28">
        <v>167.1</v>
      </c>
      <c r="J8" s="28">
        <v>162.4</v>
      </c>
      <c r="K8" s="28">
        <f t="shared" si="4"/>
        <v>328.4</v>
      </c>
      <c r="L8" s="28">
        <v>172.1</v>
      </c>
      <c r="M8" s="28">
        <v>156.30000000000001</v>
      </c>
      <c r="N8" s="28">
        <f t="shared" si="5"/>
        <v>344.6</v>
      </c>
      <c r="O8" s="28">
        <v>180.5</v>
      </c>
      <c r="P8" s="28">
        <v>164.1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</row>
    <row r="9" spans="1:48" s="42" customFormat="1">
      <c r="A9" s="45" t="s">
        <v>21</v>
      </c>
      <c r="B9" s="28">
        <f t="shared" si="1"/>
        <v>49.975000000000001</v>
      </c>
      <c r="C9" s="28">
        <f t="shared" si="0"/>
        <v>22.4</v>
      </c>
      <c r="D9" s="28">
        <f t="shared" si="0"/>
        <v>27.575000000000003</v>
      </c>
      <c r="E9" s="28">
        <f t="shared" si="2"/>
        <v>56.1</v>
      </c>
      <c r="F9" s="28">
        <v>25.3</v>
      </c>
      <c r="G9" s="28">
        <v>30.8</v>
      </c>
      <c r="H9" s="28">
        <f t="shared" si="3"/>
        <v>49.8</v>
      </c>
      <c r="I9" s="28">
        <v>23.6</v>
      </c>
      <c r="J9" s="28">
        <v>26.2</v>
      </c>
      <c r="K9" s="28">
        <f t="shared" si="4"/>
        <v>46</v>
      </c>
      <c r="L9" s="28">
        <v>19.3</v>
      </c>
      <c r="M9" s="28">
        <v>26.7</v>
      </c>
      <c r="N9" s="28">
        <f t="shared" si="5"/>
        <v>48</v>
      </c>
      <c r="O9" s="28">
        <v>21.4</v>
      </c>
      <c r="P9" s="28">
        <v>26.6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</row>
    <row r="10" spans="1:48" s="42" customFormat="1" ht="25.5">
      <c r="A10" s="11" t="s">
        <v>43</v>
      </c>
      <c r="B10" s="28">
        <f t="shared" si="1"/>
        <v>3.45</v>
      </c>
      <c r="C10" s="28">
        <f t="shared" si="0"/>
        <v>2.3250000000000002</v>
      </c>
      <c r="D10" s="28">
        <f>AVERAGE(G10,J10,M10,P10)</f>
        <v>1.125</v>
      </c>
      <c r="E10" s="28">
        <f t="shared" si="2"/>
        <v>2.7</v>
      </c>
      <c r="F10" s="28">
        <v>2</v>
      </c>
      <c r="G10" s="28">
        <v>0.7</v>
      </c>
      <c r="H10" s="28">
        <f t="shared" si="3"/>
        <v>5.7</v>
      </c>
      <c r="I10" s="28">
        <v>3.1</v>
      </c>
      <c r="J10" s="28">
        <v>2.6</v>
      </c>
      <c r="K10" s="28">
        <f t="shared" si="4"/>
        <v>2.4</v>
      </c>
      <c r="L10" s="28">
        <v>1.5</v>
      </c>
      <c r="M10" s="28">
        <v>0.9</v>
      </c>
      <c r="N10" s="28">
        <f t="shared" si="5"/>
        <v>3</v>
      </c>
      <c r="O10" s="28">
        <v>2.7</v>
      </c>
      <c r="P10" s="28">
        <v>0.3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</row>
    <row r="11" spans="1:48" s="42" customFormat="1">
      <c r="A11" s="46" t="s">
        <v>22</v>
      </c>
      <c r="B11" s="35">
        <f t="shared" si="1"/>
        <v>288.35000000000002</v>
      </c>
      <c r="C11" s="35">
        <f t="shared" si="0"/>
        <v>122.92500000000001</v>
      </c>
      <c r="D11" s="35">
        <f t="shared" si="0"/>
        <v>165.42499999999998</v>
      </c>
      <c r="E11" s="35">
        <f t="shared" si="2"/>
        <v>289.7</v>
      </c>
      <c r="F11" s="35">
        <v>124.6</v>
      </c>
      <c r="G11" s="35">
        <v>165.1</v>
      </c>
      <c r="H11" s="35">
        <f t="shared" si="3"/>
        <v>281.89999999999998</v>
      </c>
      <c r="I11" s="35">
        <v>117.7</v>
      </c>
      <c r="J11" s="35">
        <v>164.2</v>
      </c>
      <c r="K11" s="35">
        <f t="shared" si="4"/>
        <v>290.5</v>
      </c>
      <c r="L11" s="35">
        <v>125.3</v>
      </c>
      <c r="M11" s="35">
        <v>165.2</v>
      </c>
      <c r="N11" s="35">
        <f t="shared" si="5"/>
        <v>291.29999999999995</v>
      </c>
      <c r="O11" s="35">
        <v>124.1</v>
      </c>
      <c r="P11" s="35">
        <v>167.2</v>
      </c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</row>
    <row r="12" spans="1:48" s="42" customFormat="1" ht="13.5">
      <c r="A12" s="15" t="s">
        <v>17</v>
      </c>
      <c r="E12" s="17"/>
      <c r="F12" s="17"/>
      <c r="G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</row>
    <row r="13" spans="1:48" s="42" customFormat="1" ht="13.5">
      <c r="A13" s="15" t="s">
        <v>18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</row>
    <row r="14" spans="1:48">
      <c r="A14" s="4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</row>
    <row r="15" spans="1:48">
      <c r="A15" s="4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</row>
    <row r="16" spans="1:48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</row>
    <row r="17" spans="1:48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</row>
    <row r="18" spans="1:48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</row>
    <row r="19" spans="1:48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</row>
    <row r="20" spans="1:48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</row>
    <row r="21" spans="1:48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48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48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</row>
    <row r="24" spans="1:48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</row>
    <row r="25" spans="1:48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</row>
    <row r="26" spans="1:48" s="42" customForma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</row>
    <row r="27" spans="1:48" s="42" customForma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</row>
    <row r="28" spans="1:48" s="42" customForma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</row>
    <row r="29" spans="1:48" s="42" customForma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</row>
    <row r="30" spans="1:48" s="42" customForma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</row>
    <row r="31" spans="1:48" s="42" customFormat="1"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</row>
    <row r="32" spans="1:48" s="42" customFormat="1"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</row>
    <row r="33" spans="1:48" s="42" customFormat="1"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</row>
    <row r="34" spans="1:48" s="42" customFormat="1"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</row>
    <row r="35" spans="1:48" s="42" customFormat="1"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</row>
    <row r="36" spans="1:48" s="42" customFormat="1"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</row>
    <row r="37" spans="1:48" s="49" customFormat="1"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</row>
    <row r="38" spans="1:48" s="49" customFormat="1">
      <c r="A38" s="51" t="s">
        <v>44</v>
      </c>
      <c r="B38" s="52"/>
      <c r="C38" s="53"/>
      <c r="D38" s="54"/>
      <c r="E38" s="54"/>
      <c r="F38" s="52"/>
      <c r="G38" s="52"/>
      <c r="H38" s="52"/>
      <c r="I38" s="52"/>
      <c r="J38" s="52"/>
      <c r="K38" s="52"/>
      <c r="L38" s="52"/>
      <c r="M38" s="52"/>
      <c r="N38" s="52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</row>
    <row r="39" spans="1:48" s="49" customFormat="1">
      <c r="A39" s="52"/>
      <c r="B39" s="54" t="s">
        <v>45</v>
      </c>
      <c r="C39" s="54"/>
      <c r="D39" s="54"/>
      <c r="E39" s="54"/>
      <c r="F39" s="54"/>
      <c r="G39" s="54"/>
      <c r="H39" s="54"/>
      <c r="I39" s="54" t="s">
        <v>46</v>
      </c>
      <c r="J39" s="54"/>
      <c r="K39" s="54"/>
      <c r="L39" s="52"/>
      <c r="M39" s="52"/>
      <c r="N39" s="52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</row>
    <row r="40" spans="1:48" s="49" customFormat="1">
      <c r="A40" s="55"/>
      <c r="B40" s="54" t="s">
        <v>7</v>
      </c>
      <c r="C40" s="54"/>
      <c r="D40" s="54"/>
      <c r="E40" s="54" t="s">
        <v>8</v>
      </c>
      <c r="F40" s="54"/>
      <c r="G40" s="54"/>
      <c r="H40" s="54"/>
      <c r="I40" s="54" t="s">
        <v>7</v>
      </c>
      <c r="J40" s="54"/>
      <c r="K40" s="54"/>
      <c r="L40" s="54" t="s">
        <v>8</v>
      </c>
      <c r="M40" s="54"/>
      <c r="N40" s="54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</row>
    <row r="41" spans="1:48" s="49" customFormat="1">
      <c r="A41" s="52"/>
      <c r="B41" s="56" t="s">
        <v>20</v>
      </c>
      <c r="C41" s="56" t="s">
        <v>21</v>
      </c>
      <c r="D41" s="54" t="s">
        <v>22</v>
      </c>
      <c r="E41" s="56" t="s">
        <v>20</v>
      </c>
      <c r="F41" s="56" t="s">
        <v>21</v>
      </c>
      <c r="G41" s="54" t="s">
        <v>22</v>
      </c>
      <c r="H41" s="54"/>
      <c r="I41" s="56" t="s">
        <v>20</v>
      </c>
      <c r="J41" s="56" t="s">
        <v>21</v>
      </c>
      <c r="K41" s="56" t="s">
        <v>22</v>
      </c>
      <c r="L41" s="56" t="s">
        <v>20</v>
      </c>
      <c r="M41" s="56" t="s">
        <v>21</v>
      </c>
      <c r="N41" s="54" t="s">
        <v>22</v>
      </c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</row>
    <row r="42" spans="1:48" s="49" customFormat="1">
      <c r="A42" s="52" t="s">
        <v>47</v>
      </c>
      <c r="B42" s="57">
        <f>'1.7'!C7</f>
        <v>8.5</v>
      </c>
      <c r="C42" s="57">
        <f>'1.14'!C7</f>
        <v>2.625</v>
      </c>
      <c r="D42" s="53">
        <f>C70</f>
        <v>27.075077000000004</v>
      </c>
      <c r="E42" s="57">
        <f>'1.7'!D7</f>
        <v>7.65</v>
      </c>
      <c r="F42" s="57">
        <f>'1.14'!D7</f>
        <v>2.875</v>
      </c>
      <c r="G42" s="57">
        <f>D70</f>
        <v>21.149901</v>
      </c>
      <c r="H42" s="52" t="s">
        <v>47</v>
      </c>
      <c r="I42" s="58">
        <f>-B42/SUM(B42:D42)</f>
        <v>-0.22251264048499164</v>
      </c>
      <c r="J42" s="58">
        <f>-C42/SUM(B42:D42)</f>
        <v>-6.8717138973306238E-2</v>
      </c>
      <c r="K42" s="58">
        <f>-D42/SUM(B42:D42)</f>
        <v>-0.70877022054170202</v>
      </c>
      <c r="L42" s="58">
        <f>E42/SUM(E42:G42)</f>
        <v>0.24151614554375406</v>
      </c>
      <c r="M42" s="58">
        <f>F42/SUM(E42:G42)</f>
        <v>9.0765871691280114E-2</v>
      </c>
      <c r="N42" s="59">
        <f>G42/SUM(E42:G42)</f>
        <v>0.66771798276496586</v>
      </c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</row>
    <row r="43" spans="1:48" s="49" customFormat="1">
      <c r="A43" s="52" t="s">
        <v>48</v>
      </c>
      <c r="B43" s="57">
        <f>'1.7'!C8</f>
        <v>13.6</v>
      </c>
      <c r="C43" s="57">
        <f>'1.14'!C8</f>
        <v>3.3999999999999995</v>
      </c>
      <c r="D43" s="53">
        <f t="shared" ref="D43:D45" si="6">C71</f>
        <v>3.2249327500000011</v>
      </c>
      <c r="E43" s="57">
        <f>'1.7'!D8</f>
        <v>13.274999999999999</v>
      </c>
      <c r="F43" s="57">
        <f>'1.14'!D8</f>
        <v>3.75</v>
      </c>
      <c r="G43" s="57">
        <f t="shared" ref="G43:G45" si="7">D71</f>
        <v>3.975007499999998</v>
      </c>
      <c r="H43" s="52" t="s">
        <v>48</v>
      </c>
      <c r="I43" s="58">
        <f t="shared" ref="I43:I45" si="8">-B43/SUM(B43:D43)</f>
        <v>-0.6724373409844836</v>
      </c>
      <c r="J43" s="58">
        <f t="shared" ref="J43:J45" si="9">-C43/SUM(B43:D43)</f>
        <v>-0.16810933524612087</v>
      </c>
      <c r="K43" s="58">
        <f t="shared" ref="K43:K45" si="10">-D43/SUM(B43:D43)</f>
        <v>-0.15945332376939553</v>
      </c>
      <c r="L43" s="58">
        <f t="shared" ref="L43:L45" si="11">E43/SUM(E43:G43)</f>
        <v>0.63214263137763171</v>
      </c>
      <c r="M43" s="58">
        <f t="shared" ref="M43:M45" si="12">F43/SUM(E43:G43)</f>
        <v>0.17857136479594118</v>
      </c>
      <c r="N43" s="59">
        <f t="shared" ref="N43:N45" si="13">G43/SUM(E43:G43)</f>
        <v>0.18928600382642716</v>
      </c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</row>
    <row r="44" spans="1:48" s="49" customFormat="1">
      <c r="A44" s="52" t="s">
        <v>49</v>
      </c>
      <c r="B44" s="57">
        <f>'1.7'!C9</f>
        <v>110.35</v>
      </c>
      <c r="C44" s="57">
        <f>'1.14'!C9</f>
        <v>11.675000000000001</v>
      </c>
      <c r="D44" s="53">
        <f t="shared" si="6"/>
        <v>12.275148000000005</v>
      </c>
      <c r="E44" s="57">
        <f>'1.7'!D9</f>
        <v>102</v>
      </c>
      <c r="F44" s="57">
        <f>'1.14'!D9</f>
        <v>16.5</v>
      </c>
      <c r="G44" s="57">
        <f t="shared" si="7"/>
        <v>20.300146250000001</v>
      </c>
      <c r="H44" s="52" t="s">
        <v>50</v>
      </c>
      <c r="I44" s="58">
        <f t="shared" si="8"/>
        <v>-0.82166700218379496</v>
      </c>
      <c r="J44" s="58">
        <f t="shared" si="9"/>
        <v>-8.6932145450800247E-2</v>
      </c>
      <c r="K44" s="58">
        <f t="shared" si="10"/>
        <v>-9.1400852365404725E-2</v>
      </c>
      <c r="L44" s="58">
        <f t="shared" si="11"/>
        <v>0.73486954268969285</v>
      </c>
      <c r="M44" s="58">
        <f t="shared" si="12"/>
        <v>0.11887595543509738</v>
      </c>
      <c r="N44" s="59">
        <f t="shared" si="13"/>
        <v>0.14625450187520966</v>
      </c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</row>
    <row r="45" spans="1:48" s="49" customFormat="1">
      <c r="A45" s="52" t="s">
        <v>51</v>
      </c>
      <c r="B45" s="57">
        <f>'1.7'!C10</f>
        <v>36.1</v>
      </c>
      <c r="C45" s="57">
        <f>'1.14'!C10</f>
        <v>4.75</v>
      </c>
      <c r="D45" s="53">
        <f t="shared" si="6"/>
        <v>80.374701000000002</v>
      </c>
      <c r="E45" s="57">
        <f>'1.7'!D10</f>
        <v>36.949999999999996</v>
      </c>
      <c r="F45" s="57">
        <f>'1.14'!D10</f>
        <v>4.4749999999999996</v>
      </c>
      <c r="G45" s="57">
        <f t="shared" si="7"/>
        <v>120.07526075000001</v>
      </c>
      <c r="H45" s="52" t="s">
        <v>51</v>
      </c>
      <c r="I45" s="58">
        <f t="shared" si="8"/>
        <v>-0.29779409396109791</v>
      </c>
      <c r="J45" s="58">
        <f t="shared" si="9"/>
        <v>-3.918343341593393E-2</v>
      </c>
      <c r="K45" s="58">
        <f t="shared" si="10"/>
        <v>-0.6630224726229681</v>
      </c>
      <c r="L45" s="58">
        <f t="shared" si="11"/>
        <v>0.22879220026274785</v>
      </c>
      <c r="M45" s="58">
        <f t="shared" si="12"/>
        <v>2.7708933590684621E-2</v>
      </c>
      <c r="N45" s="59">
        <f t="shared" si="13"/>
        <v>0.74349886614656757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</row>
    <row r="46" spans="1:48" s="49" customForma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</row>
    <row r="47" spans="1:48" s="61" customForma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</row>
    <row r="48" spans="1:48" s="61" customFormat="1">
      <c r="A48" s="60" t="s">
        <v>52</v>
      </c>
      <c r="B48" s="60" t="s">
        <v>16</v>
      </c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</row>
    <row r="49" spans="1:48" s="61" customFormat="1">
      <c r="A49" s="60"/>
      <c r="B49" s="60" t="s">
        <v>53</v>
      </c>
      <c r="C49" s="60"/>
      <c r="D49" s="60"/>
      <c r="E49" s="60" t="s">
        <v>54</v>
      </c>
      <c r="F49" s="60"/>
      <c r="G49" s="60"/>
      <c r="H49" s="60" t="s">
        <v>55</v>
      </c>
      <c r="I49" s="60"/>
      <c r="J49" s="60"/>
      <c r="K49" s="60" t="s">
        <v>56</v>
      </c>
      <c r="L49" s="60"/>
      <c r="M49" s="60"/>
      <c r="N49" s="50" t="s">
        <v>57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</row>
    <row r="50" spans="1:48" s="61" customFormat="1">
      <c r="A50" s="60"/>
      <c r="B50" s="60"/>
      <c r="C50" s="60" t="s">
        <v>58</v>
      </c>
      <c r="D50" s="60" t="s">
        <v>59</v>
      </c>
      <c r="E50" s="60" t="s">
        <v>53</v>
      </c>
      <c r="F50" s="60" t="s">
        <v>58</v>
      </c>
      <c r="G50" s="60" t="s">
        <v>59</v>
      </c>
      <c r="H50" s="60" t="s">
        <v>53</v>
      </c>
      <c r="I50" s="60" t="s">
        <v>58</v>
      </c>
      <c r="J50" s="60" t="s">
        <v>59</v>
      </c>
      <c r="K50" s="60" t="s">
        <v>53</v>
      </c>
      <c r="L50" s="60" t="s">
        <v>58</v>
      </c>
      <c r="M50" s="60" t="s">
        <v>59</v>
      </c>
      <c r="N50" s="50" t="s">
        <v>53</v>
      </c>
      <c r="O50" s="50" t="s">
        <v>58</v>
      </c>
      <c r="P50" s="50" t="s">
        <v>59</v>
      </c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</row>
    <row r="51" spans="1:48" s="61" customFormat="1">
      <c r="A51" s="60" t="s">
        <v>6</v>
      </c>
      <c r="B51" s="60">
        <f t="shared" ref="B51:D54" si="14">AVERAGE(E51,H51,K51,N51)</f>
        <v>666.85</v>
      </c>
      <c r="C51" s="60">
        <f t="shared" si="14"/>
        <v>313.92500000000001</v>
      </c>
      <c r="D51" s="60">
        <f t="shared" si="14"/>
        <v>352.9</v>
      </c>
      <c r="E51" s="60">
        <v>657.1</v>
      </c>
      <c r="F51" s="60">
        <v>304.39999999999998</v>
      </c>
      <c r="G51" s="60">
        <v>352.7</v>
      </c>
      <c r="H51" s="60">
        <v>661.3</v>
      </c>
      <c r="I51" s="60">
        <v>308.5</v>
      </c>
      <c r="J51" s="60">
        <v>352.8</v>
      </c>
      <c r="K51" s="60">
        <v>665</v>
      </c>
      <c r="L51" s="60">
        <v>316.8</v>
      </c>
      <c r="M51" s="60">
        <v>348.2</v>
      </c>
      <c r="N51" s="50">
        <v>684</v>
      </c>
      <c r="O51" s="50">
        <v>326</v>
      </c>
      <c r="P51" s="50">
        <v>357.9</v>
      </c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</row>
    <row r="52" spans="1:48" s="61" customFormat="1">
      <c r="A52" s="60" t="s">
        <v>60</v>
      </c>
      <c r="B52" s="60">
        <f t="shared" si="14"/>
        <v>69.849999999999994</v>
      </c>
      <c r="C52" s="60">
        <f t="shared" si="14"/>
        <v>38.200000000000003</v>
      </c>
      <c r="D52" s="60">
        <f t="shared" si="14"/>
        <v>31.65</v>
      </c>
      <c r="E52" s="60">
        <v>71.3</v>
      </c>
      <c r="F52" s="60">
        <v>35.4</v>
      </c>
      <c r="G52" s="60">
        <v>35.9</v>
      </c>
      <c r="H52" s="60">
        <v>71.7</v>
      </c>
      <c r="I52" s="60">
        <v>36.9</v>
      </c>
      <c r="J52" s="60">
        <v>34.799999999999997</v>
      </c>
      <c r="K52" s="60">
        <v>67</v>
      </c>
      <c r="L52" s="60">
        <v>38.6</v>
      </c>
      <c r="M52" s="60">
        <v>28.4</v>
      </c>
      <c r="N52" s="50">
        <v>69.400000000000006</v>
      </c>
      <c r="O52" s="50">
        <v>41.9</v>
      </c>
      <c r="P52" s="50">
        <v>27.5</v>
      </c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</row>
    <row r="53" spans="1:48" s="61" customFormat="1">
      <c r="A53" s="60" t="s">
        <v>61</v>
      </c>
      <c r="B53" s="60">
        <f t="shared" si="14"/>
        <v>41.224999999999994</v>
      </c>
      <c r="C53" s="60">
        <f t="shared" si="14"/>
        <v>20.225000000000001</v>
      </c>
      <c r="D53" s="60">
        <f>AVERAGE(G53,J53,M53,P53)</f>
        <v>21</v>
      </c>
      <c r="E53" s="60">
        <v>39.299999999999997</v>
      </c>
      <c r="F53" s="60">
        <v>19.600000000000001</v>
      </c>
      <c r="G53" s="60">
        <v>19.7</v>
      </c>
      <c r="H53" s="60">
        <v>35.700000000000003</v>
      </c>
      <c r="I53" s="60">
        <v>17.399999999999999</v>
      </c>
      <c r="J53" s="60">
        <v>18.2</v>
      </c>
      <c r="K53" s="60">
        <v>41.6</v>
      </c>
      <c r="L53" s="60">
        <v>20.6</v>
      </c>
      <c r="M53" s="60">
        <v>21.1</v>
      </c>
      <c r="N53" s="50">
        <v>48.3</v>
      </c>
      <c r="O53" s="50">
        <v>23.3</v>
      </c>
      <c r="P53" s="50">
        <v>25</v>
      </c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</row>
    <row r="54" spans="1:48" s="61" customFormat="1">
      <c r="A54" s="60" t="s">
        <v>62</v>
      </c>
      <c r="B54" s="60">
        <f t="shared" si="14"/>
        <v>273.125</v>
      </c>
      <c r="C54" s="60">
        <f t="shared" si="14"/>
        <v>134.30000000000001</v>
      </c>
      <c r="D54" s="60">
        <f>AVERAGE(G54,J54,M54,P54)</f>
        <v>138.82499999999999</v>
      </c>
      <c r="E54" s="60">
        <v>266.2</v>
      </c>
      <c r="F54" s="60">
        <v>129.6</v>
      </c>
      <c r="G54" s="60">
        <v>136.6</v>
      </c>
      <c r="H54" s="60">
        <v>282.89999999999998</v>
      </c>
      <c r="I54" s="60">
        <v>137</v>
      </c>
      <c r="J54" s="60">
        <v>145.9</v>
      </c>
      <c r="K54" s="60">
        <v>268.3</v>
      </c>
      <c r="L54" s="60">
        <v>135.5</v>
      </c>
      <c r="M54" s="60">
        <v>132.80000000000001</v>
      </c>
      <c r="N54" s="50">
        <v>275.10000000000002</v>
      </c>
      <c r="O54" s="50">
        <v>135.1</v>
      </c>
      <c r="P54" s="50">
        <v>140</v>
      </c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48" s="61" customFormat="1">
      <c r="A55" s="60" t="s">
        <v>51</v>
      </c>
      <c r="B55" s="60">
        <f>AVERAGE(E55,H55,K55,N55)</f>
        <v>282.67500000000001</v>
      </c>
      <c r="C55" s="60">
        <f>AVERAGE(F55,I55,L55,O55)</f>
        <v>121.2</v>
      </c>
      <c r="D55" s="60">
        <f>AVERAGE(G55,J55,M55,P55)</f>
        <v>161.5</v>
      </c>
      <c r="E55" s="60">
        <v>280.3</v>
      </c>
      <c r="F55" s="60">
        <v>119.7</v>
      </c>
      <c r="G55" s="60">
        <v>160.6</v>
      </c>
      <c r="H55" s="60">
        <v>271</v>
      </c>
      <c r="I55" s="60">
        <v>117.1</v>
      </c>
      <c r="J55" s="60">
        <v>153.9</v>
      </c>
      <c r="K55" s="60">
        <v>288.10000000000002</v>
      </c>
      <c r="L55" s="60">
        <v>122.2</v>
      </c>
      <c r="M55" s="60">
        <v>166</v>
      </c>
      <c r="N55" s="50">
        <v>291.3</v>
      </c>
      <c r="O55" s="50">
        <v>125.8</v>
      </c>
      <c r="P55" s="50">
        <v>165.5</v>
      </c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</row>
    <row r="56" spans="1:48" s="61" customForma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</row>
    <row r="57" spans="1:48" s="61" customFormat="1">
      <c r="A57" s="60" t="s">
        <v>19</v>
      </c>
      <c r="B57" s="60" t="s">
        <v>16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</row>
    <row r="58" spans="1:48" s="61" customFormat="1">
      <c r="A58" s="50"/>
      <c r="B58" s="50" t="s">
        <v>53</v>
      </c>
      <c r="C58" s="50"/>
      <c r="D58" s="50"/>
      <c r="E58" s="50" t="s">
        <v>54</v>
      </c>
      <c r="F58" s="50"/>
      <c r="G58" s="50"/>
      <c r="H58" s="50" t="s">
        <v>55</v>
      </c>
      <c r="I58" s="50"/>
      <c r="J58" s="50"/>
      <c r="K58" s="50" t="s">
        <v>56</v>
      </c>
      <c r="L58" s="50"/>
      <c r="M58" s="50"/>
      <c r="N58" s="50" t="s">
        <v>57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</row>
    <row r="59" spans="1:48" s="61" customFormat="1">
      <c r="A59" s="50"/>
      <c r="B59" s="50"/>
      <c r="C59" s="50" t="s">
        <v>58</v>
      </c>
      <c r="D59" s="50" t="s">
        <v>59</v>
      </c>
      <c r="E59" s="50" t="s">
        <v>53</v>
      </c>
      <c r="F59" s="50" t="s">
        <v>58</v>
      </c>
      <c r="G59" s="50" t="s">
        <v>59</v>
      </c>
      <c r="H59" s="50" t="s">
        <v>53</v>
      </c>
      <c r="I59" s="50" t="s">
        <v>58</v>
      </c>
      <c r="J59" s="50" t="s">
        <v>59</v>
      </c>
      <c r="K59" s="50" t="s">
        <v>53</v>
      </c>
      <c r="L59" s="50" t="s">
        <v>58</v>
      </c>
      <c r="M59" s="50" t="s">
        <v>59</v>
      </c>
      <c r="N59" s="50" t="s">
        <v>53</v>
      </c>
      <c r="O59" s="50" t="s">
        <v>58</v>
      </c>
      <c r="P59" s="50" t="s">
        <v>59</v>
      </c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</row>
    <row r="60" spans="1:48" s="61" customFormat="1">
      <c r="A60" s="50" t="s">
        <v>6</v>
      </c>
      <c r="B60" s="50">
        <f>AVERAGE(E60,H60,K60,N60)</f>
        <v>378.47462949999993</v>
      </c>
      <c r="C60" s="50">
        <f t="shared" ref="C60:D64" si="15">AVERAGE(F60,I60,L60,O60)</f>
        <v>191.02491800000001</v>
      </c>
      <c r="D60" s="50">
        <f t="shared" si="15"/>
        <v>187.47520075</v>
      </c>
      <c r="E60" s="50">
        <f>'1.4'!E7/100*E51</f>
        <v>367.39775199999997</v>
      </c>
      <c r="F60" s="50">
        <f>'1.4'!F7/100*F51</f>
        <v>179.799948</v>
      </c>
      <c r="G60" s="50">
        <f>'1.4'!G7/100*G51</f>
        <v>187.60112999999996</v>
      </c>
      <c r="H60" s="50">
        <f>'1.4'!H7/100*H51</f>
        <v>379.40103599999998</v>
      </c>
      <c r="I60" s="50">
        <f>'1.4'!I7/100*I51</f>
        <v>190.80108000000001</v>
      </c>
      <c r="J60" s="50">
        <f>'1.4'!J7/100*J51</f>
        <v>188.59982399999998</v>
      </c>
      <c r="K60" s="50">
        <f>'1.4'!K7/100*'1.3'!K51</f>
        <v>374.40165000000002</v>
      </c>
      <c r="L60" s="50">
        <f>'1.4'!L7/100*'1.3'!L51</f>
        <v>191.49926400000001</v>
      </c>
      <c r="M60" s="50">
        <f>'1.4'!M7/100*'1.3'!M51</f>
        <v>182.99999199999999</v>
      </c>
      <c r="N60" s="50">
        <f>'1.4'!N7/100*'1.3'!N51</f>
        <v>392.69807999999995</v>
      </c>
      <c r="O60" s="50">
        <f>'1.4'!O7/100*'1.3'!O51</f>
        <v>201.99938</v>
      </c>
      <c r="P60" s="50">
        <f>'1.4'!P7/100*'1.3'!P51</f>
        <v>190.69985700000001</v>
      </c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</row>
    <row r="61" spans="1:48" s="61" customFormat="1">
      <c r="A61" s="60" t="s">
        <v>60</v>
      </c>
      <c r="B61" s="50">
        <f t="shared" ref="B61:B64" si="16">AVERAGE(E61,H61,K61,N61)</f>
        <v>21.650014249999998</v>
      </c>
      <c r="C61" s="50">
        <f t="shared" si="15"/>
        <v>11.124922999999999</v>
      </c>
      <c r="D61" s="50">
        <f t="shared" si="15"/>
        <v>10.500099000000001</v>
      </c>
      <c r="E61" s="50">
        <f>'1.4'!E8/100*E52</f>
        <v>21.499801999999999</v>
      </c>
      <c r="F61" s="50">
        <f>'1.4'!F8/100*F52</f>
        <v>8.4998939999999994</v>
      </c>
      <c r="G61" s="50">
        <f>'1.4'!G8/100*G52</f>
        <v>13.000108000000001</v>
      </c>
      <c r="H61" s="50">
        <f>'1.4'!H8/100*H52</f>
        <v>22.900263000000002</v>
      </c>
      <c r="I61" s="50">
        <f>'1.4'!I8/100*I52</f>
        <v>11.499884999999999</v>
      </c>
      <c r="J61" s="50">
        <f>'1.4'!J8/100*J52</f>
        <v>11.400131999999999</v>
      </c>
      <c r="K61" s="50">
        <f>'1.4'!K8/100*'1.3'!K52</f>
        <v>21.10031</v>
      </c>
      <c r="L61" s="50">
        <f>'1.4'!L8/100*'1.3'!L52</f>
        <v>12.29989</v>
      </c>
      <c r="M61" s="50">
        <f>'1.4'!M8/100*'1.3'!M52</f>
        <v>8.700056</v>
      </c>
      <c r="N61" s="50">
        <f>'1.4'!N8/100*'1.3'!N52</f>
        <v>21.099681999999998</v>
      </c>
      <c r="O61" s="50">
        <f>'1.4'!O8/100*'1.3'!O52</f>
        <v>12.200022999999998</v>
      </c>
      <c r="P61" s="50">
        <f>'1.4'!P8/100*'1.3'!P52</f>
        <v>8.9001000000000001</v>
      </c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</row>
    <row r="62" spans="1:48" s="61" customFormat="1">
      <c r="A62" s="60" t="s">
        <v>61</v>
      </c>
      <c r="B62" s="50">
        <f t="shared" si="16"/>
        <v>34.049979</v>
      </c>
      <c r="C62" s="50">
        <f t="shared" si="15"/>
        <v>17.000067249999997</v>
      </c>
      <c r="D62" s="50">
        <f t="shared" si="15"/>
        <v>17.024992500000003</v>
      </c>
      <c r="E62" s="50">
        <f>'1.4'!E9/100*E53</f>
        <v>33.199853999999995</v>
      </c>
      <c r="F62" s="50">
        <f>'1.4'!F9/100*F53</f>
        <v>15.500072000000001</v>
      </c>
      <c r="G62" s="50">
        <f>'1.4'!G9/100*G53</f>
        <v>17.599980000000002</v>
      </c>
      <c r="H62" s="50">
        <f>'1.4'!H9/100*H53</f>
        <v>29.900178000000004</v>
      </c>
      <c r="I62" s="50">
        <f>'1.4'!I9/100*I53</f>
        <v>15.100067999999997</v>
      </c>
      <c r="J62" s="50">
        <f>'1.4'!J9/100*J53</f>
        <v>14.800058000000002</v>
      </c>
      <c r="K62" s="50">
        <f>'1.4'!K9/100*'1.3'!K53</f>
        <v>35.199840000000002</v>
      </c>
      <c r="L62" s="50">
        <f>'1.4'!L9/100*'1.3'!L53</f>
        <v>17.600021999999999</v>
      </c>
      <c r="M62" s="50">
        <f>'1.4'!M9/100*'1.3'!M53</f>
        <v>17.599932000000003</v>
      </c>
      <c r="N62" s="50">
        <f>'1.4'!N9/100*'1.3'!N53</f>
        <v>37.900044000000001</v>
      </c>
      <c r="O62" s="50">
        <f>'1.4'!O9/100*'1.3'!O53</f>
        <v>19.800107000000001</v>
      </c>
      <c r="P62" s="50">
        <f>'1.4'!P9/100*'1.3'!P53</f>
        <v>18.100000000000001</v>
      </c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</row>
    <row r="63" spans="1:48" s="61" customFormat="1">
      <c r="A63" s="60" t="s">
        <v>62</v>
      </c>
      <c r="B63" s="50">
        <f t="shared" si="16"/>
        <v>240.54989775000001</v>
      </c>
      <c r="C63" s="50">
        <f t="shared" si="15"/>
        <v>122.024852</v>
      </c>
      <c r="D63" s="50">
        <f t="shared" si="15"/>
        <v>118.52485375000001</v>
      </c>
      <c r="E63" s="50">
        <f>'1.4'!E10/100*E54</f>
        <v>231.70048</v>
      </c>
      <c r="F63" s="50">
        <f>'1.4'!F10/100*F54</f>
        <v>116.19935999999998</v>
      </c>
      <c r="G63" s="50">
        <f>'1.4'!G10/100*G54</f>
        <v>115.499398</v>
      </c>
      <c r="H63" s="50">
        <f>'1.4'!H10/100*H54</f>
        <v>249.89971499999996</v>
      </c>
      <c r="I63" s="50">
        <f>'1.4'!I10/100*I54</f>
        <v>124.90016</v>
      </c>
      <c r="J63" s="50">
        <f>'1.4'!J10/100*J54</f>
        <v>124.999825</v>
      </c>
      <c r="K63" s="50">
        <f>'1.4'!K10/100*'1.3'!K54</f>
        <v>234.89933300000001</v>
      </c>
      <c r="L63" s="50">
        <f>'1.4'!L10/100*'1.3'!L54</f>
        <v>122.39985999999999</v>
      </c>
      <c r="M63" s="50">
        <f>'1.4'!M10/100*'1.3'!M54</f>
        <v>112.50019200000001</v>
      </c>
      <c r="N63" s="50">
        <f>'1.4'!N10/100*'1.3'!N54</f>
        <v>245.70006300000003</v>
      </c>
      <c r="O63" s="50">
        <f>'1.4'!O10/100*'1.3'!O54</f>
        <v>124.60002799999999</v>
      </c>
      <c r="P63" s="50">
        <f>'1.4'!P10/100*'1.3'!P54</f>
        <v>121.1</v>
      </c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</row>
    <row r="64" spans="1:48" s="61" customFormat="1">
      <c r="A64" s="60" t="s">
        <v>51</v>
      </c>
      <c r="B64" s="50">
        <f t="shared" si="16"/>
        <v>82.274958749999996</v>
      </c>
      <c r="C64" s="50">
        <f t="shared" si="15"/>
        <v>40.825299000000001</v>
      </c>
      <c r="D64" s="50">
        <f t="shared" si="15"/>
        <v>41.424739249999995</v>
      </c>
      <c r="E64" s="50">
        <f>'1.4'!E11/100*E55</f>
        <v>81.001094000000009</v>
      </c>
      <c r="F64" s="50">
        <f>'1.4'!F11/100*F55</f>
        <v>39.600350999999996</v>
      </c>
      <c r="G64" s="50">
        <f>'1.4'!G11/100*G55</f>
        <v>41.399467999999999</v>
      </c>
      <c r="H64" s="50">
        <f>'1.4'!H11/100*H55</f>
        <v>76.798689999999993</v>
      </c>
      <c r="I64" s="50">
        <f>'1.4'!I11/100*I55</f>
        <v>39.299931000000001</v>
      </c>
      <c r="J64" s="50">
        <f>'1.4'!J11/100*J55</f>
        <v>37.499274</v>
      </c>
      <c r="K64" s="50">
        <f>'1.4'!K11/100*'1.3'!K55</f>
        <v>83.301234000000008</v>
      </c>
      <c r="L64" s="50">
        <f>'1.4'!L11/100*'1.3'!L55</f>
        <v>39.100333999999997</v>
      </c>
      <c r="M64" s="50">
        <f>'1.4'!M11/100*'1.3'!M55</f>
        <v>44.099560000000004</v>
      </c>
      <c r="N64" s="50">
        <f>'1.4'!N11/100*'1.3'!N55</f>
        <v>87.998816999999988</v>
      </c>
      <c r="O64" s="50">
        <f>'1.4'!O11/100*'1.3'!O55</f>
        <v>45.300579999999997</v>
      </c>
      <c r="P64" s="50">
        <f>'1.4'!P11/100*'1.3'!P55</f>
        <v>42.70065499999999</v>
      </c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</row>
    <row r="65" spans="1:48" s="61" customFormat="1"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</row>
    <row r="66" spans="1:48" s="61" customFormat="1">
      <c r="A66" s="60" t="s">
        <v>63</v>
      </c>
      <c r="B66" s="60" t="s">
        <v>16</v>
      </c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</row>
    <row r="67" spans="1:48" s="61" customFormat="1">
      <c r="A67" s="50"/>
      <c r="B67" s="50" t="s">
        <v>53</v>
      </c>
      <c r="C67" s="50"/>
      <c r="D67" s="50"/>
      <c r="E67" s="50" t="s">
        <v>54</v>
      </c>
      <c r="F67" s="50"/>
      <c r="G67" s="50"/>
      <c r="H67" s="50" t="s">
        <v>55</v>
      </c>
      <c r="I67" s="50"/>
      <c r="J67" s="50"/>
      <c r="K67" s="50" t="s">
        <v>56</v>
      </c>
      <c r="L67" s="50"/>
      <c r="M67" s="50"/>
      <c r="N67" s="50" t="s">
        <v>57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</row>
    <row r="68" spans="1:48" s="61" customFormat="1">
      <c r="A68" s="50"/>
      <c r="B68" s="50"/>
      <c r="C68" s="50" t="s">
        <v>58</v>
      </c>
      <c r="D68" s="50" t="s">
        <v>59</v>
      </c>
      <c r="E68" s="50" t="s">
        <v>53</v>
      </c>
      <c r="F68" s="50" t="s">
        <v>58</v>
      </c>
      <c r="G68" s="50" t="s">
        <v>59</v>
      </c>
      <c r="H68" s="50" t="s">
        <v>53</v>
      </c>
      <c r="I68" s="50" t="s">
        <v>58</v>
      </c>
      <c r="J68" s="50" t="s">
        <v>59</v>
      </c>
      <c r="K68" s="50" t="s">
        <v>53</v>
      </c>
      <c r="L68" s="50" t="s">
        <v>58</v>
      </c>
      <c r="M68" s="50" t="s">
        <v>59</v>
      </c>
      <c r="N68" s="50" t="s">
        <v>53</v>
      </c>
      <c r="O68" s="50" t="s">
        <v>58</v>
      </c>
      <c r="P68" s="50" t="s">
        <v>59</v>
      </c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</row>
    <row r="69" spans="1:48" s="61" customFormat="1">
      <c r="A69" s="50" t="s">
        <v>6</v>
      </c>
      <c r="B69" s="50">
        <f>AVERAGE(E69,H69,K69,N69)</f>
        <v>288.37537050000003</v>
      </c>
      <c r="C69" s="50">
        <f t="shared" ref="C69:D73" si="17">AVERAGE(F69,I69,L69,O69)</f>
        <v>122.900082</v>
      </c>
      <c r="D69" s="50">
        <f t="shared" si="17"/>
        <v>165.42479925000004</v>
      </c>
      <c r="E69" s="50">
        <f>E51-E60</f>
        <v>289.70224800000005</v>
      </c>
      <c r="F69" s="50">
        <f t="shared" ref="F69:P69" si="18">F51-F60</f>
        <v>124.60005199999998</v>
      </c>
      <c r="G69" s="50">
        <f t="shared" si="18"/>
        <v>165.09887000000003</v>
      </c>
      <c r="H69" s="50">
        <f t="shared" si="18"/>
        <v>281.89896399999998</v>
      </c>
      <c r="I69" s="50">
        <f t="shared" si="18"/>
        <v>117.69891999999999</v>
      </c>
      <c r="J69" s="50">
        <f t="shared" si="18"/>
        <v>164.20017600000003</v>
      </c>
      <c r="K69" s="50">
        <f t="shared" si="18"/>
        <v>290.59834999999998</v>
      </c>
      <c r="L69" s="50">
        <f t="shared" si="18"/>
        <v>125.300736</v>
      </c>
      <c r="M69" s="50">
        <f t="shared" si="18"/>
        <v>165.200008</v>
      </c>
      <c r="N69" s="50">
        <f t="shared" si="18"/>
        <v>291.30192000000005</v>
      </c>
      <c r="O69" s="50">
        <f t="shared" si="18"/>
        <v>124.00062</v>
      </c>
      <c r="P69" s="50">
        <f t="shared" si="18"/>
        <v>167.20014299999997</v>
      </c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</row>
    <row r="70" spans="1:48" s="61" customFormat="1">
      <c r="A70" s="60" t="s">
        <v>60</v>
      </c>
      <c r="B70" s="50">
        <f t="shared" ref="B70:B73" si="19">AVERAGE(E70,H70,K70,N70)</f>
        <v>48.199985749999996</v>
      </c>
      <c r="C70" s="50">
        <f t="shared" si="17"/>
        <v>27.075077000000004</v>
      </c>
      <c r="D70" s="50">
        <f t="shared" si="17"/>
        <v>21.149901</v>
      </c>
      <c r="E70" s="50">
        <f t="shared" ref="E70:P73" si="20">E52-E61</f>
        <v>49.800197999999995</v>
      </c>
      <c r="F70" s="50">
        <f t="shared" si="20"/>
        <v>26.900106000000001</v>
      </c>
      <c r="G70" s="50">
        <f t="shared" si="20"/>
        <v>22.899891999999998</v>
      </c>
      <c r="H70" s="50">
        <f t="shared" si="20"/>
        <v>48.799737</v>
      </c>
      <c r="I70" s="50">
        <f t="shared" si="20"/>
        <v>25.400115</v>
      </c>
      <c r="J70" s="50">
        <f t="shared" si="20"/>
        <v>23.399867999999998</v>
      </c>
      <c r="K70" s="50">
        <f t="shared" si="20"/>
        <v>45.89969</v>
      </c>
      <c r="L70" s="50">
        <f t="shared" si="20"/>
        <v>26.300110000000004</v>
      </c>
      <c r="M70" s="50">
        <f t="shared" si="20"/>
        <v>19.699943999999999</v>
      </c>
      <c r="N70" s="50">
        <f t="shared" si="20"/>
        <v>48.300318000000004</v>
      </c>
      <c r="O70" s="50">
        <f t="shared" si="20"/>
        <v>29.699977000000001</v>
      </c>
      <c r="P70" s="50">
        <f t="shared" si="20"/>
        <v>18.599899999999998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</row>
    <row r="71" spans="1:48" s="61" customFormat="1">
      <c r="A71" s="60" t="s">
        <v>61</v>
      </c>
      <c r="B71" s="50">
        <f t="shared" si="19"/>
        <v>7.1750209999999992</v>
      </c>
      <c r="C71" s="50">
        <f t="shared" si="17"/>
        <v>3.2249327500000011</v>
      </c>
      <c r="D71" s="50">
        <f>AVERAGE(G71,J71,M71,P71)</f>
        <v>3.975007499999998</v>
      </c>
      <c r="E71" s="50">
        <f t="shared" si="20"/>
        <v>6.1001460000000023</v>
      </c>
      <c r="F71" s="50">
        <f t="shared" si="20"/>
        <v>4.0999280000000002</v>
      </c>
      <c r="G71" s="50">
        <f t="shared" si="20"/>
        <v>2.1000199999999971</v>
      </c>
      <c r="H71" s="50">
        <f t="shared" si="20"/>
        <v>5.7998219999999989</v>
      </c>
      <c r="I71" s="50">
        <f t="shared" si="20"/>
        <v>2.2999320000000019</v>
      </c>
      <c r="J71" s="50">
        <f t="shared" si="20"/>
        <v>3.3999419999999976</v>
      </c>
      <c r="K71" s="50">
        <f t="shared" si="20"/>
        <v>6.4001599999999996</v>
      </c>
      <c r="L71" s="50">
        <f t="shared" si="20"/>
        <v>2.9999780000000023</v>
      </c>
      <c r="M71" s="50">
        <f t="shared" si="20"/>
        <v>3.5000679999999988</v>
      </c>
      <c r="N71" s="50">
        <f t="shared" si="20"/>
        <v>10.399955999999996</v>
      </c>
      <c r="O71" s="50">
        <f t="shared" si="20"/>
        <v>3.4998930000000001</v>
      </c>
      <c r="P71" s="50">
        <f t="shared" si="20"/>
        <v>6.8999999999999986</v>
      </c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</row>
    <row r="72" spans="1:48" s="61" customFormat="1">
      <c r="A72" s="60" t="s">
        <v>62</v>
      </c>
      <c r="B72" s="50">
        <f t="shared" si="19"/>
        <v>32.57510225</v>
      </c>
      <c r="C72" s="50">
        <f t="shared" si="17"/>
        <v>12.275148000000005</v>
      </c>
      <c r="D72" s="50">
        <f t="shared" si="17"/>
        <v>20.300146250000001</v>
      </c>
      <c r="E72" s="50">
        <f t="shared" si="20"/>
        <v>34.49951999999999</v>
      </c>
      <c r="F72" s="50">
        <f t="shared" si="20"/>
        <v>13.40064000000001</v>
      </c>
      <c r="G72" s="50">
        <f t="shared" si="20"/>
        <v>21.100601999999995</v>
      </c>
      <c r="H72" s="50">
        <f t="shared" si="20"/>
        <v>33.000285000000019</v>
      </c>
      <c r="I72" s="50">
        <f t="shared" si="20"/>
        <v>12.09984</v>
      </c>
      <c r="J72" s="50">
        <f t="shared" si="20"/>
        <v>20.900175000000004</v>
      </c>
      <c r="K72" s="50">
        <f t="shared" si="20"/>
        <v>33.400666999999999</v>
      </c>
      <c r="L72" s="50">
        <f t="shared" si="20"/>
        <v>13.10014000000001</v>
      </c>
      <c r="M72" s="50">
        <f t="shared" si="20"/>
        <v>20.299807999999999</v>
      </c>
      <c r="N72" s="50">
        <f t="shared" si="20"/>
        <v>29.399936999999994</v>
      </c>
      <c r="O72" s="50">
        <f t="shared" si="20"/>
        <v>10.499972</v>
      </c>
      <c r="P72" s="50">
        <f t="shared" si="20"/>
        <v>18.900000000000006</v>
      </c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</row>
    <row r="73" spans="1:48" s="61" customFormat="1">
      <c r="A73" s="60" t="s">
        <v>51</v>
      </c>
      <c r="B73" s="50">
        <f t="shared" si="19"/>
        <v>200.40004125000002</v>
      </c>
      <c r="C73" s="50">
        <f t="shared" si="17"/>
        <v>80.374701000000002</v>
      </c>
      <c r="D73" s="50">
        <f t="shared" si="17"/>
        <v>120.07526075000001</v>
      </c>
      <c r="E73" s="50">
        <f>E55-E64</f>
        <v>199.29890599999999</v>
      </c>
      <c r="F73" s="50">
        <f t="shared" si="20"/>
        <v>80.099648999999999</v>
      </c>
      <c r="G73" s="50">
        <f t="shared" si="20"/>
        <v>119.200532</v>
      </c>
      <c r="H73" s="50">
        <f t="shared" si="20"/>
        <v>194.20131000000001</v>
      </c>
      <c r="I73" s="50">
        <f t="shared" si="20"/>
        <v>77.800068999999993</v>
      </c>
      <c r="J73" s="50">
        <f t="shared" si="20"/>
        <v>116.40072600000001</v>
      </c>
      <c r="K73" s="50">
        <f t="shared" si="20"/>
        <v>204.798766</v>
      </c>
      <c r="L73" s="50">
        <f t="shared" si="20"/>
        <v>83.099666000000013</v>
      </c>
      <c r="M73" s="50">
        <f t="shared" si="20"/>
        <v>121.90044</v>
      </c>
      <c r="N73" s="50">
        <f t="shared" si="20"/>
        <v>203.30118300000004</v>
      </c>
      <c r="O73" s="50">
        <f t="shared" si="20"/>
        <v>80.499420000000001</v>
      </c>
      <c r="P73" s="50">
        <f>P55-P64</f>
        <v>122.79934500000002</v>
      </c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</row>
    <row r="74" spans="1:48" s="61" customForma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</row>
    <row r="75" spans="1:48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</row>
    <row r="76" spans="1:48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</row>
    <row r="77" spans="1:48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</row>
    <row r="78" spans="1:48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</row>
    <row r="79" spans="1:48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</row>
    <row r="80" spans="1:48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</row>
    <row r="81" spans="1:14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</row>
    <row r="82" spans="1:14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</row>
    <row r="83" spans="1:14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</row>
    <row r="84" spans="1:14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</row>
    <row r="85" spans="1:14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</row>
    <row r="86" spans="1:14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</row>
    <row r="87" spans="1:14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</row>
    <row r="88" spans="1:14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</row>
    <row r="89" spans="1:14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</row>
    <row r="90" spans="1:14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</row>
    <row r="91" spans="1:14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</row>
    <row r="92" spans="1:14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</row>
    <row r="93" spans="1:14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</row>
    <row r="94" spans="1:14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</row>
    <row r="95" spans="1:14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</row>
    <row r="96" spans="1:14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</row>
    <row r="97" spans="1:14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</row>
    <row r="98" spans="1:14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</row>
    <row r="99" spans="1:14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</row>
    <row r="100" spans="1:14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</row>
    <row r="101" spans="1:14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</row>
    <row r="102" spans="1:14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</row>
    <row r="103" spans="1:14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</row>
    <row r="104" spans="1:14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</row>
    <row r="105" spans="1:14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</row>
    <row r="106" spans="1:14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</row>
    <row r="107" spans="1:14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</row>
    <row r="108" spans="1:14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</row>
    <row r="109" spans="1:14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</row>
    <row r="110" spans="1:14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</row>
    <row r="111" spans="1:14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</row>
    <row r="112" spans="1:14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</row>
    <row r="113" spans="1:14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</row>
    <row r="114" spans="1:14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</row>
    <row r="115" spans="1:14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</row>
    <row r="116" spans="1:14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</row>
    <row r="117" spans="1:14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</row>
    <row r="118" spans="1:14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</row>
    <row r="119" spans="1:14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</row>
    <row r="120" spans="1:14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</row>
    <row r="121" spans="1:14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7"/>
  <sheetViews>
    <sheetView topLeftCell="A19" workbookViewId="0">
      <selection activeCell="I18" sqref="I18"/>
    </sheetView>
  </sheetViews>
  <sheetFormatPr baseColWidth="10" defaultColWidth="11.42578125" defaultRowHeight="12.75"/>
  <cols>
    <col min="1" max="1" width="93.140625" style="194" customWidth="1"/>
    <col min="2" max="7" width="10.7109375" style="194" customWidth="1"/>
    <col min="8" max="16384" width="11.42578125" style="194"/>
  </cols>
  <sheetData>
    <row r="1" spans="1:8">
      <c r="A1" s="103" t="s">
        <v>360</v>
      </c>
      <c r="B1" s="104"/>
      <c r="C1" s="104"/>
      <c r="D1" s="104"/>
      <c r="E1" s="104"/>
      <c r="F1" s="104"/>
      <c r="G1" s="104"/>
      <c r="H1" s="104"/>
    </row>
    <row r="2" spans="1:8">
      <c r="A2" s="107" t="s">
        <v>361</v>
      </c>
      <c r="B2" s="104"/>
      <c r="C2" s="104"/>
      <c r="D2" s="104"/>
      <c r="E2" s="104"/>
      <c r="F2" s="104"/>
      <c r="G2" s="104"/>
      <c r="H2" s="104"/>
    </row>
    <row r="3" spans="1:8">
      <c r="A3" s="129"/>
      <c r="B3" s="104"/>
      <c r="C3" s="104"/>
      <c r="D3" s="104"/>
      <c r="E3" s="104"/>
      <c r="F3" s="104"/>
      <c r="G3" s="104"/>
      <c r="H3" s="104"/>
    </row>
    <row r="4" spans="1:8">
      <c r="A4" s="110"/>
      <c r="B4" s="167" t="s">
        <v>6</v>
      </c>
      <c r="C4" s="167" t="s">
        <v>60</v>
      </c>
      <c r="D4" s="167" t="s">
        <v>61</v>
      </c>
      <c r="E4" s="167" t="s">
        <v>362</v>
      </c>
      <c r="F4" s="167" t="s">
        <v>363</v>
      </c>
      <c r="G4" s="167" t="s">
        <v>364</v>
      </c>
      <c r="H4" s="104"/>
    </row>
    <row r="5" spans="1:8" s="209" customFormat="1">
      <c r="A5" s="169" t="s">
        <v>6</v>
      </c>
      <c r="B5" s="187">
        <v>50852</v>
      </c>
      <c r="C5" s="187">
        <v>2784.8333333333298</v>
      </c>
      <c r="D5" s="187">
        <v>3971.3333333333298</v>
      </c>
      <c r="E5" s="187">
        <v>8981.5</v>
      </c>
      <c r="F5" s="187">
        <v>11685.5</v>
      </c>
      <c r="G5" s="187">
        <v>23428.833333333299</v>
      </c>
      <c r="H5" s="188"/>
    </row>
    <row r="6" spans="1:8">
      <c r="A6" s="210" t="s">
        <v>365</v>
      </c>
      <c r="B6" s="136">
        <v>371.25</v>
      </c>
      <c r="C6" s="136">
        <v>10.3333333333333</v>
      </c>
      <c r="D6" s="136">
        <v>12.9166666666667</v>
      </c>
      <c r="E6" s="136">
        <v>67</v>
      </c>
      <c r="F6" s="136">
        <v>74.3333333333333</v>
      </c>
      <c r="G6" s="136">
        <v>206.666666666667</v>
      </c>
      <c r="H6" s="104"/>
    </row>
    <row r="7" spans="1:8">
      <c r="A7" s="210" t="s">
        <v>366</v>
      </c>
      <c r="B7" s="136">
        <v>1129</v>
      </c>
      <c r="C7" s="136">
        <v>70.0833333333333</v>
      </c>
      <c r="D7" s="136">
        <v>131.833333333333</v>
      </c>
      <c r="E7" s="136">
        <v>247.666666666667</v>
      </c>
      <c r="F7" s="136">
        <v>245.75</v>
      </c>
      <c r="G7" s="136">
        <v>433.66666666666703</v>
      </c>
      <c r="H7" s="104"/>
    </row>
    <row r="8" spans="1:8">
      <c r="A8" s="210" t="s">
        <v>367</v>
      </c>
      <c r="B8" s="136">
        <v>1346.5833333333301</v>
      </c>
      <c r="C8" s="136">
        <v>75.6666666666667</v>
      </c>
      <c r="D8" s="136">
        <v>112.333333333333</v>
      </c>
      <c r="E8" s="136">
        <v>220.833333333333</v>
      </c>
      <c r="F8" s="136">
        <v>263.5</v>
      </c>
      <c r="G8" s="136">
        <v>674.25</v>
      </c>
      <c r="H8" s="104"/>
    </row>
    <row r="9" spans="1:8">
      <c r="A9" s="210" t="s">
        <v>368</v>
      </c>
      <c r="B9" s="136">
        <v>160.5</v>
      </c>
      <c r="C9" s="136">
        <v>2.5</v>
      </c>
      <c r="D9" s="136">
        <v>5.9166666666666696</v>
      </c>
      <c r="E9" s="136">
        <v>30.5</v>
      </c>
      <c r="F9" s="136">
        <v>36.75</v>
      </c>
      <c r="G9" s="136">
        <v>84.8333333333333</v>
      </c>
      <c r="H9" s="104"/>
    </row>
    <row r="10" spans="1:8">
      <c r="A10" s="210" t="s">
        <v>369</v>
      </c>
      <c r="B10" s="136">
        <v>22770</v>
      </c>
      <c r="C10" s="136">
        <v>1524.5833333333301</v>
      </c>
      <c r="D10" s="136">
        <v>1543.8333333333301</v>
      </c>
      <c r="E10" s="136">
        <v>3957.0833333333298</v>
      </c>
      <c r="F10" s="136">
        <v>5008.4166666666697</v>
      </c>
      <c r="G10" s="136">
        <v>10736.083333333299</v>
      </c>
      <c r="H10" s="104"/>
    </row>
    <row r="11" spans="1:8" s="209" customFormat="1">
      <c r="A11" s="210" t="s">
        <v>370</v>
      </c>
      <c r="B11" s="136">
        <v>8046.75</v>
      </c>
      <c r="C11" s="136">
        <v>494.08333333333297</v>
      </c>
      <c r="D11" s="136">
        <v>516.75</v>
      </c>
      <c r="E11" s="136">
        <v>1092.5</v>
      </c>
      <c r="F11" s="136">
        <v>1736.25</v>
      </c>
      <c r="G11" s="136">
        <v>4207.1666666666697</v>
      </c>
      <c r="H11" s="188"/>
    </row>
    <row r="12" spans="1:8">
      <c r="A12" s="210" t="s">
        <v>371</v>
      </c>
      <c r="B12" s="211">
        <v>29.5833333333333</v>
      </c>
      <c r="C12" s="211">
        <v>5.3333333333333304</v>
      </c>
      <c r="D12" s="211">
        <v>3.75</v>
      </c>
      <c r="E12" s="211">
        <v>2.25</v>
      </c>
      <c r="F12" s="211">
        <v>4.5833333333333304</v>
      </c>
      <c r="G12" s="211">
        <v>13.6666666666667</v>
      </c>
      <c r="H12" s="104"/>
    </row>
    <row r="13" spans="1:8">
      <c r="A13" s="210" t="s">
        <v>372</v>
      </c>
      <c r="B13" s="136">
        <v>4179.9166666666697</v>
      </c>
      <c r="C13" s="136">
        <v>189</v>
      </c>
      <c r="D13" s="136">
        <v>344.5</v>
      </c>
      <c r="E13" s="136">
        <v>621.58333333333303</v>
      </c>
      <c r="F13" s="136">
        <v>934.08333333333303</v>
      </c>
      <c r="G13" s="136">
        <v>2090.75</v>
      </c>
      <c r="H13" s="104"/>
    </row>
    <row r="14" spans="1:8">
      <c r="A14" s="210" t="s">
        <v>373</v>
      </c>
      <c r="B14" s="136">
        <v>3344.3333333333298</v>
      </c>
      <c r="C14" s="136">
        <v>146.25</v>
      </c>
      <c r="D14" s="136">
        <v>252.333333333333</v>
      </c>
      <c r="E14" s="136">
        <v>544.16666666666697</v>
      </c>
      <c r="F14" s="136">
        <v>753.25</v>
      </c>
      <c r="G14" s="136">
        <v>1648.3333333333301</v>
      </c>
      <c r="H14" s="104"/>
    </row>
    <row r="15" spans="1:8">
      <c r="A15" s="210" t="s">
        <v>374</v>
      </c>
      <c r="B15" s="211">
        <v>29.9166666666667</v>
      </c>
      <c r="C15" s="211">
        <v>3.6666666666666701</v>
      </c>
      <c r="D15" s="211">
        <v>3.9166666666666701</v>
      </c>
      <c r="E15" s="211">
        <v>6.1666666666666696</v>
      </c>
      <c r="F15" s="211" t="s">
        <v>375</v>
      </c>
      <c r="G15" s="211">
        <v>12.1666666666667</v>
      </c>
      <c r="H15" s="104"/>
    </row>
    <row r="16" spans="1:8">
      <c r="A16" s="210" t="s">
        <v>376</v>
      </c>
      <c r="B16" s="211">
        <v>32.5833333333333</v>
      </c>
      <c r="C16" s="211">
        <v>0.4</v>
      </c>
      <c r="D16" s="211">
        <v>0.66666666666666696</v>
      </c>
      <c r="E16" s="211">
        <v>2.9166666666666701</v>
      </c>
      <c r="F16" s="211">
        <v>8.25</v>
      </c>
      <c r="G16" s="211">
        <v>20.4166666666667</v>
      </c>
      <c r="H16" s="104"/>
    </row>
    <row r="17" spans="1:8" s="209" customFormat="1">
      <c r="A17" s="210" t="s">
        <v>377</v>
      </c>
      <c r="B17" s="136">
        <v>3099.5</v>
      </c>
      <c r="C17" s="136">
        <v>124.25</v>
      </c>
      <c r="D17" s="136">
        <v>287.16666666666703</v>
      </c>
      <c r="E17" s="136">
        <v>637.58333333333303</v>
      </c>
      <c r="F17" s="136">
        <v>938.33333333333303</v>
      </c>
      <c r="G17" s="136">
        <v>1112.1666666666699</v>
      </c>
      <c r="H17" s="188"/>
    </row>
    <row r="18" spans="1:8">
      <c r="A18" s="210" t="s">
        <v>378</v>
      </c>
      <c r="B18" s="211">
        <v>17.0833333333333</v>
      </c>
      <c r="C18" s="211">
        <v>0</v>
      </c>
      <c r="D18" s="211">
        <v>1.0833333333333299</v>
      </c>
      <c r="E18" s="211">
        <v>2.9166666666666701</v>
      </c>
      <c r="F18" s="211">
        <v>4.75</v>
      </c>
      <c r="G18" s="211">
        <v>8.3333333333333304</v>
      </c>
      <c r="H18" s="104"/>
    </row>
    <row r="19" spans="1:8">
      <c r="A19" s="210" t="s">
        <v>379</v>
      </c>
      <c r="B19" s="136">
        <v>14.9166666666667</v>
      </c>
      <c r="C19" s="136">
        <v>1.1111111111111101</v>
      </c>
      <c r="D19" s="136">
        <v>1.9166666666666701</v>
      </c>
      <c r="E19" s="136">
        <v>4.6666666666666696</v>
      </c>
      <c r="F19" s="136">
        <v>3.8333333333333299</v>
      </c>
      <c r="G19" s="136">
        <v>3.6666666666666701</v>
      </c>
      <c r="H19" s="104"/>
    </row>
    <row r="20" spans="1:8">
      <c r="A20" s="210" t="s">
        <v>380</v>
      </c>
      <c r="B20" s="136">
        <v>1530.8333333333301</v>
      </c>
      <c r="C20" s="136">
        <v>1.25</v>
      </c>
      <c r="D20" s="136">
        <v>11.8333333333333</v>
      </c>
      <c r="E20" s="136">
        <v>301.5</v>
      </c>
      <c r="F20" s="136">
        <v>509.91666666666703</v>
      </c>
      <c r="G20" s="136">
        <v>706.33333333333303</v>
      </c>
      <c r="H20" s="104"/>
    </row>
    <row r="21" spans="1:8">
      <c r="A21" s="210" t="s">
        <v>381</v>
      </c>
      <c r="B21" s="136">
        <v>2599.9166666666702</v>
      </c>
      <c r="C21" s="136">
        <v>1.5833333333333299</v>
      </c>
      <c r="D21" s="136">
        <v>6.5833333333333304</v>
      </c>
      <c r="E21" s="136">
        <v>486</v>
      </c>
      <c r="F21" s="136">
        <v>870.33333333333303</v>
      </c>
      <c r="G21" s="136">
        <v>1235.4166666666699</v>
      </c>
      <c r="H21" s="104"/>
    </row>
    <row r="22" spans="1:8">
      <c r="A22" s="210" t="s">
        <v>382</v>
      </c>
      <c r="B22" s="136">
        <v>26.25</v>
      </c>
      <c r="C22" s="136">
        <v>0.18181818181818199</v>
      </c>
      <c r="D22" s="136">
        <v>0.90909090909090895</v>
      </c>
      <c r="E22" s="136">
        <v>9.1666666666666696</v>
      </c>
      <c r="F22" s="136">
        <v>7.9166666666666696</v>
      </c>
      <c r="G22" s="136">
        <v>8.1666666666666696</v>
      </c>
      <c r="H22" s="104"/>
    </row>
    <row r="23" spans="1:8">
      <c r="A23" s="210" t="s">
        <v>383</v>
      </c>
      <c r="B23" s="136">
        <v>1189.0833333333301</v>
      </c>
      <c r="C23" s="136">
        <v>113.25</v>
      </c>
      <c r="D23" s="136">
        <v>516.91666666666697</v>
      </c>
      <c r="E23" s="136">
        <v>387</v>
      </c>
      <c r="F23" s="136">
        <v>95.9166666666667</v>
      </c>
      <c r="G23" s="136">
        <v>76</v>
      </c>
      <c r="H23" s="104"/>
    </row>
    <row r="24" spans="1:8">
      <c r="A24" s="210" t="s">
        <v>384</v>
      </c>
      <c r="B24" s="136">
        <v>813.16666666666697</v>
      </c>
      <c r="C24" s="136">
        <v>21.5833333333333</v>
      </c>
      <c r="D24" s="136">
        <v>212</v>
      </c>
      <c r="E24" s="136">
        <v>336.66666666666703</v>
      </c>
      <c r="F24" s="136">
        <v>144.166666666667</v>
      </c>
      <c r="G24" s="136">
        <v>98.75</v>
      </c>
      <c r="H24" s="104"/>
    </row>
    <row r="25" spans="1:8">
      <c r="A25" s="212" t="s">
        <v>385</v>
      </c>
      <c r="B25" s="195">
        <v>120.833333333333</v>
      </c>
      <c r="C25" s="195">
        <v>0.1</v>
      </c>
      <c r="D25" s="195">
        <v>4.25</v>
      </c>
      <c r="E25" s="195">
        <v>23.3333333333333</v>
      </c>
      <c r="F25" s="195">
        <v>41.1666666666667</v>
      </c>
      <c r="G25" s="195">
        <v>52</v>
      </c>
      <c r="H25" s="104"/>
    </row>
    <row r="26" spans="1:8">
      <c r="A26" s="188" t="s">
        <v>7</v>
      </c>
      <c r="B26" s="187">
        <v>20500.75</v>
      </c>
      <c r="C26" s="187">
        <v>1473.25</v>
      </c>
      <c r="D26" s="187">
        <v>1689</v>
      </c>
      <c r="E26" s="187">
        <v>3434.1666666666702</v>
      </c>
      <c r="F26" s="187">
        <v>4505.1666666666697</v>
      </c>
      <c r="G26" s="187">
        <v>9399.1666666666697</v>
      </c>
      <c r="H26" s="104"/>
    </row>
    <row r="27" spans="1:8">
      <c r="A27" s="104" t="s">
        <v>365</v>
      </c>
      <c r="B27" s="136">
        <v>182.916666666667</v>
      </c>
      <c r="C27" s="136">
        <v>6.75</v>
      </c>
      <c r="D27" s="136">
        <v>5.75</v>
      </c>
      <c r="E27" s="136">
        <v>26.25</v>
      </c>
      <c r="F27" s="136">
        <v>31</v>
      </c>
      <c r="G27" s="136">
        <v>113.166666666667</v>
      </c>
      <c r="H27" s="104"/>
    </row>
    <row r="28" spans="1:8">
      <c r="A28" s="104" t="s">
        <v>366</v>
      </c>
      <c r="B28" s="136">
        <v>502.33333333333297</v>
      </c>
      <c r="C28" s="136">
        <v>39</v>
      </c>
      <c r="D28" s="136">
        <v>55.5</v>
      </c>
      <c r="E28" s="136">
        <v>108.25</v>
      </c>
      <c r="F28" s="136">
        <v>103.833333333333</v>
      </c>
      <c r="G28" s="136">
        <v>195.75</v>
      </c>
      <c r="H28" s="104"/>
    </row>
    <row r="29" spans="1:8">
      <c r="A29" s="104" t="s">
        <v>367</v>
      </c>
      <c r="B29" s="136">
        <v>575.08333333333303</v>
      </c>
      <c r="C29" s="136">
        <v>41.75</v>
      </c>
      <c r="D29" s="136">
        <v>48.1666666666667</v>
      </c>
      <c r="E29" s="136">
        <v>95.4166666666667</v>
      </c>
      <c r="F29" s="136">
        <v>117.166666666667</v>
      </c>
      <c r="G29" s="136">
        <v>272.58333333333297</v>
      </c>
      <c r="H29" s="104"/>
    </row>
    <row r="30" spans="1:8">
      <c r="A30" s="104" t="s">
        <v>368</v>
      </c>
      <c r="B30" s="136">
        <v>64.75</v>
      </c>
      <c r="C30" s="136">
        <v>1.5833333333333299</v>
      </c>
      <c r="D30" s="136">
        <v>2.8181818181818201</v>
      </c>
      <c r="E30" s="136">
        <v>10.9166666666667</v>
      </c>
      <c r="F30" s="136">
        <v>16</v>
      </c>
      <c r="G30" s="136">
        <v>33.6666666666667</v>
      </c>
      <c r="H30" s="104"/>
    </row>
    <row r="31" spans="1:8">
      <c r="A31" s="104" t="s">
        <v>369</v>
      </c>
      <c r="B31" s="136">
        <v>9761.0833333333303</v>
      </c>
      <c r="C31" s="136">
        <v>798.58333333333303</v>
      </c>
      <c r="D31" s="136">
        <v>657</v>
      </c>
      <c r="E31" s="136">
        <v>1506</v>
      </c>
      <c r="F31" s="136">
        <v>2031.4166666666699</v>
      </c>
      <c r="G31" s="136">
        <v>4768.0833333333303</v>
      </c>
      <c r="H31" s="104"/>
    </row>
    <row r="32" spans="1:8">
      <c r="A32" s="104" t="s">
        <v>370</v>
      </c>
      <c r="B32" s="136">
        <v>3499.5</v>
      </c>
      <c r="C32" s="136">
        <v>287.58333333333297</v>
      </c>
      <c r="D32" s="136">
        <v>257.08333333333297</v>
      </c>
      <c r="E32" s="136">
        <v>505.83333333333297</v>
      </c>
      <c r="F32" s="136">
        <v>827.5</v>
      </c>
      <c r="G32" s="136">
        <v>1621.5</v>
      </c>
      <c r="H32" s="104"/>
    </row>
    <row r="33" spans="1:8">
      <c r="A33" s="104" t="s">
        <v>371</v>
      </c>
      <c r="B33" s="211">
        <v>9.3333333333333304</v>
      </c>
      <c r="C33" s="211">
        <v>1.3333333333333299</v>
      </c>
      <c r="D33" s="211">
        <v>1.4166666666666701</v>
      </c>
      <c r="E33" s="211">
        <v>0.75</v>
      </c>
      <c r="F33" s="211">
        <v>2.0833333333333299</v>
      </c>
      <c r="G33" s="211">
        <v>3.75</v>
      </c>
      <c r="H33" s="104"/>
    </row>
    <row r="34" spans="1:8">
      <c r="A34" s="104" t="s">
        <v>372</v>
      </c>
      <c r="B34" s="136">
        <v>1695.4166666666699</v>
      </c>
      <c r="C34" s="136">
        <v>87.8333333333333</v>
      </c>
      <c r="D34" s="136">
        <v>158.083333333333</v>
      </c>
      <c r="E34" s="136">
        <v>257.33333333333297</v>
      </c>
      <c r="F34" s="136">
        <v>338.33333333333297</v>
      </c>
      <c r="G34" s="136">
        <v>853.83333333333303</v>
      </c>
      <c r="H34" s="104"/>
    </row>
    <row r="35" spans="1:8">
      <c r="A35" s="104" t="s">
        <v>373</v>
      </c>
      <c r="B35" s="136">
        <v>984.08333333333303</v>
      </c>
      <c r="C35" s="136">
        <v>88.75</v>
      </c>
      <c r="D35" s="136">
        <v>115.083333333333</v>
      </c>
      <c r="E35" s="136">
        <v>193.333333333333</v>
      </c>
      <c r="F35" s="136">
        <v>213.333333333333</v>
      </c>
      <c r="G35" s="136">
        <v>373.58333333333297</v>
      </c>
      <c r="H35" s="104"/>
    </row>
    <row r="36" spans="1:8">
      <c r="A36" s="104" t="s">
        <v>374</v>
      </c>
      <c r="B36" s="211">
        <v>12.25</v>
      </c>
      <c r="C36" s="211">
        <v>2.6666666666666701</v>
      </c>
      <c r="D36" s="211">
        <v>1.6666666666666701</v>
      </c>
      <c r="E36" s="211">
        <v>1.5</v>
      </c>
      <c r="F36" s="211">
        <v>1.6666666666666701</v>
      </c>
      <c r="G36" s="211">
        <v>4.75</v>
      </c>
      <c r="H36" s="104"/>
    </row>
    <row r="37" spans="1:8">
      <c r="A37" s="104" t="s">
        <v>376</v>
      </c>
      <c r="B37" s="211">
        <v>14.5833333333333</v>
      </c>
      <c r="C37" s="211">
        <v>0.4</v>
      </c>
      <c r="D37" s="211">
        <v>0</v>
      </c>
      <c r="E37" s="211">
        <v>0.44444444444444398</v>
      </c>
      <c r="F37" s="211">
        <v>2.3333333333333299</v>
      </c>
      <c r="G37" s="211">
        <v>11.5833333333333</v>
      </c>
      <c r="H37" s="104"/>
    </row>
    <row r="38" spans="1:8">
      <c r="A38" s="104" t="s">
        <v>386</v>
      </c>
      <c r="B38" s="136">
        <v>1126.6666666666699</v>
      </c>
      <c r="C38" s="136">
        <v>71.4166666666667</v>
      </c>
      <c r="D38" s="136">
        <v>127.666666666667</v>
      </c>
      <c r="E38" s="136">
        <v>235.75</v>
      </c>
      <c r="F38" s="136">
        <v>303</v>
      </c>
      <c r="G38" s="136">
        <v>388.83333333333297</v>
      </c>
      <c r="H38" s="104"/>
    </row>
    <row r="39" spans="1:8">
      <c r="A39" s="104" t="s">
        <v>378</v>
      </c>
      <c r="B39" s="211">
        <v>8</v>
      </c>
      <c r="C39" s="211">
        <v>0</v>
      </c>
      <c r="D39" s="211">
        <v>0.75</v>
      </c>
      <c r="E39" s="211" t="s">
        <v>223</v>
      </c>
      <c r="F39" s="211">
        <v>1.5833333333333299</v>
      </c>
      <c r="G39" s="211">
        <v>4.6666666666666696</v>
      </c>
      <c r="H39" s="104"/>
    </row>
    <row r="40" spans="1:8">
      <c r="A40" s="104" t="s">
        <v>379</v>
      </c>
      <c r="B40" s="136">
        <v>7.0833333333333304</v>
      </c>
      <c r="C40" s="136">
        <v>0.44444444444444398</v>
      </c>
      <c r="D40" s="136">
        <v>0.75</v>
      </c>
      <c r="E40" s="136">
        <v>2.5</v>
      </c>
      <c r="F40" s="136">
        <v>1.5833333333333299</v>
      </c>
      <c r="G40" s="136">
        <v>1.9166666666666701</v>
      </c>
      <c r="H40" s="104"/>
    </row>
    <row r="41" spans="1:8">
      <c r="A41" s="104" t="s">
        <v>380</v>
      </c>
      <c r="B41" s="136">
        <v>443.5</v>
      </c>
      <c r="C41" s="136">
        <v>0.22222222222222199</v>
      </c>
      <c r="D41" s="136">
        <v>3.25</v>
      </c>
      <c r="E41" s="136">
        <v>79.6666666666667</v>
      </c>
      <c r="F41" s="136">
        <v>145.833333333333</v>
      </c>
      <c r="G41" s="136">
        <v>214.583333333333</v>
      </c>
      <c r="H41" s="104"/>
    </row>
    <row r="42" spans="1:8">
      <c r="A42" s="104" t="s">
        <v>381</v>
      </c>
      <c r="B42" s="136">
        <v>881.58333333333303</v>
      </c>
      <c r="C42" s="136">
        <v>0.66666666666666696</v>
      </c>
      <c r="D42" s="136">
        <v>1.9166666666666701</v>
      </c>
      <c r="E42" s="136">
        <v>155.083333333333</v>
      </c>
      <c r="F42" s="136">
        <v>267.58333333333297</v>
      </c>
      <c r="G42" s="136">
        <v>456.33333333333297</v>
      </c>
      <c r="H42" s="104"/>
    </row>
    <row r="43" spans="1:8">
      <c r="A43" s="104" t="s">
        <v>382</v>
      </c>
      <c r="B43" s="136">
        <v>9.4166666666666696</v>
      </c>
      <c r="C43" s="136">
        <v>0</v>
      </c>
      <c r="D43" s="136">
        <v>0.44444444444444398</v>
      </c>
      <c r="E43" s="136">
        <v>2.5833333333333299</v>
      </c>
      <c r="F43" s="136">
        <v>3.5</v>
      </c>
      <c r="G43" s="136">
        <v>3</v>
      </c>
      <c r="H43" s="104"/>
    </row>
    <row r="44" spans="1:8">
      <c r="A44" s="104" t="s">
        <v>383</v>
      </c>
      <c r="B44" s="136">
        <v>396.5</v>
      </c>
      <c r="C44" s="136">
        <v>36.0833333333333</v>
      </c>
      <c r="D44" s="136">
        <v>168.333333333333</v>
      </c>
      <c r="E44" s="136">
        <v>132.416666666667</v>
      </c>
      <c r="F44" s="136">
        <v>34.1666666666667</v>
      </c>
      <c r="G44" s="136">
        <v>25.5</v>
      </c>
      <c r="H44" s="104"/>
    </row>
    <row r="45" spans="1:8">
      <c r="A45" s="104" t="s">
        <v>384</v>
      </c>
      <c r="B45" s="136">
        <v>284.5</v>
      </c>
      <c r="C45" s="136">
        <v>8.4166666666666696</v>
      </c>
      <c r="D45" s="136">
        <v>82.3333333333333</v>
      </c>
      <c r="E45" s="136">
        <v>112.166666666667</v>
      </c>
      <c r="F45" s="136">
        <v>46.6666666666667</v>
      </c>
      <c r="G45" s="136">
        <v>34.9166666666667</v>
      </c>
      <c r="H45" s="104"/>
    </row>
    <row r="46" spans="1:8">
      <c r="A46" s="213" t="s">
        <v>385</v>
      </c>
      <c r="B46" s="195">
        <v>42.1666666666667</v>
      </c>
      <c r="C46" s="195">
        <v>0</v>
      </c>
      <c r="D46" s="195">
        <v>1.4545454545454499</v>
      </c>
      <c r="E46" s="195">
        <v>7.0833333333333304</v>
      </c>
      <c r="F46" s="195">
        <v>16.5833333333333</v>
      </c>
      <c r="G46" s="195">
        <v>17.1666666666667</v>
      </c>
      <c r="H46" s="104"/>
    </row>
    <row r="47" spans="1:8">
      <c r="A47" s="188" t="s">
        <v>8</v>
      </c>
      <c r="B47" s="187">
        <v>30351.25</v>
      </c>
      <c r="C47" s="187">
        <v>1311.5833333333301</v>
      </c>
      <c r="D47" s="187">
        <v>2282.3333333333298</v>
      </c>
      <c r="E47" s="187">
        <v>5547.3333333333303</v>
      </c>
      <c r="F47" s="187">
        <v>7180.3333333333303</v>
      </c>
      <c r="G47" s="187">
        <v>14029.666666666701</v>
      </c>
      <c r="H47" s="104"/>
    </row>
    <row r="48" spans="1:8">
      <c r="A48" s="104" t="s">
        <v>365</v>
      </c>
      <c r="B48" s="136">
        <v>188.333333333333</v>
      </c>
      <c r="C48" s="136">
        <v>3.5833333333333299</v>
      </c>
      <c r="D48" s="136">
        <v>7.1666666666666696</v>
      </c>
      <c r="E48" s="136">
        <v>40.75</v>
      </c>
      <c r="F48" s="136">
        <v>43.3333333333333</v>
      </c>
      <c r="G48" s="136">
        <v>93.5</v>
      </c>
      <c r="H48" s="104"/>
    </row>
    <row r="49" spans="1:8">
      <c r="A49" s="104" t="s">
        <v>366</v>
      </c>
      <c r="B49" s="136">
        <v>626.66666666666697</v>
      </c>
      <c r="C49" s="136">
        <v>31.0833333333333</v>
      </c>
      <c r="D49" s="136">
        <v>76.3333333333333</v>
      </c>
      <c r="E49" s="136">
        <v>139.416666666667</v>
      </c>
      <c r="F49" s="136">
        <v>141.916666666667</v>
      </c>
      <c r="G49" s="136">
        <v>237.916666666667</v>
      </c>
      <c r="H49" s="104"/>
    </row>
    <row r="50" spans="1:8">
      <c r="A50" s="104" t="s">
        <v>367</v>
      </c>
      <c r="B50" s="136">
        <v>771.5</v>
      </c>
      <c r="C50" s="136">
        <v>33.9166666666667</v>
      </c>
      <c r="D50" s="136">
        <v>64.1666666666667</v>
      </c>
      <c r="E50" s="136">
        <v>125.416666666667</v>
      </c>
      <c r="F50" s="136">
        <v>146.333333333333</v>
      </c>
      <c r="G50" s="136">
        <v>401.66666666666703</v>
      </c>
      <c r="H50" s="104"/>
    </row>
    <row r="51" spans="1:8">
      <c r="A51" s="104" t="s">
        <v>368</v>
      </c>
      <c r="B51" s="136">
        <v>95.75</v>
      </c>
      <c r="C51" s="136">
        <v>1.2222222222222201</v>
      </c>
      <c r="D51" s="136">
        <v>3.3333333333333299</v>
      </c>
      <c r="E51" s="136">
        <v>19.5833333333333</v>
      </c>
      <c r="F51" s="136">
        <v>20.75</v>
      </c>
      <c r="G51" s="136">
        <v>51.1666666666667</v>
      </c>
      <c r="H51" s="104"/>
    </row>
    <row r="52" spans="1:8">
      <c r="A52" s="104" t="s">
        <v>369</v>
      </c>
      <c r="B52" s="136">
        <v>13008.916666666701</v>
      </c>
      <c r="C52" s="136" t="s">
        <v>387</v>
      </c>
      <c r="D52" s="136">
        <v>886.83333333333303</v>
      </c>
      <c r="E52" s="136">
        <v>2451.0833333333298</v>
      </c>
      <c r="F52" s="136" t="s">
        <v>388</v>
      </c>
      <c r="G52" s="136" t="s">
        <v>389</v>
      </c>
      <c r="H52" s="104"/>
    </row>
    <row r="53" spans="1:8">
      <c r="A53" s="104" t="s">
        <v>370</v>
      </c>
      <c r="B53" s="136">
        <v>4547.25</v>
      </c>
      <c r="C53" s="136">
        <v>206.5</v>
      </c>
      <c r="D53" s="136">
        <v>259.66666666666703</v>
      </c>
      <c r="E53" s="136">
        <v>586.66666666666697</v>
      </c>
      <c r="F53" s="136">
        <v>908.75</v>
      </c>
      <c r="G53" s="136">
        <v>2585.6666666666702</v>
      </c>
      <c r="H53" s="104"/>
    </row>
    <row r="54" spans="1:8">
      <c r="A54" s="104" t="s">
        <v>371</v>
      </c>
      <c r="B54" s="211">
        <v>20.25</v>
      </c>
      <c r="C54" s="211" t="s">
        <v>375</v>
      </c>
      <c r="D54" s="211">
        <v>2.3333333333333299</v>
      </c>
      <c r="E54" s="211">
        <v>1.5</v>
      </c>
      <c r="F54" s="211">
        <v>2.5</v>
      </c>
      <c r="G54" s="211">
        <v>9.9166666666666696</v>
      </c>
      <c r="H54" s="104"/>
    </row>
    <row r="55" spans="1:8">
      <c r="A55" s="104" t="s">
        <v>372</v>
      </c>
      <c r="B55" s="136">
        <v>2484.5</v>
      </c>
      <c r="C55" s="136">
        <v>101.166666666667</v>
      </c>
      <c r="D55" s="136">
        <v>186.416666666667</v>
      </c>
      <c r="E55" s="136">
        <v>364.25</v>
      </c>
      <c r="F55" s="136">
        <v>595.75</v>
      </c>
      <c r="G55" s="136">
        <v>1236.9166666666699</v>
      </c>
      <c r="H55" s="104"/>
    </row>
    <row r="56" spans="1:8">
      <c r="A56" s="104" t="s">
        <v>373</v>
      </c>
      <c r="B56" s="136">
        <v>2360.25</v>
      </c>
      <c r="C56" s="136">
        <v>57.5</v>
      </c>
      <c r="D56" s="136">
        <v>137.25</v>
      </c>
      <c r="E56" s="136">
        <v>350.83333333333297</v>
      </c>
      <c r="F56" s="136">
        <v>539.91666666666697</v>
      </c>
      <c r="G56" s="136">
        <v>1274.75</v>
      </c>
      <c r="H56" s="104"/>
    </row>
    <row r="57" spans="1:8">
      <c r="A57" s="104" t="s">
        <v>374</v>
      </c>
      <c r="B57" s="211">
        <v>17.6666666666667</v>
      </c>
      <c r="C57" s="211">
        <v>1.3333333333333299</v>
      </c>
      <c r="D57" s="211">
        <v>2.25</v>
      </c>
      <c r="E57" s="211">
        <v>4.6666666666666696</v>
      </c>
      <c r="F57" s="211">
        <v>2.3333333333333299</v>
      </c>
      <c r="G57" s="211">
        <v>7.4166666666666696</v>
      </c>
      <c r="H57" s="104"/>
    </row>
    <row r="58" spans="1:8">
      <c r="A58" s="104" t="s">
        <v>376</v>
      </c>
      <c r="B58" s="211">
        <v>18</v>
      </c>
      <c r="C58" s="211" t="s">
        <v>222</v>
      </c>
      <c r="D58" s="211">
        <v>0.66666666666666696</v>
      </c>
      <c r="E58" s="211">
        <v>2.5833333333333299</v>
      </c>
      <c r="F58" s="211">
        <v>5.9166666666666696</v>
      </c>
      <c r="G58" s="211">
        <v>8.8333333333333304</v>
      </c>
      <c r="H58" s="104"/>
    </row>
    <row r="59" spans="1:8">
      <c r="A59" s="104" t="s">
        <v>386</v>
      </c>
      <c r="B59" s="136">
        <v>1972.8333333333301</v>
      </c>
      <c r="C59" s="136">
        <v>52.8333333333333</v>
      </c>
      <c r="D59" s="136">
        <v>159.5</v>
      </c>
      <c r="E59" s="136">
        <v>401.83333333333297</v>
      </c>
      <c r="F59" s="136">
        <v>635.33333333333303</v>
      </c>
      <c r="G59" s="136">
        <v>723.33333333333303</v>
      </c>
      <c r="H59" s="104"/>
    </row>
    <row r="60" spans="1:8">
      <c r="A60" s="104" t="s">
        <v>378</v>
      </c>
      <c r="B60" s="211">
        <v>9.0833333333333304</v>
      </c>
      <c r="C60" s="211" t="s">
        <v>222</v>
      </c>
      <c r="D60" s="211">
        <v>0.44444444444444398</v>
      </c>
      <c r="E60" s="211">
        <v>1.9166666666666701</v>
      </c>
      <c r="F60" s="211">
        <v>3.1666666666666701</v>
      </c>
      <c r="G60" s="211">
        <v>3.6666666666666701</v>
      </c>
      <c r="H60" s="104"/>
    </row>
    <row r="61" spans="1:8">
      <c r="A61" s="104" t="s">
        <v>379</v>
      </c>
      <c r="B61" s="136">
        <v>7.8333333333333304</v>
      </c>
      <c r="C61" s="136">
        <v>0.66666666666666696</v>
      </c>
      <c r="D61" s="136">
        <v>1.1666666666666701</v>
      </c>
      <c r="E61" s="136">
        <v>2.1666666666666701</v>
      </c>
      <c r="F61" s="136">
        <v>2.25</v>
      </c>
      <c r="G61" s="136">
        <v>1.75</v>
      </c>
      <c r="H61" s="104"/>
    </row>
    <row r="62" spans="1:8">
      <c r="A62" s="104" t="s">
        <v>380</v>
      </c>
      <c r="B62" s="136">
        <v>1087.3333333333301</v>
      </c>
      <c r="C62" s="136">
        <v>1.0833333333333299</v>
      </c>
      <c r="D62" s="136">
        <v>8.5833333333333304</v>
      </c>
      <c r="E62" s="136">
        <v>221.833333333333</v>
      </c>
      <c r="F62" s="136">
        <v>364.08333333333297</v>
      </c>
      <c r="G62" s="136">
        <v>491.75</v>
      </c>
      <c r="H62" s="104"/>
    </row>
    <row r="63" spans="1:8">
      <c r="A63" s="104" t="s">
        <v>381</v>
      </c>
      <c r="B63" s="136">
        <v>1718.3333333333301</v>
      </c>
      <c r="C63" s="136">
        <v>1.1000000000000001</v>
      </c>
      <c r="D63" s="136">
        <v>5.0909090909090899</v>
      </c>
      <c r="E63" s="136">
        <v>330.91666666666703</v>
      </c>
      <c r="F63" s="136">
        <v>602.75</v>
      </c>
      <c r="G63" s="136">
        <v>779.08333333333303</v>
      </c>
      <c r="H63" s="104"/>
    </row>
    <row r="64" spans="1:8">
      <c r="A64" s="104" t="s">
        <v>382</v>
      </c>
      <c r="B64" s="136">
        <v>16.8333333333333</v>
      </c>
      <c r="C64" s="136">
        <v>0.18181818181818199</v>
      </c>
      <c r="D64" s="136">
        <v>0.54545454545454497</v>
      </c>
      <c r="E64" s="136">
        <v>6.5833333333333304</v>
      </c>
      <c r="F64" s="136">
        <v>4.4166666666666696</v>
      </c>
      <c r="G64" s="136">
        <v>5.1666666666666696</v>
      </c>
      <c r="H64" s="104"/>
    </row>
    <row r="65" spans="1:8">
      <c r="A65" s="104" t="s">
        <v>383</v>
      </c>
      <c r="B65" s="136">
        <v>792.58333333333303</v>
      </c>
      <c r="C65" s="136">
        <v>77.1666666666667</v>
      </c>
      <c r="D65" s="136">
        <v>348.58333333333297</v>
      </c>
      <c r="E65" s="136">
        <v>254.583333333333</v>
      </c>
      <c r="F65" s="136">
        <v>61.75</v>
      </c>
      <c r="G65" s="136">
        <v>50.5</v>
      </c>
      <c r="H65" s="104"/>
    </row>
    <row r="66" spans="1:8">
      <c r="A66" s="104" t="s">
        <v>384</v>
      </c>
      <c r="B66" s="136">
        <v>528.66666666666697</v>
      </c>
      <c r="C66" s="136">
        <v>13.1666666666667</v>
      </c>
      <c r="D66" s="136">
        <v>129.666666666667</v>
      </c>
      <c r="E66" s="136">
        <v>224.5</v>
      </c>
      <c r="F66" s="136">
        <v>97.5</v>
      </c>
      <c r="G66" s="136">
        <v>63.8333333333333</v>
      </c>
      <c r="H66" s="104"/>
    </row>
    <row r="67" spans="1:8">
      <c r="A67" s="213" t="s">
        <v>385</v>
      </c>
      <c r="B67" s="195">
        <v>78.6666666666667</v>
      </c>
      <c r="C67" s="195">
        <v>0.1</v>
      </c>
      <c r="D67" s="195">
        <v>2.9166666666666701</v>
      </c>
      <c r="E67" s="195">
        <v>16.25</v>
      </c>
      <c r="F67" s="195">
        <v>24.5833333333333</v>
      </c>
      <c r="G67" s="195">
        <v>34.8333333333333</v>
      </c>
      <c r="H67" s="104"/>
    </row>
    <row r="68" spans="1:8" ht="13.5">
      <c r="A68" s="127" t="s">
        <v>216</v>
      </c>
      <c r="B68" s="104"/>
      <c r="C68" s="104"/>
      <c r="D68" s="104"/>
      <c r="E68" s="104"/>
      <c r="F68" s="104"/>
      <c r="G68" s="104"/>
      <c r="H68" s="104"/>
    </row>
    <row r="69" spans="1:8">
      <c r="A69" s="104"/>
      <c r="B69" s="104"/>
      <c r="C69" s="104"/>
      <c r="D69" s="104"/>
      <c r="E69" s="104"/>
      <c r="F69" s="104"/>
      <c r="G69" s="104"/>
      <c r="H69" s="104"/>
    </row>
    <row r="70" spans="1:8">
      <c r="A70" s="104"/>
      <c r="B70" s="104"/>
      <c r="C70" s="104"/>
      <c r="D70" s="104"/>
      <c r="E70" s="104"/>
      <c r="F70" s="104"/>
      <c r="G70" s="104"/>
    </row>
    <row r="71" spans="1:8">
      <c r="A71" s="104"/>
      <c r="B71" s="104"/>
      <c r="C71" s="104"/>
      <c r="D71" s="104"/>
      <c r="E71" s="104"/>
      <c r="F71" s="104"/>
      <c r="G71" s="104"/>
    </row>
    <row r="72" spans="1:8">
      <c r="A72" s="104"/>
      <c r="B72" s="104"/>
      <c r="C72" s="104"/>
      <c r="D72" s="104"/>
      <c r="E72" s="104"/>
      <c r="F72" s="104"/>
      <c r="G72" s="104"/>
    </row>
    <row r="73" spans="1:8">
      <c r="A73" s="104"/>
      <c r="B73" s="104"/>
      <c r="C73" s="104"/>
      <c r="D73" s="104"/>
      <c r="E73" s="104"/>
      <c r="F73" s="104"/>
      <c r="G73" s="104"/>
    </row>
    <row r="74" spans="1:8">
      <c r="A74" s="104"/>
      <c r="B74" s="104"/>
      <c r="C74" s="104"/>
      <c r="D74" s="104"/>
      <c r="E74" s="104"/>
      <c r="F74" s="104"/>
      <c r="G74" s="104"/>
    </row>
    <row r="75" spans="1:8">
      <c r="A75" s="104"/>
      <c r="B75" s="104"/>
      <c r="C75" s="104"/>
      <c r="D75" s="104"/>
      <c r="E75" s="104"/>
      <c r="F75" s="104"/>
      <c r="G75" s="104"/>
    </row>
    <row r="76" spans="1:8">
      <c r="A76" s="104"/>
      <c r="B76" s="104"/>
      <c r="C76" s="104"/>
      <c r="D76" s="104"/>
      <c r="E76" s="104"/>
      <c r="F76" s="104"/>
      <c r="G76" s="104"/>
    </row>
    <row r="77" spans="1:8">
      <c r="A77" s="104"/>
      <c r="B77" s="104"/>
      <c r="C77" s="104"/>
      <c r="D77" s="104"/>
      <c r="E77" s="104"/>
      <c r="F77" s="104"/>
      <c r="G77" s="104"/>
    </row>
    <row r="78" spans="1:8">
      <c r="A78" s="104"/>
      <c r="B78" s="104"/>
      <c r="C78" s="104"/>
      <c r="D78" s="104"/>
      <c r="E78" s="104"/>
      <c r="F78" s="104"/>
      <c r="G78" s="104"/>
    </row>
    <row r="79" spans="1:8">
      <c r="A79" s="104"/>
      <c r="B79" s="104"/>
      <c r="C79" s="104"/>
      <c r="D79" s="104"/>
      <c r="E79" s="104"/>
      <c r="F79" s="104"/>
      <c r="G79" s="104"/>
    </row>
    <row r="80" spans="1:8">
      <c r="A80" s="104"/>
      <c r="B80" s="104"/>
      <c r="C80" s="104"/>
      <c r="D80" s="104"/>
      <c r="E80" s="104"/>
      <c r="F80" s="104"/>
      <c r="G80" s="104"/>
    </row>
    <row r="81" spans="1:7">
      <c r="A81" s="104"/>
      <c r="B81" s="104"/>
      <c r="C81" s="104"/>
      <c r="D81" s="104"/>
      <c r="E81" s="104"/>
      <c r="F81" s="104"/>
      <c r="G81" s="104"/>
    </row>
    <row r="82" spans="1:7">
      <c r="A82" s="104"/>
      <c r="B82" s="104"/>
      <c r="C82" s="104"/>
      <c r="D82" s="104"/>
      <c r="E82" s="104"/>
      <c r="F82" s="104"/>
      <c r="G82" s="104"/>
    </row>
    <row r="83" spans="1:7">
      <c r="A83" s="104"/>
      <c r="B83" s="104"/>
      <c r="C83" s="104"/>
      <c r="D83" s="104"/>
      <c r="E83" s="104"/>
      <c r="F83" s="104"/>
      <c r="G83" s="104"/>
    </row>
    <row r="84" spans="1:7">
      <c r="A84" s="104"/>
      <c r="B84" s="104"/>
      <c r="C84" s="104"/>
      <c r="D84" s="104"/>
      <c r="E84" s="104"/>
      <c r="F84" s="104"/>
      <c r="G84" s="104"/>
    </row>
    <row r="85" spans="1:7">
      <c r="A85" s="104"/>
      <c r="B85" s="104"/>
      <c r="C85" s="104"/>
      <c r="D85" s="104"/>
      <c r="E85" s="104"/>
      <c r="F85" s="104"/>
      <c r="G85" s="104"/>
    </row>
    <row r="86" spans="1:7">
      <c r="A86" s="104"/>
      <c r="B86" s="104"/>
      <c r="C86" s="104"/>
      <c r="D86" s="104"/>
      <c r="E86" s="104"/>
      <c r="F86" s="104"/>
      <c r="G86" s="104"/>
    </row>
    <row r="87" spans="1:7">
      <c r="A87" s="104"/>
      <c r="B87" s="104"/>
      <c r="C87" s="104"/>
      <c r="D87" s="104"/>
      <c r="E87" s="104"/>
      <c r="F87" s="104"/>
      <c r="G87" s="104"/>
    </row>
    <row r="88" spans="1:7">
      <c r="A88" s="104"/>
      <c r="B88" s="104"/>
      <c r="C88" s="104"/>
      <c r="D88" s="104"/>
      <c r="E88" s="104"/>
      <c r="F88" s="104"/>
      <c r="G88" s="104"/>
    </row>
    <row r="89" spans="1:7">
      <c r="A89" s="104"/>
      <c r="B89" s="104"/>
      <c r="C89" s="104"/>
      <c r="D89" s="104"/>
      <c r="E89" s="104"/>
      <c r="F89" s="104"/>
      <c r="G89" s="104"/>
    </row>
    <row r="90" spans="1:7">
      <c r="A90" s="104"/>
      <c r="B90" s="104"/>
      <c r="C90" s="104"/>
      <c r="D90" s="104"/>
      <c r="E90" s="104"/>
      <c r="F90" s="104"/>
      <c r="G90" s="104"/>
    </row>
    <row r="91" spans="1:7">
      <c r="A91" s="104"/>
      <c r="B91" s="104"/>
      <c r="C91" s="104"/>
      <c r="D91" s="104"/>
      <c r="E91" s="104"/>
      <c r="F91" s="104"/>
      <c r="G91" s="104"/>
    </row>
    <row r="92" spans="1:7">
      <c r="A92" s="104"/>
      <c r="B92" s="104"/>
      <c r="C92" s="104"/>
      <c r="D92" s="104"/>
      <c r="E92" s="104"/>
      <c r="F92" s="104"/>
      <c r="G92" s="104"/>
    </row>
    <row r="93" spans="1:7">
      <c r="A93" s="104"/>
      <c r="B93" s="104"/>
      <c r="C93" s="104"/>
      <c r="D93" s="104"/>
      <c r="E93" s="104"/>
      <c r="F93" s="104"/>
      <c r="G93" s="104"/>
    </row>
    <row r="94" spans="1:7">
      <c r="A94" s="104"/>
      <c r="B94" s="104"/>
      <c r="C94" s="104"/>
      <c r="D94" s="104"/>
      <c r="E94" s="104"/>
      <c r="F94" s="104"/>
      <c r="G94" s="104"/>
    </row>
    <row r="95" spans="1:7">
      <c r="A95" s="104"/>
      <c r="B95" s="104"/>
      <c r="C95" s="104"/>
      <c r="D95" s="104"/>
      <c r="E95" s="104"/>
      <c r="F95" s="104"/>
      <c r="G95" s="104"/>
    </row>
    <row r="96" spans="1:7">
      <c r="A96" s="104"/>
      <c r="B96" s="104"/>
      <c r="C96" s="104"/>
      <c r="D96" s="104"/>
      <c r="E96" s="104"/>
      <c r="F96" s="104"/>
      <c r="G96" s="104"/>
    </row>
    <row r="97" spans="1:7">
      <c r="A97" s="104"/>
      <c r="B97" s="104"/>
      <c r="C97" s="104"/>
      <c r="D97" s="104"/>
      <c r="E97" s="104"/>
      <c r="F97" s="104"/>
      <c r="G97" s="104"/>
    </row>
    <row r="98" spans="1:7">
      <c r="A98" s="104"/>
      <c r="B98" s="104"/>
      <c r="C98" s="104"/>
      <c r="D98" s="104"/>
      <c r="E98" s="104"/>
      <c r="F98" s="104"/>
      <c r="G98" s="104"/>
    </row>
    <row r="99" spans="1:7">
      <c r="A99" s="104"/>
      <c r="B99" s="104"/>
      <c r="C99" s="104"/>
      <c r="D99" s="104"/>
      <c r="E99" s="104"/>
      <c r="F99" s="104"/>
      <c r="G99" s="104"/>
    </row>
    <row r="100" spans="1:7">
      <c r="A100" s="104"/>
      <c r="B100" s="104"/>
      <c r="C100" s="104"/>
      <c r="D100" s="104"/>
      <c r="E100" s="104"/>
      <c r="F100" s="104"/>
      <c r="G100" s="104"/>
    </row>
    <row r="101" spans="1:7">
      <c r="A101" s="104"/>
      <c r="B101" s="104"/>
      <c r="C101" s="104"/>
      <c r="D101" s="104"/>
      <c r="E101" s="104"/>
      <c r="F101" s="104"/>
      <c r="G101" s="104"/>
    </row>
    <row r="102" spans="1:7">
      <c r="A102" s="104"/>
      <c r="B102" s="104"/>
      <c r="C102" s="104"/>
      <c r="D102" s="104"/>
      <c r="E102" s="104"/>
      <c r="F102" s="104"/>
      <c r="G102" s="104"/>
    </row>
    <row r="103" spans="1:7">
      <c r="A103" s="104"/>
      <c r="B103" s="104"/>
      <c r="C103" s="104"/>
      <c r="D103" s="104"/>
      <c r="E103" s="104"/>
      <c r="F103" s="104"/>
      <c r="G103" s="104"/>
    </row>
    <row r="104" spans="1:7">
      <c r="A104" s="104"/>
      <c r="B104" s="104"/>
      <c r="C104" s="104"/>
      <c r="D104" s="104"/>
      <c r="E104" s="104"/>
      <c r="F104" s="104"/>
      <c r="G104" s="104"/>
    </row>
    <row r="105" spans="1:7">
      <c r="A105" s="104"/>
      <c r="B105" s="104"/>
      <c r="C105" s="104"/>
      <c r="D105" s="104"/>
      <c r="E105" s="104"/>
      <c r="F105" s="104"/>
      <c r="G105" s="104"/>
    </row>
    <row r="106" spans="1:7">
      <c r="A106" s="104"/>
      <c r="B106" s="104"/>
      <c r="C106" s="104"/>
      <c r="D106" s="104"/>
      <c r="E106" s="104"/>
      <c r="F106" s="104"/>
      <c r="G106" s="104"/>
    </row>
    <row r="107" spans="1:7">
      <c r="A107" s="104"/>
      <c r="B107" s="104"/>
      <c r="C107" s="104"/>
      <c r="D107" s="104"/>
      <c r="E107" s="104"/>
      <c r="F107" s="104"/>
      <c r="G107" s="104"/>
    </row>
    <row r="108" spans="1:7">
      <c r="A108" s="104"/>
      <c r="B108" s="104"/>
      <c r="C108" s="104"/>
      <c r="D108" s="104"/>
      <c r="E108" s="104"/>
      <c r="F108" s="104"/>
      <c r="G108" s="104"/>
    </row>
    <row r="109" spans="1:7">
      <c r="A109" s="104"/>
      <c r="B109" s="104"/>
      <c r="C109" s="104"/>
      <c r="D109" s="104"/>
      <c r="E109" s="104"/>
      <c r="F109" s="104"/>
      <c r="G109" s="104"/>
    </row>
    <row r="110" spans="1:7">
      <c r="A110" s="104"/>
      <c r="B110" s="104"/>
      <c r="C110" s="104"/>
      <c r="D110" s="104"/>
      <c r="E110" s="104"/>
      <c r="F110" s="104"/>
      <c r="G110" s="104"/>
    </row>
    <row r="111" spans="1:7">
      <c r="A111" s="104"/>
      <c r="B111" s="104"/>
      <c r="C111" s="104"/>
      <c r="D111" s="104"/>
      <c r="E111" s="104"/>
      <c r="F111" s="104"/>
      <c r="G111" s="104"/>
    </row>
    <row r="112" spans="1:7">
      <c r="A112" s="104"/>
      <c r="B112" s="104"/>
      <c r="C112" s="104"/>
      <c r="D112" s="104"/>
      <c r="E112" s="104"/>
      <c r="F112" s="104"/>
      <c r="G112" s="104"/>
    </row>
    <row r="113" spans="1:7">
      <c r="A113" s="104"/>
      <c r="B113" s="104"/>
      <c r="C113" s="104"/>
      <c r="D113" s="104"/>
      <c r="E113" s="104"/>
      <c r="F113" s="104"/>
      <c r="G113" s="104"/>
    </row>
    <row r="114" spans="1:7">
      <c r="A114" s="104"/>
      <c r="B114" s="104"/>
      <c r="C114" s="104"/>
      <c r="D114" s="104"/>
      <c r="E114" s="104"/>
      <c r="F114" s="104"/>
      <c r="G114" s="104"/>
    </row>
    <row r="115" spans="1:7">
      <c r="A115" s="104"/>
      <c r="B115" s="104"/>
      <c r="C115" s="104"/>
      <c r="D115" s="104"/>
      <c r="E115" s="104"/>
      <c r="F115" s="104"/>
      <c r="G115" s="104"/>
    </row>
    <row r="116" spans="1:7">
      <c r="A116" s="104"/>
      <c r="B116" s="104"/>
      <c r="C116" s="104"/>
      <c r="D116" s="104"/>
      <c r="E116" s="104"/>
      <c r="F116" s="104"/>
      <c r="G116" s="104"/>
    </row>
    <row r="117" spans="1:7">
      <c r="A117" s="104"/>
      <c r="B117" s="104"/>
      <c r="C117" s="104"/>
      <c r="D117" s="104"/>
      <c r="E117" s="104"/>
      <c r="F117" s="104"/>
      <c r="G117" s="104"/>
    </row>
    <row r="118" spans="1:7">
      <c r="A118" s="104"/>
      <c r="B118" s="104"/>
      <c r="C118" s="104"/>
      <c r="D118" s="104"/>
      <c r="E118" s="104"/>
      <c r="F118" s="104"/>
      <c r="G118" s="104"/>
    </row>
    <row r="119" spans="1:7">
      <c r="A119" s="104"/>
      <c r="B119" s="104"/>
      <c r="C119" s="104"/>
      <c r="D119" s="104"/>
      <c r="E119" s="104"/>
      <c r="F119" s="104"/>
      <c r="G119" s="104"/>
    </row>
    <row r="120" spans="1:7">
      <c r="A120" s="104"/>
      <c r="B120" s="104"/>
      <c r="C120" s="104"/>
      <c r="D120" s="104"/>
      <c r="E120" s="104"/>
      <c r="F120" s="104"/>
      <c r="G120" s="104"/>
    </row>
    <row r="121" spans="1:7">
      <c r="A121" s="104"/>
      <c r="B121" s="104"/>
      <c r="C121" s="104"/>
      <c r="D121" s="104"/>
      <c r="E121" s="104"/>
      <c r="F121" s="104"/>
      <c r="G121" s="104"/>
    </row>
    <row r="122" spans="1:7">
      <c r="A122" s="104"/>
      <c r="B122" s="104"/>
      <c r="C122" s="104"/>
      <c r="D122" s="104"/>
      <c r="E122" s="104"/>
      <c r="F122" s="104"/>
      <c r="G122" s="104"/>
    </row>
    <row r="123" spans="1:7">
      <c r="A123" s="104"/>
      <c r="B123" s="104"/>
      <c r="C123" s="104"/>
      <c r="D123" s="104"/>
      <c r="E123" s="104"/>
      <c r="F123" s="104"/>
      <c r="G123" s="104"/>
    </row>
    <row r="124" spans="1:7">
      <c r="A124" s="104"/>
      <c r="B124" s="104"/>
      <c r="C124" s="104"/>
      <c r="D124" s="104"/>
      <c r="E124" s="104"/>
      <c r="F124" s="104"/>
      <c r="G124" s="104"/>
    </row>
    <row r="125" spans="1:7">
      <c r="A125" s="104"/>
      <c r="B125" s="104"/>
      <c r="C125" s="104"/>
      <c r="D125" s="104"/>
      <c r="E125" s="104"/>
      <c r="F125" s="104"/>
      <c r="G125" s="104"/>
    </row>
    <row r="126" spans="1:7">
      <c r="A126" s="104"/>
      <c r="B126" s="104"/>
      <c r="C126" s="104"/>
      <c r="D126" s="104"/>
      <c r="E126" s="104"/>
      <c r="F126" s="104"/>
      <c r="G126" s="104"/>
    </row>
    <row r="127" spans="1:7">
      <c r="A127" s="104"/>
      <c r="B127" s="104"/>
      <c r="C127" s="104"/>
      <c r="D127" s="104"/>
      <c r="E127" s="104"/>
      <c r="F127" s="104"/>
      <c r="G127" s="104"/>
    </row>
    <row r="128" spans="1:7">
      <c r="A128" s="104"/>
      <c r="B128" s="104"/>
      <c r="C128" s="104"/>
      <c r="D128" s="104"/>
      <c r="E128" s="104"/>
      <c r="F128" s="104"/>
      <c r="G128" s="104"/>
    </row>
    <row r="129" spans="1:7">
      <c r="A129" s="104"/>
      <c r="B129" s="104"/>
      <c r="C129" s="104"/>
      <c r="D129" s="104"/>
      <c r="E129" s="104"/>
      <c r="F129" s="104"/>
      <c r="G129" s="104"/>
    </row>
    <row r="130" spans="1:7">
      <c r="A130" s="104"/>
      <c r="B130" s="104"/>
      <c r="C130" s="104"/>
      <c r="D130" s="104"/>
      <c r="E130" s="104"/>
      <c r="F130" s="104"/>
      <c r="G130" s="104"/>
    </row>
    <row r="131" spans="1:7">
      <c r="A131" s="104"/>
      <c r="B131" s="104"/>
      <c r="C131" s="104"/>
      <c r="D131" s="104"/>
      <c r="E131" s="104"/>
      <c r="F131" s="104"/>
      <c r="G131" s="104"/>
    </row>
    <row r="132" spans="1:7">
      <c r="A132" s="104"/>
      <c r="B132" s="104"/>
      <c r="C132" s="104"/>
      <c r="D132" s="104"/>
      <c r="E132" s="104"/>
      <c r="F132" s="104"/>
      <c r="G132" s="104"/>
    </row>
    <row r="133" spans="1:7">
      <c r="A133" s="104"/>
      <c r="B133" s="104"/>
      <c r="C133" s="104"/>
      <c r="D133" s="104"/>
      <c r="E133" s="104"/>
      <c r="F133" s="104"/>
      <c r="G133" s="104"/>
    </row>
    <row r="134" spans="1:7">
      <c r="A134" s="104"/>
      <c r="B134" s="104"/>
      <c r="C134" s="104"/>
      <c r="D134" s="104"/>
      <c r="E134" s="104"/>
      <c r="F134" s="104"/>
      <c r="G134" s="104"/>
    </row>
    <row r="135" spans="1:7">
      <c r="A135" s="104"/>
      <c r="B135" s="104"/>
      <c r="C135" s="104"/>
      <c r="D135" s="104"/>
      <c r="E135" s="104"/>
      <c r="F135" s="104"/>
      <c r="G135" s="104"/>
    </row>
    <row r="136" spans="1:7">
      <c r="A136" s="104"/>
      <c r="B136" s="104"/>
      <c r="C136" s="104"/>
      <c r="D136" s="104"/>
      <c r="E136" s="104"/>
      <c r="F136" s="104"/>
      <c r="G136" s="104"/>
    </row>
    <row r="137" spans="1:7">
      <c r="A137" s="104"/>
      <c r="B137" s="104"/>
      <c r="C137" s="104"/>
      <c r="D137" s="104"/>
      <c r="E137" s="104"/>
      <c r="F137" s="104"/>
      <c r="G137" s="104"/>
    </row>
    <row r="138" spans="1:7">
      <c r="A138" s="104"/>
      <c r="B138" s="104"/>
      <c r="C138" s="104"/>
      <c r="D138" s="104"/>
      <c r="E138" s="104"/>
      <c r="F138" s="104"/>
      <c r="G138" s="104"/>
    </row>
    <row r="139" spans="1:7">
      <c r="A139" s="104"/>
      <c r="B139" s="104"/>
      <c r="C139" s="104"/>
      <c r="D139" s="104"/>
      <c r="E139" s="104"/>
      <c r="F139" s="104"/>
      <c r="G139" s="104"/>
    </row>
    <row r="140" spans="1:7">
      <c r="A140" s="104"/>
      <c r="B140" s="104"/>
      <c r="C140" s="104"/>
      <c r="D140" s="104"/>
      <c r="E140" s="104"/>
      <c r="F140" s="104"/>
      <c r="G140" s="104"/>
    </row>
    <row r="141" spans="1:7">
      <c r="A141" s="104"/>
      <c r="B141" s="104"/>
      <c r="C141" s="104"/>
      <c r="D141" s="104"/>
      <c r="E141" s="104"/>
      <c r="F141" s="104"/>
      <c r="G141" s="104"/>
    </row>
    <row r="142" spans="1:7">
      <c r="A142" s="104"/>
      <c r="B142" s="104"/>
      <c r="C142" s="104"/>
      <c r="D142" s="104"/>
      <c r="E142" s="104"/>
      <c r="F142" s="104"/>
      <c r="G142" s="104"/>
    </row>
    <row r="143" spans="1:7">
      <c r="A143" s="104"/>
      <c r="B143" s="104"/>
      <c r="C143" s="104"/>
      <c r="D143" s="104"/>
      <c r="E143" s="104"/>
      <c r="F143" s="104"/>
      <c r="G143" s="104"/>
    </row>
    <row r="144" spans="1:7">
      <c r="A144" s="104"/>
      <c r="B144" s="104"/>
      <c r="C144" s="104"/>
      <c r="D144" s="104"/>
      <c r="E144" s="104"/>
      <c r="F144" s="104"/>
      <c r="G144" s="104"/>
    </row>
    <row r="145" spans="1:7">
      <c r="A145" s="104"/>
      <c r="B145" s="104"/>
      <c r="C145" s="104"/>
      <c r="D145" s="104"/>
      <c r="E145" s="104"/>
      <c r="F145" s="104"/>
      <c r="G145" s="104"/>
    </row>
    <row r="146" spans="1:7">
      <c r="A146" s="104"/>
      <c r="B146" s="104"/>
      <c r="C146" s="104"/>
      <c r="D146" s="104"/>
      <c r="E146" s="104"/>
      <c r="F146" s="104"/>
      <c r="G146" s="104"/>
    </row>
    <row r="147" spans="1:7">
      <c r="A147" s="104"/>
      <c r="B147" s="104"/>
      <c r="C147" s="104"/>
      <c r="D147" s="104"/>
      <c r="E147" s="104"/>
      <c r="F147" s="104"/>
      <c r="G147" s="104"/>
    </row>
    <row r="148" spans="1:7">
      <c r="A148" s="104"/>
      <c r="B148" s="104"/>
      <c r="C148" s="104"/>
      <c r="D148" s="104"/>
      <c r="E148" s="104"/>
      <c r="F148" s="104"/>
      <c r="G148" s="104"/>
    </row>
    <row r="149" spans="1:7">
      <c r="A149" s="104"/>
      <c r="B149" s="104"/>
      <c r="C149" s="104"/>
      <c r="D149" s="104"/>
      <c r="E149" s="104"/>
      <c r="F149" s="104"/>
      <c r="G149" s="104"/>
    </row>
    <row r="150" spans="1:7">
      <c r="A150" s="104"/>
      <c r="B150" s="104"/>
      <c r="C150" s="104"/>
      <c r="D150" s="104"/>
      <c r="E150" s="104"/>
      <c r="F150" s="104"/>
      <c r="G150" s="104"/>
    </row>
    <row r="151" spans="1:7">
      <c r="A151" s="104"/>
      <c r="B151" s="104"/>
      <c r="C151" s="104"/>
      <c r="D151" s="104"/>
      <c r="E151" s="104"/>
      <c r="F151" s="104"/>
      <c r="G151" s="104"/>
    </row>
    <row r="152" spans="1:7">
      <c r="A152" s="104"/>
      <c r="B152" s="104"/>
      <c r="C152" s="104"/>
      <c r="D152" s="104"/>
      <c r="E152" s="104"/>
      <c r="F152" s="104"/>
      <c r="G152" s="104"/>
    </row>
    <row r="153" spans="1:7">
      <c r="A153" s="104"/>
      <c r="B153" s="104"/>
      <c r="C153" s="104"/>
      <c r="D153" s="104"/>
      <c r="E153" s="104"/>
      <c r="F153" s="104"/>
      <c r="G153" s="104"/>
    </row>
    <row r="154" spans="1:7">
      <c r="A154" s="104"/>
      <c r="B154" s="104"/>
      <c r="C154" s="104"/>
      <c r="D154" s="104"/>
      <c r="E154" s="104"/>
      <c r="F154" s="104"/>
      <c r="G154" s="104"/>
    </row>
    <row r="155" spans="1:7">
      <c r="A155" s="104"/>
      <c r="B155" s="104"/>
      <c r="C155" s="104"/>
      <c r="D155" s="104"/>
      <c r="E155" s="104"/>
      <c r="F155" s="104"/>
      <c r="G155" s="104"/>
    </row>
    <row r="156" spans="1:7">
      <c r="A156" s="104"/>
      <c r="B156" s="104"/>
      <c r="C156" s="104"/>
      <c r="D156" s="104"/>
      <c r="E156" s="104"/>
      <c r="F156" s="104"/>
      <c r="G156" s="104"/>
    </row>
    <row r="157" spans="1:7">
      <c r="A157" s="104"/>
      <c r="B157" s="104"/>
      <c r="C157" s="104"/>
      <c r="D157" s="104"/>
      <c r="E157" s="104"/>
      <c r="F157" s="104"/>
      <c r="G157" s="104"/>
    </row>
    <row r="158" spans="1:7">
      <c r="A158" s="104"/>
      <c r="B158" s="104"/>
      <c r="C158" s="104"/>
      <c r="D158" s="104"/>
      <c r="E158" s="104"/>
      <c r="F158" s="104"/>
      <c r="G158" s="104"/>
    </row>
    <row r="159" spans="1:7">
      <c r="A159" s="104"/>
      <c r="B159" s="104"/>
      <c r="C159" s="104"/>
      <c r="D159" s="104"/>
      <c r="E159" s="104"/>
      <c r="F159" s="104"/>
      <c r="G159" s="104"/>
    </row>
    <row r="160" spans="1:7">
      <c r="A160" s="104"/>
      <c r="B160" s="104"/>
      <c r="C160" s="104"/>
      <c r="D160" s="104"/>
      <c r="E160" s="104"/>
      <c r="F160" s="104"/>
      <c r="G160" s="104"/>
    </row>
    <row r="161" spans="1:7">
      <c r="A161" s="104"/>
      <c r="B161" s="104"/>
      <c r="C161" s="104"/>
      <c r="D161" s="104"/>
      <c r="E161" s="104"/>
      <c r="F161" s="104"/>
      <c r="G161" s="104"/>
    </row>
    <row r="162" spans="1:7">
      <c r="A162" s="104"/>
      <c r="B162" s="104"/>
      <c r="C162" s="104"/>
      <c r="D162" s="104"/>
      <c r="E162" s="104"/>
      <c r="F162" s="104"/>
      <c r="G162" s="104"/>
    </row>
    <row r="163" spans="1:7">
      <c r="A163" s="104"/>
      <c r="B163" s="104"/>
      <c r="C163" s="104"/>
      <c r="D163" s="104"/>
      <c r="E163" s="104"/>
      <c r="F163" s="104"/>
      <c r="G163" s="104"/>
    </row>
    <row r="164" spans="1:7">
      <c r="A164" s="104"/>
      <c r="B164" s="104"/>
      <c r="C164" s="104"/>
      <c r="D164" s="104"/>
      <c r="E164" s="104"/>
      <c r="F164" s="104"/>
      <c r="G164" s="104"/>
    </row>
    <row r="165" spans="1:7">
      <c r="A165" s="104"/>
      <c r="B165" s="104"/>
      <c r="C165" s="104"/>
      <c r="D165" s="104"/>
      <c r="E165" s="104"/>
      <c r="F165" s="104"/>
      <c r="G165" s="104"/>
    </row>
    <row r="166" spans="1:7">
      <c r="A166" s="104"/>
      <c r="B166" s="104"/>
      <c r="C166" s="104"/>
      <c r="D166" s="104"/>
      <c r="E166" s="104"/>
      <c r="F166" s="104"/>
      <c r="G166" s="104"/>
    </row>
    <row r="167" spans="1:7">
      <c r="A167" s="104"/>
      <c r="B167" s="104"/>
      <c r="C167" s="104"/>
      <c r="D167" s="104"/>
      <c r="E167" s="104"/>
      <c r="F167" s="104"/>
      <c r="G167" s="104"/>
    </row>
  </sheetData>
  <pageMargins left="0.23622047244094491" right="0.23622047244094491" top="0.39370078740157483" bottom="0.74803149606299213" header="0" footer="0.31496062992125984"/>
  <pageSetup paperSize="9" scale="6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1"/>
  <sheetViews>
    <sheetView workbookViewId="0">
      <selection activeCell="I18" sqref="I18"/>
    </sheetView>
  </sheetViews>
  <sheetFormatPr baseColWidth="10" defaultColWidth="11.42578125" defaultRowHeight="12.75"/>
  <cols>
    <col min="1" max="1" width="13.85546875" style="194" customWidth="1"/>
    <col min="2" max="13" width="9.85546875" style="194" customWidth="1"/>
    <col min="14" max="14" width="11.42578125" style="217"/>
    <col min="15" max="15" width="11.7109375" style="216" bestFit="1" customWidth="1"/>
    <col min="16" max="16" width="11.42578125" style="216"/>
    <col min="17" max="17" width="12" style="216" bestFit="1" customWidth="1"/>
    <col min="18" max="18" width="11.42578125" style="216"/>
    <col min="19" max="16384" width="11.42578125" style="217"/>
  </cols>
  <sheetData>
    <row r="1" spans="1:21">
      <c r="A1" s="103" t="s">
        <v>390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214"/>
      <c r="O1" s="215"/>
      <c r="S1" s="216"/>
      <c r="T1" s="216"/>
      <c r="U1" s="216"/>
    </row>
    <row r="2" spans="1:21">
      <c r="A2" s="107" t="s">
        <v>391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214"/>
      <c r="O2" s="215"/>
      <c r="S2" s="216"/>
      <c r="T2" s="216"/>
      <c r="U2" s="216"/>
    </row>
    <row r="3" spans="1:21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214"/>
      <c r="O3" s="215"/>
      <c r="S3" s="216"/>
      <c r="T3" s="216"/>
      <c r="U3" s="216"/>
    </row>
    <row r="4" spans="1:21">
      <c r="A4" s="218"/>
      <c r="B4" s="118" t="s">
        <v>182</v>
      </c>
      <c r="C4" s="118" t="s">
        <v>183</v>
      </c>
      <c r="D4" s="118" t="s">
        <v>184</v>
      </c>
      <c r="E4" s="118" t="s">
        <v>185</v>
      </c>
      <c r="F4" s="118" t="s">
        <v>186</v>
      </c>
      <c r="G4" s="118" t="s">
        <v>187</v>
      </c>
      <c r="H4" s="118" t="s">
        <v>188</v>
      </c>
      <c r="I4" s="118" t="s">
        <v>189</v>
      </c>
      <c r="J4" s="118" t="s">
        <v>190</v>
      </c>
      <c r="K4" s="118" t="s">
        <v>191</v>
      </c>
      <c r="L4" s="118" t="s">
        <v>192</v>
      </c>
      <c r="M4" s="118" t="s">
        <v>193</v>
      </c>
      <c r="N4" s="214"/>
      <c r="O4" s="215" t="s">
        <v>392</v>
      </c>
      <c r="Q4" s="216" t="s">
        <v>393</v>
      </c>
      <c r="S4" s="216"/>
      <c r="T4" s="216"/>
      <c r="U4" s="216"/>
    </row>
    <row r="5" spans="1:21">
      <c r="A5" s="169" t="s">
        <v>6</v>
      </c>
      <c r="B5" s="187">
        <v>51924</v>
      </c>
      <c r="C5" s="187">
        <v>51913</v>
      </c>
      <c r="D5" s="187">
        <v>51855</v>
      </c>
      <c r="E5" s="187">
        <v>51780</v>
      </c>
      <c r="F5" s="187">
        <v>51107</v>
      </c>
      <c r="G5" s="187">
        <v>50730</v>
      </c>
      <c r="H5" s="187">
        <v>50383</v>
      </c>
      <c r="I5" s="187">
        <v>51527</v>
      </c>
      <c r="J5" s="187">
        <v>50799</v>
      </c>
      <c r="K5" s="187">
        <v>50973</v>
      </c>
      <c r="L5" s="187">
        <v>48839</v>
      </c>
      <c r="M5" s="187">
        <v>48394</v>
      </c>
      <c r="N5" s="219"/>
      <c r="O5" s="220">
        <f>AVERAGE(B5:D5)</f>
        <v>51897.333333333336</v>
      </c>
      <c r="Q5" s="221">
        <f>AVERAGE(K5:M5)</f>
        <v>49402</v>
      </c>
      <c r="S5" s="216"/>
      <c r="T5" s="216"/>
      <c r="U5" s="216"/>
    </row>
    <row r="6" spans="1:21">
      <c r="A6" s="138" t="s">
        <v>207</v>
      </c>
      <c r="B6" s="122">
        <v>757</v>
      </c>
      <c r="C6" s="122">
        <v>805</v>
      </c>
      <c r="D6" s="122">
        <v>876</v>
      </c>
      <c r="E6" s="122">
        <v>894</v>
      </c>
      <c r="F6" s="122">
        <v>866</v>
      </c>
      <c r="G6" s="122">
        <v>888</v>
      </c>
      <c r="H6" s="122">
        <v>560</v>
      </c>
      <c r="I6" s="122">
        <v>615</v>
      </c>
      <c r="J6" s="122">
        <v>677</v>
      </c>
      <c r="K6" s="122">
        <v>684</v>
      </c>
      <c r="L6" s="122">
        <v>578</v>
      </c>
      <c r="M6" s="122">
        <v>580</v>
      </c>
      <c r="N6" s="219"/>
      <c r="O6" s="220">
        <f t="shared" ref="O6:O15" si="0">AVERAGE(B6:D6)</f>
        <v>812.66666666666663</v>
      </c>
      <c r="Q6" s="221">
        <f t="shared" ref="Q6:Q15" si="1">AVERAGE(K6:M6)</f>
        <v>614</v>
      </c>
      <c r="S6" s="216"/>
      <c r="T6" s="216"/>
      <c r="U6" s="216"/>
    </row>
    <row r="7" spans="1:21">
      <c r="A7" s="138" t="s">
        <v>208</v>
      </c>
      <c r="B7" s="122">
        <v>2231</v>
      </c>
      <c r="C7" s="122">
        <v>2360</v>
      </c>
      <c r="D7" s="122">
        <v>2369</v>
      </c>
      <c r="E7" s="122">
        <v>2406</v>
      </c>
      <c r="F7" s="122">
        <v>2130</v>
      </c>
      <c r="G7" s="122">
        <v>2217</v>
      </c>
      <c r="H7" s="122">
        <v>1696</v>
      </c>
      <c r="I7" s="122">
        <v>1882</v>
      </c>
      <c r="J7" s="122">
        <v>1885</v>
      </c>
      <c r="K7" s="122">
        <v>2015</v>
      </c>
      <c r="L7" s="122">
        <v>1764</v>
      </c>
      <c r="M7" s="122">
        <v>1683</v>
      </c>
      <c r="N7" s="219"/>
      <c r="O7" s="220">
        <f t="shared" si="0"/>
        <v>2320</v>
      </c>
      <c r="Q7" s="221">
        <f t="shared" si="1"/>
        <v>1820.6666666666667</v>
      </c>
      <c r="S7" s="216"/>
      <c r="T7" s="216"/>
      <c r="U7" s="216"/>
    </row>
    <row r="8" spans="1:21">
      <c r="A8" s="138" t="s">
        <v>61</v>
      </c>
      <c r="B8" s="122">
        <v>4009</v>
      </c>
      <c r="C8" s="122">
        <v>4047</v>
      </c>
      <c r="D8" s="122">
        <v>3960</v>
      </c>
      <c r="E8" s="122">
        <v>3955</v>
      </c>
      <c r="F8" s="122">
        <v>3936</v>
      </c>
      <c r="G8" s="122">
        <v>3879</v>
      </c>
      <c r="H8" s="122">
        <v>4063</v>
      </c>
      <c r="I8" s="122">
        <v>4285</v>
      </c>
      <c r="J8" s="122">
        <v>4103</v>
      </c>
      <c r="K8" s="122">
        <v>4137</v>
      </c>
      <c r="L8" s="122">
        <v>3675</v>
      </c>
      <c r="M8" s="122">
        <v>3607</v>
      </c>
      <c r="N8" s="219"/>
      <c r="O8" s="220">
        <f t="shared" si="0"/>
        <v>4005.3333333333335</v>
      </c>
      <c r="Q8" s="221">
        <f t="shared" si="1"/>
        <v>3806.3333333333335</v>
      </c>
      <c r="S8" s="216"/>
      <c r="T8" s="216"/>
      <c r="U8" s="216"/>
    </row>
    <row r="9" spans="1:21">
      <c r="A9" s="138" t="s">
        <v>209</v>
      </c>
      <c r="B9" s="122">
        <v>4378</v>
      </c>
      <c r="C9" s="122">
        <v>4344</v>
      </c>
      <c r="D9" s="122">
        <v>4352</v>
      </c>
      <c r="E9" s="122">
        <v>4292</v>
      </c>
      <c r="F9" s="122">
        <v>4284</v>
      </c>
      <c r="G9" s="122">
        <v>4167</v>
      </c>
      <c r="H9" s="122">
        <v>4338</v>
      </c>
      <c r="I9" s="122">
        <v>4542</v>
      </c>
      <c r="J9" s="122">
        <v>4359</v>
      </c>
      <c r="K9" s="122">
        <v>4348</v>
      </c>
      <c r="L9" s="122">
        <v>4137</v>
      </c>
      <c r="M9" s="122">
        <v>4078</v>
      </c>
      <c r="N9" s="219"/>
      <c r="O9" s="220">
        <f t="shared" si="0"/>
        <v>4358</v>
      </c>
      <c r="Q9" s="221">
        <f t="shared" si="1"/>
        <v>4187.666666666667</v>
      </c>
      <c r="S9" s="216"/>
      <c r="T9" s="216"/>
      <c r="U9" s="216"/>
    </row>
    <row r="10" spans="1:21">
      <c r="A10" s="138" t="s">
        <v>210</v>
      </c>
      <c r="B10" s="122">
        <v>4853</v>
      </c>
      <c r="C10" s="122">
        <v>4768</v>
      </c>
      <c r="D10" s="122">
        <v>4753</v>
      </c>
      <c r="E10" s="122">
        <v>4708</v>
      </c>
      <c r="F10" s="122">
        <v>4727</v>
      </c>
      <c r="G10" s="122">
        <v>4627</v>
      </c>
      <c r="H10" s="122">
        <v>4688</v>
      </c>
      <c r="I10" s="122">
        <v>4801</v>
      </c>
      <c r="J10" s="122">
        <v>4634</v>
      </c>
      <c r="K10" s="122">
        <v>4684</v>
      </c>
      <c r="L10" s="122">
        <v>4478</v>
      </c>
      <c r="M10" s="122">
        <v>4438</v>
      </c>
      <c r="N10" s="219"/>
      <c r="O10" s="220">
        <f t="shared" si="0"/>
        <v>4791.333333333333</v>
      </c>
      <c r="Q10" s="221">
        <f t="shared" si="1"/>
        <v>4533.333333333333</v>
      </c>
      <c r="S10" s="216"/>
      <c r="T10" s="216"/>
      <c r="U10" s="216"/>
    </row>
    <row r="11" spans="1:21">
      <c r="A11" s="138" t="s">
        <v>211</v>
      </c>
      <c r="B11" s="122">
        <v>5548</v>
      </c>
      <c r="C11" s="122">
        <v>5499</v>
      </c>
      <c r="D11" s="122">
        <v>5445</v>
      </c>
      <c r="E11" s="122">
        <v>5424</v>
      </c>
      <c r="F11" s="122">
        <v>5322</v>
      </c>
      <c r="G11" s="122">
        <v>5308</v>
      </c>
      <c r="H11" s="122">
        <v>5420</v>
      </c>
      <c r="I11" s="122">
        <v>5485</v>
      </c>
      <c r="J11" s="122">
        <v>5332</v>
      </c>
      <c r="K11" s="122">
        <v>5302</v>
      </c>
      <c r="L11" s="122">
        <v>5076</v>
      </c>
      <c r="M11" s="122">
        <v>5103</v>
      </c>
      <c r="N11" s="219"/>
      <c r="O11" s="220">
        <f t="shared" si="0"/>
        <v>5497.333333333333</v>
      </c>
      <c r="Q11" s="221">
        <f t="shared" si="1"/>
        <v>5160.333333333333</v>
      </c>
      <c r="S11" s="216"/>
      <c r="T11" s="216"/>
      <c r="U11" s="216"/>
    </row>
    <row r="12" spans="1:21">
      <c r="A12" s="138" t="s">
        <v>212</v>
      </c>
      <c r="B12" s="122">
        <v>6566</v>
      </c>
      <c r="C12" s="122">
        <v>6532</v>
      </c>
      <c r="D12" s="122">
        <v>6452</v>
      </c>
      <c r="E12" s="122">
        <v>6426</v>
      </c>
      <c r="F12" s="122">
        <v>6386</v>
      </c>
      <c r="G12" s="122">
        <v>6291</v>
      </c>
      <c r="H12" s="122">
        <v>6273</v>
      </c>
      <c r="I12" s="122">
        <v>6378</v>
      </c>
      <c r="J12" s="122">
        <v>6311</v>
      </c>
      <c r="K12" s="122">
        <v>6337</v>
      </c>
      <c r="L12" s="122">
        <v>6035</v>
      </c>
      <c r="M12" s="122">
        <v>5975</v>
      </c>
      <c r="N12" s="219"/>
      <c r="O12" s="220">
        <f t="shared" si="0"/>
        <v>6516.666666666667</v>
      </c>
      <c r="Q12" s="221">
        <f t="shared" si="1"/>
        <v>6115.666666666667</v>
      </c>
      <c r="S12" s="216"/>
      <c r="T12" s="216"/>
      <c r="U12" s="216"/>
    </row>
    <row r="13" spans="1:21">
      <c r="A13" s="138" t="s">
        <v>213</v>
      </c>
      <c r="B13" s="122">
        <v>7296</v>
      </c>
      <c r="C13" s="122">
        <v>7235</v>
      </c>
      <c r="D13" s="122">
        <v>7243</v>
      </c>
      <c r="E13" s="122">
        <v>7196</v>
      </c>
      <c r="F13" s="122">
        <v>7058</v>
      </c>
      <c r="G13" s="122">
        <v>6972</v>
      </c>
      <c r="H13" s="122">
        <v>6962</v>
      </c>
      <c r="I13" s="122">
        <v>7056</v>
      </c>
      <c r="J13" s="122">
        <v>6958</v>
      </c>
      <c r="K13" s="122">
        <v>6901</v>
      </c>
      <c r="L13" s="122">
        <v>6756</v>
      </c>
      <c r="M13" s="122">
        <v>6678</v>
      </c>
      <c r="N13" s="219"/>
      <c r="O13" s="220">
        <f t="shared" si="0"/>
        <v>7258</v>
      </c>
      <c r="Q13" s="221">
        <f t="shared" si="1"/>
        <v>6778.333333333333</v>
      </c>
      <c r="S13" s="216"/>
      <c r="T13" s="216"/>
      <c r="U13" s="216"/>
    </row>
    <row r="14" spans="1:21">
      <c r="A14" s="138" t="s">
        <v>214</v>
      </c>
      <c r="B14" s="122">
        <v>8391</v>
      </c>
      <c r="C14" s="122">
        <v>8375</v>
      </c>
      <c r="D14" s="122">
        <v>8431</v>
      </c>
      <c r="E14" s="122">
        <v>8443</v>
      </c>
      <c r="F14" s="122">
        <v>8342</v>
      </c>
      <c r="G14" s="122">
        <v>8334</v>
      </c>
      <c r="H14" s="122">
        <v>8310</v>
      </c>
      <c r="I14" s="122">
        <v>8364</v>
      </c>
      <c r="J14" s="122">
        <v>8352</v>
      </c>
      <c r="K14" s="122">
        <v>8378</v>
      </c>
      <c r="L14" s="122">
        <v>8215</v>
      </c>
      <c r="M14" s="122">
        <v>8158</v>
      </c>
      <c r="N14" s="219"/>
      <c r="O14" s="220">
        <f t="shared" si="0"/>
        <v>8399</v>
      </c>
      <c r="Q14" s="221">
        <f t="shared" si="1"/>
        <v>8250.3333333333339</v>
      </c>
      <c r="S14" s="216"/>
      <c r="T14" s="216"/>
      <c r="U14" s="216"/>
    </row>
    <row r="15" spans="1:21">
      <c r="A15" s="139" t="s">
        <v>215</v>
      </c>
      <c r="B15" s="125">
        <v>7895</v>
      </c>
      <c r="C15" s="125">
        <v>7948</v>
      </c>
      <c r="D15" s="125">
        <v>7974</v>
      </c>
      <c r="E15" s="125">
        <v>8036</v>
      </c>
      <c r="F15" s="125">
        <v>8056</v>
      </c>
      <c r="G15" s="125">
        <v>8047</v>
      </c>
      <c r="H15" s="125">
        <v>8073</v>
      </c>
      <c r="I15" s="125">
        <v>8119</v>
      </c>
      <c r="J15" s="125">
        <v>8188</v>
      </c>
      <c r="K15" s="125">
        <v>8187</v>
      </c>
      <c r="L15" s="125">
        <v>8125</v>
      </c>
      <c r="M15" s="125">
        <v>8094</v>
      </c>
      <c r="N15" s="219"/>
      <c r="O15" s="220">
        <f t="shared" si="0"/>
        <v>7939</v>
      </c>
      <c r="Q15" s="221">
        <f t="shared" si="1"/>
        <v>8135.333333333333</v>
      </c>
      <c r="S15" s="216"/>
      <c r="T15" s="216"/>
      <c r="U15" s="216"/>
    </row>
    <row r="16" spans="1:21">
      <c r="A16" s="169" t="s">
        <v>7</v>
      </c>
      <c r="B16" s="187">
        <v>21091</v>
      </c>
      <c r="C16" s="187">
        <v>21073</v>
      </c>
      <c r="D16" s="187">
        <v>21180</v>
      </c>
      <c r="E16" s="187">
        <v>21107</v>
      </c>
      <c r="F16" s="187">
        <v>20650</v>
      </c>
      <c r="G16" s="187">
        <v>20369</v>
      </c>
      <c r="H16" s="187">
        <v>19990</v>
      </c>
      <c r="I16" s="187">
        <v>20529</v>
      </c>
      <c r="J16" s="187">
        <v>20383</v>
      </c>
      <c r="K16" s="187">
        <v>20443</v>
      </c>
      <c r="L16" s="187">
        <v>19608</v>
      </c>
      <c r="M16" s="187">
        <v>19586</v>
      </c>
      <c r="N16" s="219"/>
      <c r="O16" s="215" t="s">
        <v>392</v>
      </c>
      <c r="P16" s="216" t="s">
        <v>7</v>
      </c>
      <c r="Q16" s="216" t="s">
        <v>393</v>
      </c>
      <c r="S16" s="216"/>
      <c r="T16" s="216"/>
      <c r="U16" s="216"/>
    </row>
    <row r="17" spans="1:21">
      <c r="A17" s="138" t="s">
        <v>207</v>
      </c>
      <c r="B17" s="122">
        <v>442</v>
      </c>
      <c r="C17" s="137">
        <v>474</v>
      </c>
      <c r="D17" s="122">
        <v>528</v>
      </c>
      <c r="E17" s="137">
        <v>530</v>
      </c>
      <c r="F17" s="137">
        <v>510</v>
      </c>
      <c r="G17" s="122">
        <v>513</v>
      </c>
      <c r="H17" s="137">
        <v>320</v>
      </c>
      <c r="I17" s="137">
        <v>346</v>
      </c>
      <c r="J17" s="122">
        <v>381</v>
      </c>
      <c r="K17" s="122">
        <v>381</v>
      </c>
      <c r="L17" s="122">
        <v>326</v>
      </c>
      <c r="M17" s="122">
        <v>323</v>
      </c>
      <c r="N17" s="222"/>
      <c r="O17" s="220">
        <f t="shared" ref="O17:O26" si="2">AVERAGE(B17:D17)</f>
        <v>481.33333333333331</v>
      </c>
      <c r="P17" s="223">
        <f>-100*O17/$O$5</f>
        <v>-0.92747218868021464</v>
      </c>
      <c r="Q17" s="221">
        <f t="shared" ref="Q17:Q26" si="3">AVERAGE(K17:M17)</f>
        <v>343.33333333333331</v>
      </c>
      <c r="R17" s="223">
        <f t="shared" ref="R17:R26" si="4">-100*Q17/$Q$5</f>
        <v>-0.69497861085246204</v>
      </c>
      <c r="S17" s="216"/>
      <c r="T17" s="216"/>
      <c r="U17" s="216"/>
    </row>
    <row r="18" spans="1:21">
      <c r="A18" s="138" t="s">
        <v>208</v>
      </c>
      <c r="B18" s="122">
        <v>1146</v>
      </c>
      <c r="C18" s="137">
        <v>1213</v>
      </c>
      <c r="D18" s="122">
        <v>1229</v>
      </c>
      <c r="E18" s="137">
        <v>1219</v>
      </c>
      <c r="F18" s="137">
        <v>1098</v>
      </c>
      <c r="G18" s="122">
        <v>1136</v>
      </c>
      <c r="H18" s="137">
        <v>862</v>
      </c>
      <c r="I18" s="137">
        <v>933</v>
      </c>
      <c r="J18" s="122">
        <v>975</v>
      </c>
      <c r="K18" s="122">
        <v>1029</v>
      </c>
      <c r="L18" s="122">
        <v>893</v>
      </c>
      <c r="M18" s="122">
        <v>872</v>
      </c>
      <c r="N18" s="219"/>
      <c r="O18" s="220">
        <f t="shared" si="2"/>
        <v>1196</v>
      </c>
      <c r="P18" s="223">
        <f t="shared" ref="P18:P26" si="5">-100*O18/$O$5</f>
        <v>-2.3045500089921127</v>
      </c>
      <c r="Q18" s="221">
        <f t="shared" si="3"/>
        <v>931.33333333333337</v>
      </c>
      <c r="R18" s="223">
        <f t="shared" si="4"/>
        <v>-1.8852138240017275</v>
      </c>
      <c r="S18" s="216"/>
      <c r="T18" s="216"/>
      <c r="U18" s="216"/>
    </row>
    <row r="19" spans="1:21">
      <c r="A19" s="138" t="s">
        <v>61</v>
      </c>
      <c r="B19" s="122">
        <v>1714</v>
      </c>
      <c r="C19" s="137">
        <v>1722</v>
      </c>
      <c r="D19" s="122">
        <v>1704</v>
      </c>
      <c r="E19" s="137">
        <v>1727</v>
      </c>
      <c r="F19" s="137">
        <v>1705</v>
      </c>
      <c r="G19" s="122">
        <v>1656</v>
      </c>
      <c r="H19" s="137">
        <v>1668</v>
      </c>
      <c r="I19" s="137">
        <v>1742</v>
      </c>
      <c r="J19" s="122">
        <v>1721</v>
      </c>
      <c r="K19" s="122">
        <v>1767</v>
      </c>
      <c r="L19" s="122">
        <v>1577</v>
      </c>
      <c r="M19" s="122">
        <v>1565</v>
      </c>
      <c r="N19" s="219"/>
      <c r="O19" s="220">
        <f t="shared" si="2"/>
        <v>1713.3333333333333</v>
      </c>
      <c r="P19" s="223">
        <f t="shared" si="5"/>
        <v>-3.3013899236955009</v>
      </c>
      <c r="Q19" s="221">
        <f t="shared" si="3"/>
        <v>1636.3333333333333</v>
      </c>
      <c r="R19" s="223">
        <f t="shared" si="4"/>
        <v>-3.3122815540531421</v>
      </c>
      <c r="S19" s="216"/>
      <c r="T19" s="216"/>
      <c r="U19" s="216"/>
    </row>
    <row r="20" spans="1:21">
      <c r="A20" s="138" t="s">
        <v>209</v>
      </c>
      <c r="B20" s="122">
        <v>1736</v>
      </c>
      <c r="C20" s="137">
        <v>1728</v>
      </c>
      <c r="D20" s="122">
        <v>1764</v>
      </c>
      <c r="E20" s="137">
        <v>1758</v>
      </c>
      <c r="F20" s="137">
        <v>1712</v>
      </c>
      <c r="G20" s="122">
        <v>1638</v>
      </c>
      <c r="H20" s="137">
        <v>1704</v>
      </c>
      <c r="I20" s="137">
        <v>1790</v>
      </c>
      <c r="J20" s="122">
        <v>1768</v>
      </c>
      <c r="K20" s="122">
        <v>1760</v>
      </c>
      <c r="L20" s="122">
        <v>1693</v>
      </c>
      <c r="M20" s="122">
        <v>1696</v>
      </c>
      <c r="N20" s="219"/>
      <c r="O20" s="220">
        <f t="shared" si="2"/>
        <v>1742.6666666666667</v>
      </c>
      <c r="P20" s="223">
        <f t="shared" si="5"/>
        <v>-3.3579117745291991</v>
      </c>
      <c r="Q20" s="221">
        <f t="shared" si="3"/>
        <v>1716.3333333333333</v>
      </c>
      <c r="R20" s="223">
        <f t="shared" si="4"/>
        <v>-3.4742183177469195</v>
      </c>
      <c r="S20" s="216"/>
      <c r="T20" s="216"/>
      <c r="U20" s="216"/>
    </row>
    <row r="21" spans="1:21">
      <c r="A21" s="138" t="s">
        <v>210</v>
      </c>
      <c r="B21" s="122">
        <v>1756</v>
      </c>
      <c r="C21" s="137">
        <v>1727</v>
      </c>
      <c r="D21" s="122">
        <v>1757</v>
      </c>
      <c r="E21" s="137">
        <v>1736</v>
      </c>
      <c r="F21" s="137">
        <v>1713</v>
      </c>
      <c r="G21" s="122">
        <v>1666</v>
      </c>
      <c r="H21" s="137">
        <v>1700</v>
      </c>
      <c r="I21" s="137">
        <v>1749</v>
      </c>
      <c r="J21" s="122">
        <v>1689</v>
      </c>
      <c r="K21" s="122">
        <v>1687</v>
      </c>
      <c r="L21" s="122">
        <v>1646</v>
      </c>
      <c r="M21" s="122">
        <v>1637</v>
      </c>
      <c r="N21" s="219"/>
      <c r="O21" s="220">
        <f t="shared" si="2"/>
        <v>1746.6666666666667</v>
      </c>
      <c r="P21" s="223">
        <f t="shared" si="5"/>
        <v>-3.3656192996428849</v>
      </c>
      <c r="Q21" s="221">
        <f t="shared" si="3"/>
        <v>1656.6666666666667</v>
      </c>
      <c r="R21" s="223">
        <f t="shared" si="4"/>
        <v>-3.3534404814919778</v>
      </c>
      <c r="S21" s="216"/>
      <c r="T21" s="216"/>
      <c r="U21" s="216"/>
    </row>
    <row r="22" spans="1:21">
      <c r="A22" s="138" t="s">
        <v>211</v>
      </c>
      <c r="B22" s="122">
        <v>2083</v>
      </c>
      <c r="C22" s="137">
        <v>2032</v>
      </c>
      <c r="D22" s="122">
        <v>2009</v>
      </c>
      <c r="E22" s="137">
        <v>2017</v>
      </c>
      <c r="F22" s="137">
        <v>1950</v>
      </c>
      <c r="G22" s="122">
        <v>1931</v>
      </c>
      <c r="H22" s="137">
        <v>1977</v>
      </c>
      <c r="I22" s="137">
        <v>2020</v>
      </c>
      <c r="J22" s="122">
        <v>1976</v>
      </c>
      <c r="K22" s="122">
        <v>1963</v>
      </c>
      <c r="L22" s="122">
        <v>1884</v>
      </c>
      <c r="M22" s="122">
        <v>1923</v>
      </c>
      <c r="N22" s="219"/>
      <c r="O22" s="220">
        <f t="shared" si="2"/>
        <v>2041.3333333333333</v>
      </c>
      <c r="P22" s="223">
        <f t="shared" si="5"/>
        <v>-3.9334069830177523</v>
      </c>
      <c r="Q22" s="221">
        <f t="shared" si="3"/>
        <v>1923.3333333333333</v>
      </c>
      <c r="R22" s="223">
        <f t="shared" si="4"/>
        <v>-3.8932296938045687</v>
      </c>
      <c r="S22" s="216"/>
      <c r="T22" s="216"/>
      <c r="U22" s="216"/>
    </row>
    <row r="23" spans="1:21">
      <c r="A23" s="138" t="s">
        <v>212</v>
      </c>
      <c r="B23" s="122">
        <v>2650</v>
      </c>
      <c r="C23" s="137">
        <v>2641</v>
      </c>
      <c r="D23" s="122">
        <v>2635</v>
      </c>
      <c r="E23" s="137">
        <v>2587</v>
      </c>
      <c r="F23" s="137">
        <v>2549</v>
      </c>
      <c r="G23" s="122">
        <v>2497</v>
      </c>
      <c r="H23" s="137">
        <v>2465</v>
      </c>
      <c r="I23" s="137">
        <v>2529</v>
      </c>
      <c r="J23" s="122">
        <v>2490</v>
      </c>
      <c r="K23" s="122">
        <v>2497</v>
      </c>
      <c r="L23" s="122">
        <v>2377</v>
      </c>
      <c r="M23" s="122">
        <v>2380</v>
      </c>
      <c r="N23" s="219"/>
      <c r="O23" s="220">
        <f t="shared" si="2"/>
        <v>2642</v>
      </c>
      <c r="P23" s="223">
        <f t="shared" si="5"/>
        <v>-5.0908203375895997</v>
      </c>
      <c r="Q23" s="221">
        <f t="shared" si="3"/>
        <v>2418</v>
      </c>
      <c r="R23" s="223">
        <f t="shared" si="4"/>
        <v>-4.894538682644427</v>
      </c>
      <c r="S23" s="216"/>
      <c r="T23" s="216"/>
      <c r="U23" s="216"/>
    </row>
    <row r="24" spans="1:21">
      <c r="A24" s="138" t="s">
        <v>213</v>
      </c>
      <c r="B24" s="122">
        <v>2939</v>
      </c>
      <c r="C24" s="137">
        <v>2910</v>
      </c>
      <c r="D24" s="122">
        <v>2896</v>
      </c>
      <c r="E24" s="137">
        <v>2869</v>
      </c>
      <c r="F24" s="137">
        <v>2826</v>
      </c>
      <c r="G24" s="122">
        <v>2783</v>
      </c>
      <c r="H24" s="137">
        <v>2764</v>
      </c>
      <c r="I24" s="137">
        <v>2837</v>
      </c>
      <c r="J24" s="122">
        <v>2802</v>
      </c>
      <c r="K24" s="122">
        <v>2781</v>
      </c>
      <c r="L24" s="122">
        <v>2739</v>
      </c>
      <c r="M24" s="122">
        <v>2733</v>
      </c>
      <c r="N24" s="219"/>
      <c r="O24" s="220">
        <f t="shared" si="2"/>
        <v>2915</v>
      </c>
      <c r="P24" s="223">
        <f t="shared" si="5"/>
        <v>-5.6168589265986686</v>
      </c>
      <c r="Q24" s="221">
        <f t="shared" si="3"/>
        <v>2751</v>
      </c>
      <c r="R24" s="223">
        <f t="shared" si="4"/>
        <v>-5.5686004615197762</v>
      </c>
      <c r="S24" s="216"/>
      <c r="T24" s="216"/>
      <c r="U24" s="216"/>
    </row>
    <row r="25" spans="1:21">
      <c r="A25" s="138" t="s">
        <v>214</v>
      </c>
      <c r="B25" s="122">
        <v>3562</v>
      </c>
      <c r="C25" s="137">
        <v>3556</v>
      </c>
      <c r="D25" s="122">
        <v>3598</v>
      </c>
      <c r="E25" s="137">
        <v>3581</v>
      </c>
      <c r="F25" s="137">
        <v>3507</v>
      </c>
      <c r="G25" s="122">
        <v>3490</v>
      </c>
      <c r="H25" s="137">
        <v>3470</v>
      </c>
      <c r="I25" s="137">
        <v>3492</v>
      </c>
      <c r="J25" s="122">
        <v>3475</v>
      </c>
      <c r="K25" s="122">
        <v>3466</v>
      </c>
      <c r="L25" s="122">
        <v>3393</v>
      </c>
      <c r="M25" s="122">
        <v>3385</v>
      </c>
      <c r="N25" s="219"/>
      <c r="O25" s="220">
        <f t="shared" si="2"/>
        <v>3572</v>
      </c>
      <c r="P25" s="223">
        <f t="shared" si="5"/>
        <v>-6.8828199265215932</v>
      </c>
      <c r="Q25" s="221">
        <f t="shared" si="3"/>
        <v>3414.6666666666665</v>
      </c>
      <c r="R25" s="223">
        <f t="shared" si="4"/>
        <v>-6.9120008636627386</v>
      </c>
      <c r="S25" s="216"/>
      <c r="T25" s="216"/>
      <c r="U25" s="216"/>
    </row>
    <row r="26" spans="1:21">
      <c r="A26" s="139" t="s">
        <v>215</v>
      </c>
      <c r="B26" s="125">
        <v>3063</v>
      </c>
      <c r="C26" s="125">
        <v>3070</v>
      </c>
      <c r="D26" s="125">
        <v>3060</v>
      </c>
      <c r="E26" s="125">
        <v>3083</v>
      </c>
      <c r="F26" s="125">
        <v>3080</v>
      </c>
      <c r="G26" s="125">
        <v>3059</v>
      </c>
      <c r="H26" s="125">
        <v>3060</v>
      </c>
      <c r="I26" s="125">
        <v>3091</v>
      </c>
      <c r="J26" s="125">
        <v>3106</v>
      </c>
      <c r="K26" s="125">
        <v>3112</v>
      </c>
      <c r="L26" s="125">
        <v>3080</v>
      </c>
      <c r="M26" s="125">
        <v>3072</v>
      </c>
      <c r="N26" s="219"/>
      <c r="O26" s="220">
        <f t="shared" si="2"/>
        <v>3064.3333333333335</v>
      </c>
      <c r="P26" s="223">
        <f t="shared" si="5"/>
        <v>-5.9046065308429467</v>
      </c>
      <c r="Q26" s="221">
        <f t="shared" si="3"/>
        <v>3088</v>
      </c>
      <c r="R26" s="223">
        <f t="shared" si="4"/>
        <v>-6.2507590785798142</v>
      </c>
      <c r="S26" s="216"/>
      <c r="T26" s="216"/>
      <c r="U26" s="216"/>
    </row>
    <row r="27" spans="1:21">
      <c r="A27" s="169" t="s">
        <v>8</v>
      </c>
      <c r="B27" s="187">
        <v>30833</v>
      </c>
      <c r="C27" s="187">
        <v>30840</v>
      </c>
      <c r="D27" s="187">
        <v>30675</v>
      </c>
      <c r="E27" s="187">
        <v>30673</v>
      </c>
      <c r="F27" s="187">
        <v>30457</v>
      </c>
      <c r="G27" s="187">
        <v>30361</v>
      </c>
      <c r="H27" s="187">
        <v>30393</v>
      </c>
      <c r="I27" s="187">
        <v>30998</v>
      </c>
      <c r="J27" s="187">
        <v>30416</v>
      </c>
      <c r="K27" s="187">
        <v>30530</v>
      </c>
      <c r="L27" s="187">
        <v>29231</v>
      </c>
      <c r="M27" s="187">
        <v>28808</v>
      </c>
      <c r="N27" s="219"/>
      <c r="O27" s="215" t="s">
        <v>392</v>
      </c>
      <c r="P27" s="216" t="s">
        <v>8</v>
      </c>
      <c r="Q27" s="216" t="s">
        <v>393</v>
      </c>
      <c r="S27" s="216"/>
      <c r="T27" s="216"/>
      <c r="U27" s="216"/>
    </row>
    <row r="28" spans="1:21">
      <c r="A28" s="138" t="s">
        <v>207</v>
      </c>
      <c r="B28" s="224">
        <v>315</v>
      </c>
      <c r="C28" s="224">
        <v>331</v>
      </c>
      <c r="D28" s="224">
        <v>348</v>
      </c>
      <c r="E28" s="224">
        <v>364</v>
      </c>
      <c r="F28" s="224">
        <v>356</v>
      </c>
      <c r="G28" s="224">
        <v>375</v>
      </c>
      <c r="H28" s="224">
        <v>240</v>
      </c>
      <c r="I28" s="224">
        <v>269</v>
      </c>
      <c r="J28" s="224">
        <v>296</v>
      </c>
      <c r="K28" s="224">
        <v>303</v>
      </c>
      <c r="L28" s="224">
        <v>252</v>
      </c>
      <c r="M28" s="224">
        <v>257</v>
      </c>
      <c r="N28" s="219"/>
      <c r="O28" s="220">
        <f t="shared" ref="O28:O37" si="6">AVERAGE(B28:D28)</f>
        <v>331.33333333333331</v>
      </c>
      <c r="P28" s="223">
        <f>100*O28/$O$5</f>
        <v>0.63843999691698983</v>
      </c>
      <c r="Q28" s="221">
        <f t="shared" ref="Q28:Q37" si="7">AVERAGE(K28:M28)</f>
        <v>270.66666666666669</v>
      </c>
      <c r="R28" s="223">
        <f>100*Q28/$Q$5</f>
        <v>0.54788605049728079</v>
      </c>
      <c r="S28" s="216"/>
      <c r="T28" s="216"/>
      <c r="U28" s="216"/>
    </row>
    <row r="29" spans="1:21">
      <c r="A29" s="138" t="s">
        <v>208</v>
      </c>
      <c r="B29" s="224">
        <v>1085</v>
      </c>
      <c r="C29" s="224">
        <v>1147</v>
      </c>
      <c r="D29" s="224">
        <v>1140</v>
      </c>
      <c r="E29" s="224">
        <v>1187</v>
      </c>
      <c r="F29" s="224">
        <v>1032</v>
      </c>
      <c r="G29" s="224">
        <v>1081</v>
      </c>
      <c r="H29" s="224">
        <v>834</v>
      </c>
      <c r="I29" s="224">
        <v>949</v>
      </c>
      <c r="J29" s="224">
        <v>910</v>
      </c>
      <c r="K29" s="122">
        <v>986</v>
      </c>
      <c r="L29" s="122">
        <v>871</v>
      </c>
      <c r="M29" s="122">
        <v>811</v>
      </c>
      <c r="N29" s="219"/>
      <c r="O29" s="220">
        <f t="shared" si="6"/>
        <v>1124</v>
      </c>
      <c r="P29" s="223">
        <f t="shared" ref="P29:P37" si="8">100*O29/$O$5</f>
        <v>2.1658145569457647</v>
      </c>
      <c r="Q29" s="221">
        <f t="shared" si="7"/>
        <v>889.33333333333337</v>
      </c>
      <c r="R29" s="223">
        <f t="shared" ref="R29:R37" si="9">100*Q29/$Q$5</f>
        <v>1.8001970230624942</v>
      </c>
      <c r="S29" s="216"/>
      <c r="T29" s="216"/>
      <c r="U29" s="216"/>
    </row>
    <row r="30" spans="1:21">
      <c r="A30" s="138" t="s">
        <v>61</v>
      </c>
      <c r="B30" s="224">
        <v>2295</v>
      </c>
      <c r="C30" s="224">
        <v>2325</v>
      </c>
      <c r="D30" s="224">
        <v>2256</v>
      </c>
      <c r="E30" s="224">
        <v>2228</v>
      </c>
      <c r="F30" s="224">
        <v>2231</v>
      </c>
      <c r="G30" s="224">
        <v>2223</v>
      </c>
      <c r="H30" s="224">
        <v>2395</v>
      </c>
      <c r="I30" s="224">
        <v>2543</v>
      </c>
      <c r="J30" s="224">
        <v>2382</v>
      </c>
      <c r="K30" s="122">
        <v>2370</v>
      </c>
      <c r="L30" s="122">
        <v>2098</v>
      </c>
      <c r="M30" s="122">
        <v>2042</v>
      </c>
      <c r="N30" s="219"/>
      <c r="O30" s="220">
        <f t="shared" si="6"/>
        <v>2292</v>
      </c>
      <c r="P30" s="223">
        <f t="shared" si="8"/>
        <v>4.4164118901420748</v>
      </c>
      <c r="Q30" s="221">
        <f t="shared" si="7"/>
        <v>2170</v>
      </c>
      <c r="R30" s="223">
        <f t="shared" si="9"/>
        <v>4.3925347151937171</v>
      </c>
      <c r="S30" s="216"/>
      <c r="T30" s="216"/>
      <c r="U30" s="216"/>
    </row>
    <row r="31" spans="1:21">
      <c r="A31" s="138" t="s">
        <v>209</v>
      </c>
      <c r="B31" s="224">
        <v>2642</v>
      </c>
      <c r="C31" s="224">
        <v>2616</v>
      </c>
      <c r="D31" s="224">
        <v>2588</v>
      </c>
      <c r="E31" s="224">
        <v>2534</v>
      </c>
      <c r="F31" s="224">
        <v>2572</v>
      </c>
      <c r="G31" s="224">
        <v>2529</v>
      </c>
      <c r="H31" s="224">
        <v>2634</v>
      </c>
      <c r="I31" s="224">
        <v>2752</v>
      </c>
      <c r="J31" s="224">
        <v>2591</v>
      </c>
      <c r="K31" s="122">
        <v>2588</v>
      </c>
      <c r="L31" s="122">
        <v>2444</v>
      </c>
      <c r="M31" s="122">
        <v>2382</v>
      </c>
      <c r="N31" s="219"/>
      <c r="O31" s="220">
        <f t="shared" si="6"/>
        <v>2615.3333333333335</v>
      </c>
      <c r="P31" s="223">
        <f t="shared" si="8"/>
        <v>5.0394368368316931</v>
      </c>
      <c r="Q31" s="221">
        <f t="shared" si="7"/>
        <v>2471.3333333333335</v>
      </c>
      <c r="R31" s="223">
        <f t="shared" si="9"/>
        <v>5.0024965251069462</v>
      </c>
      <c r="S31" s="216"/>
      <c r="T31" s="216"/>
      <c r="U31" s="216"/>
    </row>
    <row r="32" spans="1:21">
      <c r="A32" s="138" t="s">
        <v>210</v>
      </c>
      <c r="B32" s="224">
        <v>3097</v>
      </c>
      <c r="C32" s="224">
        <v>3041</v>
      </c>
      <c r="D32" s="224">
        <v>2996</v>
      </c>
      <c r="E32" s="224">
        <v>2972</v>
      </c>
      <c r="F32" s="224">
        <v>3014</v>
      </c>
      <c r="G32" s="224">
        <v>2961</v>
      </c>
      <c r="H32" s="224">
        <v>2988</v>
      </c>
      <c r="I32" s="224">
        <v>3052</v>
      </c>
      <c r="J32" s="224">
        <v>2945</v>
      </c>
      <c r="K32" s="122">
        <v>2997</v>
      </c>
      <c r="L32" s="122">
        <v>2832</v>
      </c>
      <c r="M32" s="122">
        <v>2801</v>
      </c>
      <c r="N32" s="219"/>
      <c r="O32" s="220">
        <f t="shared" si="6"/>
        <v>3044.6666666666665</v>
      </c>
      <c r="P32" s="223">
        <f t="shared" si="8"/>
        <v>5.8667111990339889</v>
      </c>
      <c r="Q32" s="221">
        <f t="shared" si="7"/>
        <v>2876.6666666666665</v>
      </c>
      <c r="R32" s="223">
        <f t="shared" si="9"/>
        <v>5.8229761278220851</v>
      </c>
      <c r="S32" s="216"/>
      <c r="T32" s="216"/>
      <c r="U32" s="216"/>
    </row>
    <row r="33" spans="1:21">
      <c r="A33" s="138" t="s">
        <v>211</v>
      </c>
      <c r="B33" s="224">
        <v>3465</v>
      </c>
      <c r="C33" s="224">
        <v>3467</v>
      </c>
      <c r="D33" s="224">
        <v>3436</v>
      </c>
      <c r="E33" s="224">
        <v>3407</v>
      </c>
      <c r="F33" s="224">
        <v>3372</v>
      </c>
      <c r="G33" s="224">
        <v>3377</v>
      </c>
      <c r="H33" s="224">
        <v>3443</v>
      </c>
      <c r="I33" s="224">
        <v>3465</v>
      </c>
      <c r="J33" s="224">
        <v>3356</v>
      </c>
      <c r="K33" s="122">
        <v>3339</v>
      </c>
      <c r="L33" s="122">
        <v>3192</v>
      </c>
      <c r="M33" s="122">
        <v>3180</v>
      </c>
      <c r="N33" s="219"/>
      <c r="O33" s="220">
        <f t="shared" si="6"/>
        <v>3456</v>
      </c>
      <c r="P33" s="223">
        <f t="shared" si="8"/>
        <v>6.6593016982246995</v>
      </c>
      <c r="Q33" s="221">
        <f t="shared" si="7"/>
        <v>3237</v>
      </c>
      <c r="R33" s="223">
        <f t="shared" si="9"/>
        <v>6.5523663009594753</v>
      </c>
      <c r="S33" s="216"/>
      <c r="T33" s="216"/>
      <c r="U33" s="216"/>
    </row>
    <row r="34" spans="1:21">
      <c r="A34" s="138" t="s">
        <v>212</v>
      </c>
      <c r="B34" s="224">
        <v>3916</v>
      </c>
      <c r="C34" s="224">
        <v>3891</v>
      </c>
      <c r="D34" s="224">
        <v>3817</v>
      </c>
      <c r="E34" s="224">
        <v>3839</v>
      </c>
      <c r="F34" s="224">
        <v>3837</v>
      </c>
      <c r="G34" s="224">
        <v>3794</v>
      </c>
      <c r="H34" s="224">
        <v>3808</v>
      </c>
      <c r="I34" s="224">
        <v>3849</v>
      </c>
      <c r="J34" s="224">
        <v>3821</v>
      </c>
      <c r="K34" s="122">
        <v>3840</v>
      </c>
      <c r="L34" s="122">
        <v>3658</v>
      </c>
      <c r="M34" s="122">
        <v>3595</v>
      </c>
      <c r="N34" s="219"/>
      <c r="O34" s="220">
        <f t="shared" si="6"/>
        <v>3874.6666666666665</v>
      </c>
      <c r="P34" s="223">
        <f t="shared" si="8"/>
        <v>7.4660226601238335</v>
      </c>
      <c r="Q34" s="221">
        <f t="shared" si="7"/>
        <v>3697.6666666666665</v>
      </c>
      <c r="R34" s="223">
        <f t="shared" si="9"/>
        <v>7.4848521652294773</v>
      </c>
      <c r="S34" s="216"/>
      <c r="T34" s="216"/>
      <c r="U34" s="216"/>
    </row>
    <row r="35" spans="1:21">
      <c r="A35" s="138" t="s">
        <v>213</v>
      </c>
      <c r="B35" s="224">
        <v>4357</v>
      </c>
      <c r="C35" s="224">
        <v>4325</v>
      </c>
      <c r="D35" s="224">
        <v>4347</v>
      </c>
      <c r="E35" s="224">
        <v>4327</v>
      </c>
      <c r="F35" s="224">
        <v>4232</v>
      </c>
      <c r="G35" s="224">
        <v>4189</v>
      </c>
      <c r="H35" s="224">
        <v>4198</v>
      </c>
      <c r="I35" s="224">
        <v>4219</v>
      </c>
      <c r="J35" s="224">
        <v>4156</v>
      </c>
      <c r="K35" s="122">
        <v>4120</v>
      </c>
      <c r="L35" s="122">
        <v>4017</v>
      </c>
      <c r="M35" s="122">
        <v>3945</v>
      </c>
      <c r="N35" s="219"/>
      <c r="O35" s="220">
        <f t="shared" si="6"/>
        <v>4343</v>
      </c>
      <c r="P35" s="223">
        <f t="shared" si="8"/>
        <v>8.3684453921845687</v>
      </c>
      <c r="Q35" s="221">
        <f t="shared" si="7"/>
        <v>4027.3333333333335</v>
      </c>
      <c r="R35" s="223">
        <f t="shared" si="9"/>
        <v>8.1521665789509203</v>
      </c>
      <c r="S35" s="216"/>
      <c r="T35" s="216"/>
      <c r="U35" s="216"/>
    </row>
    <row r="36" spans="1:21">
      <c r="A36" s="138" t="s">
        <v>214</v>
      </c>
      <c r="B36" s="224">
        <v>4829</v>
      </c>
      <c r="C36" s="224">
        <v>4819</v>
      </c>
      <c r="D36" s="224">
        <v>4833</v>
      </c>
      <c r="E36" s="224">
        <v>4862</v>
      </c>
      <c r="F36" s="224">
        <v>4835</v>
      </c>
      <c r="G36" s="224">
        <v>4844</v>
      </c>
      <c r="H36" s="224">
        <v>4840</v>
      </c>
      <c r="I36" s="224">
        <v>4872</v>
      </c>
      <c r="J36" s="224">
        <v>4877</v>
      </c>
      <c r="K36" s="122">
        <v>4912</v>
      </c>
      <c r="L36" s="122">
        <v>4822</v>
      </c>
      <c r="M36" s="122">
        <v>4773</v>
      </c>
      <c r="N36" s="219"/>
      <c r="O36" s="220">
        <f t="shared" si="6"/>
        <v>4827</v>
      </c>
      <c r="P36" s="223">
        <f t="shared" si="8"/>
        <v>9.3010559309405743</v>
      </c>
      <c r="Q36" s="221">
        <f t="shared" si="7"/>
        <v>4835.666666666667</v>
      </c>
      <c r="R36" s="223">
        <f t="shared" si="9"/>
        <v>9.7884026287734649</v>
      </c>
      <c r="S36" s="216"/>
      <c r="T36" s="216"/>
      <c r="U36" s="216"/>
    </row>
    <row r="37" spans="1:21" ht="13.5">
      <c r="A37" s="225" t="s">
        <v>215</v>
      </c>
      <c r="B37" s="226">
        <v>4832</v>
      </c>
      <c r="C37" s="226">
        <v>4878</v>
      </c>
      <c r="D37" s="226">
        <v>4914</v>
      </c>
      <c r="E37" s="226">
        <v>4953</v>
      </c>
      <c r="F37" s="226">
        <v>4976</v>
      </c>
      <c r="G37" s="226">
        <v>4988</v>
      </c>
      <c r="H37" s="226">
        <v>5013</v>
      </c>
      <c r="I37" s="226">
        <v>5028</v>
      </c>
      <c r="J37" s="226">
        <v>5082</v>
      </c>
      <c r="K37" s="125">
        <v>5075</v>
      </c>
      <c r="L37" s="125">
        <v>5045</v>
      </c>
      <c r="M37" s="125">
        <v>5022</v>
      </c>
      <c r="N37" s="219"/>
      <c r="O37" s="220">
        <f t="shared" si="6"/>
        <v>4874.666666666667</v>
      </c>
      <c r="P37" s="223">
        <f t="shared" si="8"/>
        <v>9.3929039385453326</v>
      </c>
      <c r="Q37" s="221">
        <f t="shared" si="7"/>
        <v>5047.333333333333</v>
      </c>
      <c r="R37" s="223">
        <f t="shared" si="9"/>
        <v>10.216860316046583</v>
      </c>
      <c r="S37" s="216"/>
      <c r="T37" s="216"/>
      <c r="U37" s="216"/>
    </row>
    <row r="38" spans="1:21" ht="13.5">
      <c r="A38" s="127" t="s">
        <v>216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214"/>
      <c r="O38" s="215"/>
    </row>
    <row r="39" spans="1:21" s="228" customFormat="1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32"/>
      <c r="O39" s="134"/>
      <c r="P39" s="227"/>
      <c r="Q39" s="227"/>
      <c r="R39" s="227"/>
    </row>
    <row r="40" spans="1:21" s="228" customFormat="1">
      <c r="A40" s="229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32"/>
      <c r="O40" s="134"/>
      <c r="P40" s="227"/>
      <c r="Q40" s="227"/>
      <c r="R40" s="227"/>
    </row>
    <row r="41" spans="1:21" s="228" customFormat="1">
      <c r="A41" s="104"/>
      <c r="B41" s="104"/>
      <c r="C41" s="104"/>
      <c r="D41" s="104"/>
      <c r="E41" s="104"/>
      <c r="F41" s="178" t="s">
        <v>215</v>
      </c>
      <c r="G41" s="104"/>
      <c r="H41" s="104"/>
      <c r="I41" s="104"/>
      <c r="J41" s="104"/>
      <c r="K41" s="104"/>
      <c r="L41" s="104"/>
      <c r="M41" s="104"/>
      <c r="N41" s="132"/>
      <c r="O41" s="134"/>
      <c r="P41" s="227"/>
      <c r="Q41" s="227"/>
      <c r="R41" s="227"/>
    </row>
    <row r="42" spans="1:21" s="228" customFormat="1">
      <c r="A42" s="104"/>
      <c r="B42" s="104"/>
      <c r="C42" s="104"/>
      <c r="D42" s="104"/>
      <c r="E42" s="104"/>
      <c r="F42" s="178" t="s">
        <v>214</v>
      </c>
      <c r="G42" s="104"/>
      <c r="H42" s="104"/>
      <c r="I42" s="104"/>
      <c r="J42" s="104"/>
      <c r="K42" s="104"/>
      <c r="L42" s="104"/>
      <c r="M42" s="104"/>
      <c r="N42" s="132"/>
      <c r="O42" s="134"/>
      <c r="P42" s="227"/>
      <c r="Q42" s="227"/>
      <c r="R42" s="227"/>
    </row>
    <row r="43" spans="1:21" s="228" customFormat="1">
      <c r="A43" s="104"/>
      <c r="B43" s="104"/>
      <c r="C43" s="104"/>
      <c r="D43" s="104"/>
      <c r="E43" s="104"/>
      <c r="F43" s="178" t="s">
        <v>213</v>
      </c>
      <c r="G43" s="104"/>
      <c r="H43" s="104"/>
      <c r="I43" s="104"/>
      <c r="J43" s="104"/>
      <c r="K43" s="104"/>
      <c r="L43" s="104"/>
      <c r="M43" s="104"/>
      <c r="N43" s="132"/>
      <c r="O43" s="134"/>
      <c r="P43" s="227"/>
      <c r="Q43" s="227"/>
      <c r="R43" s="227"/>
    </row>
    <row r="44" spans="1:21" s="228" customFormat="1">
      <c r="A44" s="104"/>
      <c r="B44" s="104"/>
      <c r="C44" s="104"/>
      <c r="D44" s="104"/>
      <c r="E44" s="104"/>
      <c r="F44" s="178" t="s">
        <v>212</v>
      </c>
      <c r="G44" s="104"/>
      <c r="H44" s="104"/>
      <c r="I44" s="104"/>
      <c r="J44" s="104"/>
      <c r="K44" s="104"/>
      <c r="L44" s="104"/>
      <c r="M44" s="104"/>
      <c r="N44" s="132"/>
      <c r="O44" s="134"/>
      <c r="P44" s="227"/>
      <c r="Q44" s="227"/>
      <c r="R44" s="227"/>
    </row>
    <row r="45" spans="1:21" s="228" customFormat="1">
      <c r="A45" s="104"/>
      <c r="B45" s="104"/>
      <c r="C45" s="104"/>
      <c r="D45" s="104"/>
      <c r="E45" s="104"/>
      <c r="F45" s="178" t="s">
        <v>211</v>
      </c>
      <c r="G45" s="104"/>
      <c r="H45" s="104"/>
      <c r="I45" s="104"/>
      <c r="J45" s="104"/>
      <c r="K45" s="104"/>
      <c r="L45" s="104"/>
      <c r="M45" s="104"/>
      <c r="N45" s="132"/>
      <c r="O45" s="134"/>
      <c r="P45" s="227"/>
      <c r="Q45" s="227"/>
      <c r="R45" s="227"/>
    </row>
    <row r="46" spans="1:21" s="228" customFormat="1">
      <c r="A46" s="104"/>
      <c r="B46" s="104"/>
      <c r="C46" s="104"/>
      <c r="D46" s="104"/>
      <c r="E46" s="104"/>
      <c r="F46" s="178" t="s">
        <v>210</v>
      </c>
      <c r="G46" s="104"/>
      <c r="H46" s="104"/>
      <c r="I46" s="104"/>
      <c r="J46" s="104"/>
      <c r="K46" s="104"/>
      <c r="L46" s="104"/>
      <c r="M46" s="104"/>
      <c r="N46" s="132"/>
      <c r="O46" s="134"/>
      <c r="P46" s="227"/>
      <c r="Q46" s="227"/>
      <c r="R46" s="227"/>
    </row>
    <row r="47" spans="1:21" s="228" customFormat="1">
      <c r="A47" s="104"/>
      <c r="B47" s="104"/>
      <c r="C47" s="104"/>
      <c r="D47" s="104"/>
      <c r="E47" s="104"/>
      <c r="F47" s="178" t="s">
        <v>209</v>
      </c>
      <c r="G47" s="104"/>
      <c r="H47" s="104"/>
      <c r="I47" s="104"/>
      <c r="J47" s="104"/>
      <c r="K47" s="104"/>
      <c r="L47" s="104"/>
      <c r="M47" s="104"/>
      <c r="N47" s="132"/>
      <c r="O47" s="134"/>
      <c r="P47" s="227"/>
      <c r="Q47" s="227"/>
      <c r="R47" s="227"/>
    </row>
    <row r="48" spans="1:21" s="228" customFormat="1">
      <c r="A48" s="104"/>
      <c r="B48" s="104"/>
      <c r="C48" s="104"/>
      <c r="D48" s="104"/>
      <c r="E48" s="104"/>
      <c r="F48" s="178" t="s">
        <v>61</v>
      </c>
      <c r="G48" s="104"/>
      <c r="H48" s="104"/>
      <c r="I48" s="104"/>
      <c r="J48" s="104"/>
      <c r="K48" s="104"/>
      <c r="L48" s="104"/>
      <c r="M48" s="104"/>
      <c r="N48" s="132"/>
      <c r="O48" s="134"/>
      <c r="P48" s="227"/>
      <c r="Q48" s="227"/>
      <c r="R48" s="227"/>
    </row>
    <row r="49" spans="1:18" s="228" customFormat="1">
      <c r="A49" s="104"/>
      <c r="B49" s="104"/>
      <c r="C49" s="104"/>
      <c r="D49" s="104"/>
      <c r="E49" s="104"/>
      <c r="F49" s="178" t="s">
        <v>208</v>
      </c>
      <c r="G49" s="104"/>
      <c r="H49" s="104"/>
      <c r="I49" s="104"/>
      <c r="J49" s="104"/>
      <c r="K49" s="104"/>
      <c r="L49" s="104"/>
      <c r="M49" s="104"/>
      <c r="N49" s="132"/>
      <c r="O49" s="134"/>
      <c r="P49" s="227"/>
      <c r="Q49" s="227"/>
      <c r="R49" s="227"/>
    </row>
    <row r="50" spans="1:18" s="228" customFormat="1">
      <c r="A50" s="104"/>
      <c r="B50" s="104"/>
      <c r="C50" s="104"/>
      <c r="D50" s="104"/>
      <c r="E50" s="104"/>
      <c r="F50" s="178" t="s">
        <v>207</v>
      </c>
      <c r="G50" s="104"/>
      <c r="H50" s="104"/>
      <c r="I50" s="104"/>
      <c r="J50" s="104"/>
      <c r="K50" s="104"/>
      <c r="L50" s="104"/>
      <c r="M50" s="104"/>
      <c r="N50" s="132"/>
      <c r="O50" s="134"/>
      <c r="P50" s="227"/>
      <c r="Q50" s="227"/>
      <c r="R50" s="227"/>
    </row>
    <row r="51" spans="1:18" s="228" customFormat="1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32"/>
      <c r="O51" s="134"/>
      <c r="P51" s="227"/>
      <c r="Q51" s="227"/>
      <c r="R51" s="227"/>
    </row>
    <row r="52" spans="1:18" s="228" customFormat="1">
      <c r="A52" s="104"/>
      <c r="B52" s="104"/>
      <c r="C52" s="104"/>
      <c r="D52" s="104"/>
      <c r="E52" s="104"/>
      <c r="F52" s="132"/>
      <c r="G52" s="104"/>
      <c r="H52" s="104"/>
      <c r="I52" s="104"/>
      <c r="J52" s="104"/>
      <c r="K52" s="104"/>
      <c r="L52" s="104"/>
      <c r="M52" s="104"/>
      <c r="N52" s="132"/>
      <c r="O52" s="134"/>
      <c r="P52" s="227"/>
      <c r="Q52" s="227"/>
      <c r="R52" s="227"/>
    </row>
    <row r="53" spans="1:18" s="228" customFormat="1">
      <c r="A53" s="104"/>
      <c r="B53" s="104"/>
      <c r="C53" s="104"/>
      <c r="D53" s="104"/>
      <c r="E53" s="104"/>
      <c r="F53" s="132"/>
      <c r="G53" s="104"/>
      <c r="H53" s="104"/>
      <c r="I53" s="104"/>
      <c r="J53" s="104"/>
      <c r="K53" s="104"/>
      <c r="L53" s="104"/>
      <c r="M53" s="104"/>
      <c r="N53" s="132"/>
      <c r="O53" s="134"/>
      <c r="P53" s="227"/>
      <c r="Q53" s="227"/>
      <c r="R53" s="227"/>
    </row>
    <row r="54" spans="1:18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214"/>
      <c r="O54" s="215"/>
    </row>
    <row r="55" spans="1:18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214"/>
      <c r="O55" s="215"/>
    </row>
    <row r="56" spans="1:18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214"/>
      <c r="O56" s="215"/>
    </row>
    <row r="57" spans="1:18">
      <c r="A57" s="104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214"/>
      <c r="O57" s="215"/>
    </row>
    <row r="58" spans="1:18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</row>
    <row r="59" spans="1:18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</row>
    <row r="60" spans="1:18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</row>
    <row r="61" spans="1:18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</row>
    <row r="62" spans="1:18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</row>
    <row r="63" spans="1:18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</row>
    <row r="64" spans="1:18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</row>
    <row r="65" spans="1:13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</row>
    <row r="66" spans="1:13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</row>
    <row r="67" spans="1:13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</row>
    <row r="68" spans="1:13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</row>
    <row r="69" spans="1:13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</row>
    <row r="70" spans="1:13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</row>
    <row r="71" spans="1:13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</row>
    <row r="72" spans="1:13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</row>
    <row r="73" spans="1:13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</row>
    <row r="74" spans="1:13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</row>
    <row r="75" spans="1:13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</row>
    <row r="76" spans="1:13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</row>
    <row r="77" spans="1:13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</row>
    <row r="78" spans="1:13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</row>
    <row r="79" spans="1:13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</row>
    <row r="80" spans="1:13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</row>
    <row r="81" spans="1:13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</row>
    <row r="82" spans="1:13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</row>
    <row r="83" spans="1:13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</row>
    <row r="84" spans="1:13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</row>
    <row r="85" spans="1:13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</row>
    <row r="86" spans="1:13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</row>
    <row r="87" spans="1:13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</row>
    <row r="88" spans="1:13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</row>
    <row r="89" spans="1:13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</row>
    <row r="90" spans="1:13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</row>
    <row r="91" spans="1:13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</row>
    <row r="92" spans="1:13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</row>
    <row r="93" spans="1:13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</row>
    <row r="94" spans="1:13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</row>
    <row r="95" spans="1:13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</row>
    <row r="96" spans="1:13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</row>
    <row r="97" spans="1:13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</row>
    <row r="98" spans="1:13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</row>
    <row r="99" spans="1:13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</row>
    <row r="100" spans="1:13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</row>
    <row r="101" spans="1:13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</row>
    <row r="103" spans="1:13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</row>
    <row r="104" spans="1:13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</row>
    <row r="105" spans="1:13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</row>
    <row r="106" spans="1:13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</row>
    <row r="107" spans="1:13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</row>
    <row r="108" spans="1:13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</row>
    <row r="109" spans="1:13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</row>
    <row r="110" spans="1:13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</row>
    <row r="111" spans="1:13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</row>
    <row r="112" spans="1:13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</row>
    <row r="113" spans="1:13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</row>
    <row r="114" spans="1:13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</row>
    <row r="115" spans="1:13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</row>
    <row r="116" spans="1:13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</row>
    <row r="117" spans="1:13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</row>
    <row r="118" spans="1:13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</row>
    <row r="119" spans="1:13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</row>
    <row r="120" spans="1:13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</row>
    <row r="121" spans="1:13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</row>
    <row r="122" spans="1:13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</row>
    <row r="123" spans="1:13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</row>
    <row r="125" spans="1:13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3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</row>
    <row r="127" spans="1:13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</row>
    <row r="128" spans="1:13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</row>
    <row r="129" spans="1:13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</row>
    <row r="130" spans="1:13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</row>
    <row r="131" spans="1:13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</row>
    <row r="132" spans="1:13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</row>
    <row r="133" spans="1:13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</row>
    <row r="134" spans="1:13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</row>
    <row r="135" spans="1:13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</row>
    <row r="136" spans="1:13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</row>
    <row r="137" spans="1:13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</row>
    <row r="138" spans="1:13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</row>
    <row r="139" spans="1:13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</row>
    <row r="140" spans="1:13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</row>
    <row r="141" spans="1:13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</row>
    <row r="142" spans="1:13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</row>
    <row r="143" spans="1:13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</row>
    <row r="144" spans="1:13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</row>
    <row r="145" spans="1:13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</row>
    <row r="146" spans="1:13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</row>
    <row r="147" spans="1:13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</row>
    <row r="148" spans="1:13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</row>
    <row r="149" spans="1:13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</row>
    <row r="150" spans="1:13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</row>
    <row r="151" spans="1:13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</row>
    <row r="152" spans="1:13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</row>
    <row r="153" spans="1:13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</row>
    <row r="154" spans="1:13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</row>
    <row r="155" spans="1:13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</row>
    <row r="156" spans="1:13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</row>
    <row r="157" spans="1:13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</row>
    <row r="158" spans="1:13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</row>
    <row r="159" spans="1:13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</row>
    <row r="160" spans="1:13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</row>
    <row r="161" spans="1:13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</row>
    <row r="162" spans="1:13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</row>
    <row r="163" spans="1:13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</row>
    <row r="164" spans="1:13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</row>
    <row r="165" spans="1:13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</row>
    <row r="166" spans="1:13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</row>
    <row r="167" spans="1:13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</row>
    <row r="168" spans="1:13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</row>
    <row r="169" spans="1:13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</row>
    <row r="170" spans="1:13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</row>
    <row r="171" spans="1:13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</row>
    <row r="172" spans="1:13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</row>
    <row r="173" spans="1:13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</row>
    <row r="174" spans="1:13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</row>
    <row r="175" spans="1:13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</row>
    <row r="176" spans="1:13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</row>
    <row r="177" spans="1:13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</row>
    <row r="178" spans="1:13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</row>
    <row r="179" spans="1:13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</row>
    <row r="180" spans="1:13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</row>
    <row r="181" spans="1:13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</row>
    <row r="182" spans="1:13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</row>
    <row r="183" spans="1:13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</row>
    <row r="184" spans="1:13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</row>
    <row r="185" spans="1:13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</row>
    <row r="186" spans="1:13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</row>
    <row r="187" spans="1:13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</row>
    <row r="188" spans="1:13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</row>
    <row r="189" spans="1:13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</row>
    <row r="190" spans="1:13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</row>
    <row r="191" spans="1:13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</row>
    <row r="192" spans="1:13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</row>
    <row r="193" spans="1:13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</row>
    <row r="194" spans="1:13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</row>
    <row r="195" spans="1:13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</row>
    <row r="196" spans="1:13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</row>
    <row r="197" spans="1:13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</row>
    <row r="198" spans="1:13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</row>
    <row r="199" spans="1:13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</row>
    <row r="200" spans="1:13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</row>
    <row r="201" spans="1:13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</row>
    <row r="202" spans="1:13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</row>
    <row r="203" spans="1:13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</row>
    <row r="204" spans="1:13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</row>
    <row r="205" spans="1:13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</row>
    <row r="206" spans="1:13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</row>
    <row r="207" spans="1:13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</row>
    <row r="208" spans="1:13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</row>
    <row r="209" spans="1:13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</row>
    <row r="210" spans="1:13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</row>
    <row r="211" spans="1:13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</row>
    <row r="212" spans="1:13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</row>
    <row r="213" spans="1:13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</row>
    <row r="214" spans="1:13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</row>
    <row r="215" spans="1:13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</row>
    <row r="216" spans="1:13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</row>
    <row r="217" spans="1:13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</row>
    <row r="218" spans="1:13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</row>
    <row r="219" spans="1:13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</row>
    <row r="220" spans="1:13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</row>
    <row r="221" spans="1:13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</row>
    <row r="222" spans="1:13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</row>
    <row r="223" spans="1:13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</row>
    <row r="224" spans="1:13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</row>
    <row r="225" spans="1:13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</row>
    <row r="226" spans="1:13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</row>
    <row r="227" spans="1:13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</row>
    <row r="228" spans="1:13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</row>
    <row r="229" spans="1:13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</row>
    <row r="230" spans="1:13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</row>
    <row r="231" spans="1:13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</row>
    <row r="232" spans="1:13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</row>
    <row r="233" spans="1:13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</row>
    <row r="234" spans="1:13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</row>
    <row r="235" spans="1:13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</row>
    <row r="236" spans="1:13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</row>
    <row r="237" spans="1:13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</row>
    <row r="238" spans="1:13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</row>
    <row r="239" spans="1:13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</row>
    <row r="240" spans="1:13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</row>
    <row r="241" spans="1:13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</row>
    <row r="242" spans="1:13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</row>
    <row r="243" spans="1:13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</row>
    <row r="244" spans="1:13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</row>
    <row r="245" spans="1:13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</row>
    <row r="246" spans="1:13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</row>
    <row r="247" spans="1:13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</row>
    <row r="248" spans="1:13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</row>
    <row r="249" spans="1:13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</row>
    <row r="250" spans="1:13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</row>
    <row r="251" spans="1:13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</row>
  </sheetData>
  <pageMargins left="0.23622047244094491" right="0.23622047244094491" top="0.39370078740157483" bottom="0.74803149606299213" header="0" footer="0.31496062992125984"/>
  <pageSetup paperSize="9" scale="75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workbookViewId="0">
      <selection activeCell="I18" sqref="I18"/>
    </sheetView>
  </sheetViews>
  <sheetFormatPr baseColWidth="10" defaultColWidth="11.42578125" defaultRowHeight="12.75"/>
  <cols>
    <col min="1" max="1" width="27.85546875" style="104" customWidth="1"/>
    <col min="2" max="13" width="9.28515625" style="104" customWidth="1"/>
    <col min="14" max="16384" width="11.42578125" style="104"/>
  </cols>
  <sheetData>
    <row r="1" spans="1:16">
      <c r="A1" s="103" t="s">
        <v>394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16">
      <c r="A2" s="107" t="s">
        <v>395</v>
      </c>
    </row>
    <row r="3" spans="1:16">
      <c r="A3" s="129"/>
    </row>
    <row r="4" spans="1:16">
      <c r="A4" s="110"/>
      <c r="B4" s="118" t="s">
        <v>182</v>
      </c>
      <c r="C4" s="118" t="s">
        <v>183</v>
      </c>
      <c r="D4" s="118" t="s">
        <v>184</v>
      </c>
      <c r="E4" s="118" t="s">
        <v>185</v>
      </c>
      <c r="F4" s="118" t="s">
        <v>186</v>
      </c>
      <c r="G4" s="118" t="s">
        <v>187</v>
      </c>
      <c r="H4" s="118" t="s">
        <v>188</v>
      </c>
      <c r="I4" s="118" t="s">
        <v>189</v>
      </c>
      <c r="J4" s="118" t="s">
        <v>190</v>
      </c>
      <c r="K4" s="118" t="s">
        <v>191</v>
      </c>
      <c r="L4" s="118" t="s">
        <v>192</v>
      </c>
      <c r="M4" s="118" t="s">
        <v>193</v>
      </c>
      <c r="O4" s="122"/>
    </row>
    <row r="5" spans="1:16">
      <c r="A5" s="189" t="s">
        <v>6</v>
      </c>
      <c r="B5" s="201">
        <v>51924</v>
      </c>
      <c r="C5" s="201">
        <v>51913</v>
      </c>
      <c r="D5" s="201">
        <v>51855</v>
      </c>
      <c r="E5" s="201">
        <v>51780</v>
      </c>
      <c r="F5" s="201">
        <v>51107</v>
      </c>
      <c r="G5" s="201">
        <v>50730</v>
      </c>
      <c r="H5" s="201">
        <v>50383</v>
      </c>
      <c r="I5" s="201">
        <v>51527</v>
      </c>
      <c r="J5" s="201">
        <v>50799</v>
      </c>
      <c r="K5" s="201">
        <v>50973</v>
      </c>
      <c r="L5" s="201">
        <v>48839</v>
      </c>
      <c r="M5" s="201">
        <v>48394</v>
      </c>
      <c r="N5" s="122"/>
      <c r="O5" s="230"/>
    </row>
    <row r="6" spans="1:16">
      <c r="A6" s="188" t="s">
        <v>219</v>
      </c>
      <c r="B6" s="201">
        <v>846</v>
      </c>
      <c r="C6" s="201">
        <v>887</v>
      </c>
      <c r="D6" s="187">
        <v>880</v>
      </c>
      <c r="E6" s="187">
        <v>870</v>
      </c>
      <c r="F6" s="187">
        <v>898</v>
      </c>
      <c r="G6" s="187">
        <v>944</v>
      </c>
      <c r="H6" s="187">
        <v>876</v>
      </c>
      <c r="I6" s="187">
        <v>845</v>
      </c>
      <c r="J6" s="187">
        <v>829</v>
      </c>
      <c r="K6" s="187">
        <v>794</v>
      </c>
      <c r="L6" s="187">
        <v>725</v>
      </c>
      <c r="M6" s="187">
        <v>723</v>
      </c>
      <c r="N6" s="177"/>
      <c r="O6" s="230"/>
    </row>
    <row r="7" spans="1:16">
      <c r="A7" s="192" t="s">
        <v>220</v>
      </c>
      <c r="B7" s="201">
        <f>SUM(B8:B11)</f>
        <v>4541</v>
      </c>
      <c r="C7" s="201">
        <f t="shared" ref="C7:M7" si="0">SUM(C8:C11)</f>
        <v>4493</v>
      </c>
      <c r="D7" s="201">
        <f t="shared" si="0"/>
        <v>4498</v>
      </c>
      <c r="E7" s="201">
        <f t="shared" si="0"/>
        <v>4433</v>
      </c>
      <c r="F7" s="201">
        <f t="shared" si="0"/>
        <v>4365</v>
      </c>
      <c r="G7" s="201">
        <f t="shared" si="0"/>
        <v>4294</v>
      </c>
      <c r="H7" s="201">
        <f t="shared" si="0"/>
        <v>4220</v>
      </c>
      <c r="I7" s="201">
        <f t="shared" si="0"/>
        <v>4292</v>
      </c>
      <c r="J7" s="201">
        <f t="shared" si="0"/>
        <v>4290</v>
      </c>
      <c r="K7" s="201">
        <f t="shared" si="0"/>
        <v>4310</v>
      </c>
      <c r="L7" s="201">
        <f t="shared" si="0"/>
        <v>4188</v>
      </c>
      <c r="M7" s="201">
        <f t="shared" si="0"/>
        <v>4156</v>
      </c>
    </row>
    <row r="8" spans="1:16">
      <c r="A8" s="138" t="s">
        <v>221</v>
      </c>
      <c r="B8" s="122">
        <v>6</v>
      </c>
      <c r="C8" s="122">
        <v>6</v>
      </c>
      <c r="D8" s="122">
        <v>7</v>
      </c>
      <c r="E8" s="122">
        <v>6</v>
      </c>
      <c r="F8" s="122">
        <v>5</v>
      </c>
      <c r="G8" s="122">
        <v>6</v>
      </c>
      <c r="H8" s="122">
        <v>7</v>
      </c>
      <c r="I8" s="122">
        <v>8</v>
      </c>
      <c r="J8" s="122">
        <v>7</v>
      </c>
      <c r="K8" s="122">
        <v>6</v>
      </c>
      <c r="L8" s="122">
        <v>6</v>
      </c>
      <c r="M8" s="122">
        <v>6</v>
      </c>
    </row>
    <row r="9" spans="1:16">
      <c r="A9" s="138" t="s">
        <v>224</v>
      </c>
      <c r="B9" s="122">
        <v>4050</v>
      </c>
      <c r="C9" s="122">
        <v>3992</v>
      </c>
      <c r="D9" s="122">
        <v>3997</v>
      </c>
      <c r="E9" s="122">
        <v>3936</v>
      </c>
      <c r="F9" s="122">
        <v>3885</v>
      </c>
      <c r="G9" s="122">
        <v>3851</v>
      </c>
      <c r="H9" s="122">
        <v>3828</v>
      </c>
      <c r="I9" s="122">
        <v>3896</v>
      </c>
      <c r="J9" s="122">
        <v>3853</v>
      </c>
      <c r="K9" s="122">
        <v>3868</v>
      </c>
      <c r="L9" s="122">
        <v>3751</v>
      </c>
      <c r="M9" s="122">
        <v>3740</v>
      </c>
    </row>
    <row r="10" spans="1:16">
      <c r="A10" s="138" t="s">
        <v>226</v>
      </c>
      <c r="B10" s="122">
        <v>34</v>
      </c>
      <c r="C10" s="122">
        <v>33</v>
      </c>
      <c r="D10" s="122">
        <v>37</v>
      </c>
      <c r="E10" s="122">
        <v>29</v>
      </c>
      <c r="F10" s="122">
        <v>28</v>
      </c>
      <c r="G10" s="122">
        <v>31</v>
      </c>
      <c r="H10" s="122">
        <v>30</v>
      </c>
      <c r="I10" s="122">
        <v>32</v>
      </c>
      <c r="J10" s="122">
        <v>32</v>
      </c>
      <c r="K10" s="122">
        <v>31</v>
      </c>
      <c r="L10" s="122">
        <v>31</v>
      </c>
      <c r="M10" s="122">
        <v>32</v>
      </c>
    </row>
    <row r="11" spans="1:16">
      <c r="A11" s="138" t="s">
        <v>227</v>
      </c>
      <c r="B11" s="122">
        <v>451</v>
      </c>
      <c r="C11" s="122">
        <v>462</v>
      </c>
      <c r="D11" s="122">
        <v>457</v>
      </c>
      <c r="E11" s="122">
        <v>462</v>
      </c>
      <c r="F11" s="122">
        <v>447</v>
      </c>
      <c r="G11" s="122">
        <v>406</v>
      </c>
      <c r="H11" s="122">
        <v>355</v>
      </c>
      <c r="I11" s="122">
        <v>356</v>
      </c>
      <c r="J11" s="122">
        <v>398</v>
      </c>
      <c r="K11" s="122">
        <v>405</v>
      </c>
      <c r="L11" s="122">
        <v>400</v>
      </c>
      <c r="M11" s="122">
        <v>378</v>
      </c>
    </row>
    <row r="12" spans="1:16">
      <c r="A12" s="189" t="s">
        <v>228</v>
      </c>
      <c r="B12" s="201">
        <v>3339</v>
      </c>
      <c r="C12" s="201">
        <v>3322</v>
      </c>
      <c r="D12" s="187">
        <v>3406</v>
      </c>
      <c r="E12" s="187">
        <v>3367</v>
      </c>
      <c r="F12" s="187">
        <v>3225</v>
      </c>
      <c r="G12" s="187">
        <v>3222</v>
      </c>
      <c r="H12" s="187">
        <v>3211</v>
      </c>
      <c r="I12" s="187">
        <v>3351</v>
      </c>
      <c r="J12" s="187">
        <v>3304</v>
      </c>
      <c r="K12" s="187">
        <v>3277</v>
      </c>
      <c r="L12" s="187">
        <v>3214</v>
      </c>
      <c r="M12" s="187">
        <v>3255</v>
      </c>
    </row>
    <row r="13" spans="1:16">
      <c r="A13" s="189" t="s">
        <v>229</v>
      </c>
      <c r="B13" s="201">
        <f>SUM(B14:B28)</f>
        <v>40224</v>
      </c>
      <c r="C13" s="201">
        <f t="shared" ref="C13:M13" si="1">SUM(C14:C28)</f>
        <v>40200</v>
      </c>
      <c r="D13" s="201">
        <f t="shared" si="1"/>
        <v>40007</v>
      </c>
      <c r="E13" s="201">
        <f t="shared" si="1"/>
        <v>39980</v>
      </c>
      <c r="F13" s="201">
        <f t="shared" si="1"/>
        <v>39476</v>
      </c>
      <c r="G13" s="201">
        <f t="shared" si="1"/>
        <v>39120</v>
      </c>
      <c r="H13" s="201">
        <f t="shared" si="1"/>
        <v>39235</v>
      </c>
      <c r="I13" s="201">
        <f t="shared" si="1"/>
        <v>40165</v>
      </c>
      <c r="J13" s="201">
        <f t="shared" si="1"/>
        <v>39540</v>
      </c>
      <c r="K13" s="201">
        <f t="shared" si="1"/>
        <v>39717</v>
      </c>
      <c r="L13" s="201">
        <f t="shared" si="1"/>
        <v>37893</v>
      </c>
      <c r="M13" s="201">
        <f t="shared" si="1"/>
        <v>37471</v>
      </c>
    </row>
    <row r="14" spans="1:16">
      <c r="A14" s="138" t="s">
        <v>230</v>
      </c>
      <c r="B14" s="122">
        <v>7902</v>
      </c>
      <c r="C14" s="122">
        <v>7928</v>
      </c>
      <c r="D14" s="122">
        <v>7860</v>
      </c>
      <c r="E14" s="122">
        <v>7860</v>
      </c>
      <c r="F14" s="122">
        <v>7672</v>
      </c>
      <c r="G14" s="122">
        <v>7517</v>
      </c>
      <c r="H14" s="122">
        <v>7385</v>
      </c>
      <c r="I14" s="122">
        <v>7480</v>
      </c>
      <c r="J14" s="122">
        <v>7495</v>
      </c>
      <c r="K14" s="122">
        <v>7442</v>
      </c>
      <c r="L14" s="122">
        <v>7175</v>
      </c>
      <c r="M14" s="122">
        <v>7096</v>
      </c>
    </row>
    <row r="15" spans="1:16">
      <c r="A15" s="138" t="s">
        <v>233</v>
      </c>
      <c r="B15" s="122">
        <v>1705</v>
      </c>
      <c r="C15" s="122">
        <v>1763</v>
      </c>
      <c r="D15" s="122">
        <v>1807</v>
      </c>
      <c r="E15" s="122">
        <v>1805</v>
      </c>
      <c r="F15" s="122">
        <v>1792</v>
      </c>
      <c r="G15" s="122">
        <v>1727</v>
      </c>
      <c r="H15" s="122">
        <v>1644</v>
      </c>
      <c r="I15" s="122">
        <v>1675</v>
      </c>
      <c r="J15" s="122">
        <v>1707</v>
      </c>
      <c r="K15" s="122">
        <v>1765</v>
      </c>
      <c r="L15" s="122">
        <v>1672</v>
      </c>
      <c r="M15" s="122">
        <v>1639</v>
      </c>
    </row>
    <row r="16" spans="1:16">
      <c r="A16" s="138" t="s">
        <v>132</v>
      </c>
      <c r="B16" s="122">
        <v>6245</v>
      </c>
      <c r="C16" s="122">
        <v>6151</v>
      </c>
      <c r="D16" s="122">
        <v>6116</v>
      </c>
      <c r="E16" s="122">
        <v>5991</v>
      </c>
      <c r="F16" s="122">
        <v>5818</v>
      </c>
      <c r="G16" s="122">
        <v>5959</v>
      </c>
      <c r="H16" s="122">
        <v>5911</v>
      </c>
      <c r="I16" s="122">
        <v>6045</v>
      </c>
      <c r="J16" s="122">
        <v>5973</v>
      </c>
      <c r="K16" s="122">
        <v>6084</v>
      </c>
      <c r="L16" s="122">
        <v>5715</v>
      </c>
      <c r="M16" s="122">
        <v>5652</v>
      </c>
      <c r="N16" s="122"/>
      <c r="P16" s="122"/>
    </row>
    <row r="17" spans="1:17">
      <c r="A17" s="138" t="s">
        <v>133</v>
      </c>
      <c r="B17" s="122">
        <v>987</v>
      </c>
      <c r="C17" s="122">
        <v>973</v>
      </c>
      <c r="D17" s="122">
        <v>943</v>
      </c>
      <c r="E17" s="122">
        <v>955</v>
      </c>
      <c r="F17" s="122">
        <v>957</v>
      </c>
      <c r="G17" s="122">
        <v>1004</v>
      </c>
      <c r="H17" s="122">
        <v>1019</v>
      </c>
      <c r="I17" s="122">
        <v>1041</v>
      </c>
      <c r="J17" s="122">
        <v>1068</v>
      </c>
      <c r="K17" s="122">
        <v>983</v>
      </c>
      <c r="L17" s="122">
        <v>950</v>
      </c>
      <c r="M17" s="122">
        <v>1024</v>
      </c>
      <c r="N17" s="122"/>
      <c r="P17" s="122"/>
    </row>
    <row r="18" spans="1:17">
      <c r="A18" s="138" t="s">
        <v>235</v>
      </c>
      <c r="B18" s="122">
        <v>517</v>
      </c>
      <c r="C18" s="122">
        <v>511</v>
      </c>
      <c r="D18" s="122">
        <v>524</v>
      </c>
      <c r="E18" s="122">
        <v>568</v>
      </c>
      <c r="F18" s="122">
        <v>564</v>
      </c>
      <c r="G18" s="122">
        <v>566</v>
      </c>
      <c r="H18" s="122">
        <v>580</v>
      </c>
      <c r="I18" s="122">
        <v>583</v>
      </c>
      <c r="J18" s="122">
        <v>587</v>
      </c>
      <c r="K18" s="122">
        <v>584</v>
      </c>
      <c r="L18" s="122">
        <v>590</v>
      </c>
      <c r="M18" s="122">
        <v>580</v>
      </c>
      <c r="N18" s="122"/>
      <c r="P18" s="122"/>
      <c r="Q18" s="123"/>
    </row>
    <row r="19" spans="1:17">
      <c r="A19" s="138" t="s">
        <v>236</v>
      </c>
      <c r="B19" s="122">
        <v>427</v>
      </c>
      <c r="C19" s="122">
        <v>424</v>
      </c>
      <c r="D19" s="136">
        <v>426</v>
      </c>
      <c r="E19" s="136">
        <v>434</v>
      </c>
      <c r="F19" s="136">
        <v>447</v>
      </c>
      <c r="G19" s="136">
        <v>432</v>
      </c>
      <c r="H19" s="136">
        <v>430</v>
      </c>
      <c r="I19" s="136">
        <v>437</v>
      </c>
      <c r="J19" s="136">
        <v>442</v>
      </c>
      <c r="K19" s="136">
        <v>436</v>
      </c>
      <c r="L19" s="136">
        <v>435</v>
      </c>
      <c r="M19" s="136">
        <v>430</v>
      </c>
      <c r="N19" s="122"/>
      <c r="P19" s="122"/>
      <c r="Q19" s="123"/>
    </row>
    <row r="20" spans="1:17">
      <c r="A20" s="138" t="s">
        <v>237</v>
      </c>
      <c r="B20" s="122">
        <v>3919</v>
      </c>
      <c r="C20" s="122">
        <v>3846</v>
      </c>
      <c r="D20" s="136">
        <v>3818</v>
      </c>
      <c r="E20" s="136">
        <v>3801</v>
      </c>
      <c r="F20" s="136">
        <v>3732</v>
      </c>
      <c r="G20" s="136">
        <v>3667</v>
      </c>
      <c r="H20" s="136">
        <v>3669</v>
      </c>
      <c r="I20" s="136">
        <v>3735</v>
      </c>
      <c r="J20" s="136">
        <v>3626</v>
      </c>
      <c r="K20" s="136">
        <v>3654</v>
      </c>
      <c r="L20" s="136">
        <v>3562</v>
      </c>
      <c r="M20" s="136">
        <v>3528</v>
      </c>
      <c r="N20" s="122"/>
      <c r="P20" s="122"/>
      <c r="Q20" s="123"/>
    </row>
    <row r="21" spans="1:17">
      <c r="A21" s="138" t="s">
        <v>241</v>
      </c>
      <c r="B21" s="136">
        <v>8795</v>
      </c>
      <c r="C21" s="136">
        <v>8923</v>
      </c>
      <c r="D21" s="136">
        <v>8877</v>
      </c>
      <c r="E21" s="136">
        <v>8845</v>
      </c>
      <c r="F21" s="136">
        <v>8720</v>
      </c>
      <c r="G21" s="136">
        <v>8483</v>
      </c>
      <c r="H21" s="136">
        <v>8392</v>
      </c>
      <c r="I21" s="136">
        <v>8539</v>
      </c>
      <c r="J21" s="136">
        <v>8602</v>
      </c>
      <c r="K21" s="136">
        <v>8744</v>
      </c>
      <c r="L21" s="136">
        <v>8179</v>
      </c>
      <c r="M21" s="136">
        <v>8079</v>
      </c>
      <c r="N21" s="122"/>
      <c r="P21" s="122"/>
      <c r="Q21" s="123"/>
    </row>
    <row r="22" spans="1:17">
      <c r="A22" s="138" t="s">
        <v>243</v>
      </c>
      <c r="B22" s="136">
        <v>1393</v>
      </c>
      <c r="C22" s="136">
        <v>1371</v>
      </c>
      <c r="D22" s="136">
        <v>1344</v>
      </c>
      <c r="E22" s="122">
        <v>1413</v>
      </c>
      <c r="F22" s="122">
        <v>1399</v>
      </c>
      <c r="G22" s="122">
        <v>1390</v>
      </c>
      <c r="H22" s="122">
        <v>1366</v>
      </c>
      <c r="I22" s="122">
        <v>1457</v>
      </c>
      <c r="J22" s="122">
        <v>1423</v>
      </c>
      <c r="K22" s="122">
        <v>1347</v>
      </c>
      <c r="L22" s="122">
        <v>1276</v>
      </c>
      <c r="M22" s="122">
        <v>1331</v>
      </c>
      <c r="N22" s="122"/>
      <c r="P22" s="122"/>
      <c r="Q22" s="123"/>
    </row>
    <row r="23" spans="1:17">
      <c r="A23" s="138" t="s">
        <v>138</v>
      </c>
      <c r="B23" s="136">
        <v>1474</v>
      </c>
      <c r="C23" s="136">
        <v>1455</v>
      </c>
      <c r="D23" s="136">
        <v>1451</v>
      </c>
      <c r="E23" s="122">
        <v>1471</v>
      </c>
      <c r="F23" s="122">
        <v>1469</v>
      </c>
      <c r="G23" s="122">
        <v>1659</v>
      </c>
      <c r="H23" s="122">
        <v>2226</v>
      </c>
      <c r="I23" s="122">
        <v>2395</v>
      </c>
      <c r="J23" s="122">
        <v>1849</v>
      </c>
      <c r="K23" s="122">
        <v>1627</v>
      </c>
      <c r="L23" s="122">
        <v>1498</v>
      </c>
      <c r="M23" s="122">
        <v>1462</v>
      </c>
      <c r="O23" s="122"/>
    </row>
    <row r="24" spans="1:17">
      <c r="A24" s="138" t="s">
        <v>244</v>
      </c>
      <c r="B24" s="136">
        <v>2200</v>
      </c>
      <c r="C24" s="136">
        <v>2222</v>
      </c>
      <c r="D24" s="136">
        <v>2166</v>
      </c>
      <c r="E24" s="122">
        <v>2192</v>
      </c>
      <c r="F24" s="122">
        <v>2327</v>
      </c>
      <c r="G24" s="122">
        <v>2153</v>
      </c>
      <c r="H24" s="122">
        <v>1976</v>
      </c>
      <c r="I24" s="122">
        <v>2021</v>
      </c>
      <c r="J24" s="122">
        <v>2108</v>
      </c>
      <c r="K24" s="122">
        <v>2370</v>
      </c>
      <c r="L24" s="122">
        <v>2279</v>
      </c>
      <c r="M24" s="122">
        <v>2176</v>
      </c>
      <c r="N24" s="141"/>
    </row>
    <row r="25" spans="1:17">
      <c r="A25" s="138" t="s">
        <v>245</v>
      </c>
      <c r="B25" s="136">
        <v>1192</v>
      </c>
      <c r="C25" s="136">
        <v>1159</v>
      </c>
      <c r="D25" s="136">
        <v>1182</v>
      </c>
      <c r="E25" s="136">
        <v>1164</v>
      </c>
      <c r="F25" s="122">
        <v>1154</v>
      </c>
      <c r="G25" s="122">
        <v>1175</v>
      </c>
      <c r="H25" s="122">
        <v>1260</v>
      </c>
      <c r="I25" s="122">
        <v>1361</v>
      </c>
      <c r="J25" s="122">
        <v>1245</v>
      </c>
      <c r="K25" s="122">
        <v>1227</v>
      </c>
      <c r="L25" s="122">
        <v>1130</v>
      </c>
      <c r="M25" s="122">
        <v>1079</v>
      </c>
    </row>
    <row r="26" spans="1:17">
      <c r="A26" s="138" t="s">
        <v>248</v>
      </c>
      <c r="B26" s="136">
        <v>1630</v>
      </c>
      <c r="C26" s="136">
        <v>1632</v>
      </c>
      <c r="D26" s="136">
        <v>1628</v>
      </c>
      <c r="E26" s="136">
        <v>1636</v>
      </c>
      <c r="F26" s="122">
        <v>1615</v>
      </c>
      <c r="G26" s="122">
        <v>1586</v>
      </c>
      <c r="H26" s="122">
        <v>1581</v>
      </c>
      <c r="I26" s="122">
        <v>1593</v>
      </c>
      <c r="J26" s="122">
        <v>1579</v>
      </c>
      <c r="K26" s="122">
        <v>1581</v>
      </c>
      <c r="L26" s="122">
        <v>1555</v>
      </c>
      <c r="M26" s="122">
        <v>1516</v>
      </c>
    </row>
    <row r="27" spans="1:17">
      <c r="A27" s="138" t="s">
        <v>250</v>
      </c>
      <c r="B27" s="136">
        <v>1816</v>
      </c>
      <c r="C27" s="136">
        <v>1821</v>
      </c>
      <c r="D27" s="136">
        <v>1845</v>
      </c>
      <c r="E27" s="136">
        <v>1826</v>
      </c>
      <c r="F27" s="122">
        <v>1791</v>
      </c>
      <c r="G27" s="122">
        <v>1785</v>
      </c>
      <c r="H27" s="122">
        <v>1780</v>
      </c>
      <c r="I27" s="122">
        <v>1787</v>
      </c>
      <c r="J27" s="122">
        <v>1821</v>
      </c>
      <c r="K27" s="122">
        <v>1856</v>
      </c>
      <c r="L27" s="122">
        <v>1861</v>
      </c>
      <c r="M27" s="122">
        <v>1863</v>
      </c>
    </row>
    <row r="28" spans="1:17">
      <c r="A28" s="138" t="s">
        <v>252</v>
      </c>
      <c r="B28" s="136">
        <v>22</v>
      </c>
      <c r="C28" s="136">
        <v>21</v>
      </c>
      <c r="D28" s="136">
        <v>20</v>
      </c>
      <c r="E28" s="122">
        <v>19</v>
      </c>
      <c r="F28" s="122">
        <v>19</v>
      </c>
      <c r="G28" s="122">
        <v>17</v>
      </c>
      <c r="H28" s="122">
        <v>16</v>
      </c>
      <c r="I28" s="122">
        <v>16</v>
      </c>
      <c r="J28" s="122">
        <v>15</v>
      </c>
      <c r="K28" s="122">
        <v>17</v>
      </c>
      <c r="L28" s="122">
        <v>16</v>
      </c>
      <c r="M28" s="122">
        <v>16</v>
      </c>
    </row>
    <row r="29" spans="1:17">
      <c r="A29" s="190" t="s">
        <v>253</v>
      </c>
      <c r="B29" s="231">
        <v>2974</v>
      </c>
      <c r="C29" s="231">
        <v>3011</v>
      </c>
      <c r="D29" s="232">
        <v>3064</v>
      </c>
      <c r="E29" s="232">
        <v>3130</v>
      </c>
      <c r="F29" s="232">
        <v>3143</v>
      </c>
      <c r="G29" s="232">
        <v>3150</v>
      </c>
      <c r="H29" s="232">
        <v>2841</v>
      </c>
      <c r="I29" s="232">
        <v>2874</v>
      </c>
      <c r="J29" s="232">
        <v>2836</v>
      </c>
      <c r="K29" s="232">
        <v>2875</v>
      </c>
      <c r="L29" s="232">
        <v>2819</v>
      </c>
      <c r="M29" s="232">
        <v>2789</v>
      </c>
    </row>
    <row r="30" spans="1:17" ht="13.5">
      <c r="A30" s="127" t="s">
        <v>216</v>
      </c>
      <c r="B30" s="122"/>
      <c r="C30" s="122"/>
      <c r="D30" s="233"/>
      <c r="E30" s="233"/>
      <c r="F30" s="233"/>
      <c r="G30" s="187"/>
      <c r="H30" s="122"/>
      <c r="I30" s="122"/>
      <c r="J30" s="122"/>
      <c r="K30" s="233"/>
      <c r="L30" s="233"/>
      <c r="M30" s="233"/>
    </row>
    <row r="31" spans="1:17">
      <c r="A31" s="234"/>
      <c r="B31" s="122"/>
      <c r="C31" s="122"/>
      <c r="D31" s="233"/>
      <c r="E31" s="233"/>
      <c r="F31" s="233"/>
      <c r="G31" s="187"/>
      <c r="H31" s="122"/>
      <c r="I31" s="122"/>
      <c r="J31" s="122"/>
      <c r="K31" s="233"/>
      <c r="L31" s="233"/>
      <c r="M31" s="233"/>
    </row>
    <row r="32" spans="1:17">
      <c r="A32" s="138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</row>
    <row r="33" spans="1:13">
      <c r="A33" s="121"/>
      <c r="B33" s="122"/>
      <c r="C33" s="122"/>
      <c r="D33" s="233"/>
      <c r="E33" s="233"/>
      <c r="F33" s="233"/>
      <c r="G33" s="187"/>
      <c r="H33" s="122"/>
      <c r="I33" s="122"/>
      <c r="J33" s="122"/>
      <c r="K33" s="233"/>
      <c r="L33" s="233"/>
      <c r="M33" s="233"/>
    </row>
    <row r="34" spans="1:13">
      <c r="A34" s="121"/>
      <c r="B34" s="122"/>
      <c r="C34" s="122"/>
      <c r="D34" s="233"/>
      <c r="E34" s="233"/>
      <c r="F34" s="233"/>
      <c r="G34" s="187"/>
      <c r="H34" s="122"/>
      <c r="I34" s="122"/>
      <c r="J34" s="122"/>
      <c r="K34" s="233"/>
      <c r="L34" s="233"/>
      <c r="M34" s="233"/>
    </row>
    <row r="35" spans="1:13">
      <c r="A35" s="121"/>
      <c r="B35" s="122"/>
      <c r="C35" s="122"/>
      <c r="D35" s="233"/>
      <c r="E35" s="233"/>
      <c r="F35" s="233"/>
      <c r="G35" s="187"/>
      <c r="H35" s="122"/>
      <c r="I35" s="122"/>
      <c r="J35" s="122"/>
      <c r="K35" s="233"/>
      <c r="L35" s="233"/>
      <c r="M35" s="233"/>
    </row>
    <row r="36" spans="1:13">
      <c r="A36" s="121"/>
      <c r="B36" s="122"/>
      <c r="C36" s="122"/>
      <c r="D36" s="233"/>
      <c r="E36" s="233"/>
      <c r="F36" s="233"/>
      <c r="G36" s="187"/>
      <c r="H36" s="122"/>
      <c r="I36" s="122"/>
      <c r="J36" s="122"/>
      <c r="K36" s="233"/>
      <c r="L36" s="233"/>
      <c r="M36" s="233"/>
    </row>
    <row r="37" spans="1:13">
      <c r="A37" s="121"/>
      <c r="B37" s="122"/>
      <c r="C37" s="122"/>
      <c r="D37" s="233"/>
      <c r="E37" s="233"/>
      <c r="F37" s="233"/>
      <c r="G37" s="187"/>
      <c r="H37" s="122"/>
      <c r="I37" s="122"/>
      <c r="J37" s="122"/>
      <c r="K37" s="233"/>
      <c r="L37" s="233"/>
      <c r="M37" s="233"/>
    </row>
    <row r="38" spans="1:13">
      <c r="A38" s="121"/>
      <c r="B38" s="122"/>
      <c r="C38" s="122"/>
      <c r="D38" s="233"/>
      <c r="E38" s="233"/>
      <c r="F38" s="233"/>
      <c r="G38" s="187"/>
      <c r="H38" s="122"/>
      <c r="I38" s="122"/>
      <c r="J38" s="122"/>
      <c r="K38" s="233"/>
      <c r="L38" s="233"/>
      <c r="M38" s="233"/>
    </row>
    <row r="39" spans="1:13">
      <c r="A39" s="121"/>
      <c r="B39" s="122"/>
      <c r="C39" s="122"/>
      <c r="D39" s="233"/>
      <c r="E39" s="233"/>
      <c r="F39" s="233"/>
      <c r="G39" s="187"/>
      <c r="H39" s="122"/>
      <c r="I39" s="122"/>
      <c r="J39" s="122"/>
      <c r="K39" s="233"/>
      <c r="L39" s="233"/>
      <c r="M39" s="233"/>
    </row>
    <row r="40" spans="1:13">
      <c r="A40" s="121"/>
      <c r="B40" s="122"/>
      <c r="C40" s="122"/>
      <c r="D40" s="233"/>
      <c r="E40" s="233"/>
      <c r="F40" s="233"/>
      <c r="G40" s="187"/>
      <c r="H40" s="122"/>
      <c r="I40" s="122"/>
      <c r="J40" s="122"/>
      <c r="K40" s="233"/>
      <c r="L40" s="233"/>
      <c r="M40" s="233"/>
    </row>
    <row r="41" spans="1:13">
      <c r="A41" s="121"/>
      <c r="B41" s="122"/>
      <c r="C41" s="122"/>
      <c r="D41" s="233"/>
      <c r="E41" s="233"/>
      <c r="F41" s="233"/>
      <c r="G41" s="187"/>
      <c r="H41" s="122"/>
      <c r="I41" s="122"/>
      <c r="J41" s="122"/>
      <c r="K41" s="233"/>
      <c r="L41" s="233"/>
      <c r="M41" s="233"/>
    </row>
    <row r="42" spans="1:13">
      <c r="A42" s="121"/>
      <c r="B42" s="122"/>
      <c r="C42" s="122"/>
      <c r="D42" s="233"/>
      <c r="E42" s="233"/>
      <c r="F42" s="233"/>
      <c r="G42" s="187"/>
      <c r="H42" s="122"/>
      <c r="I42" s="122"/>
      <c r="J42" s="122"/>
      <c r="K42" s="233"/>
      <c r="L42" s="233"/>
      <c r="M42" s="233"/>
    </row>
    <row r="43" spans="1:13">
      <c r="A43" s="121"/>
      <c r="B43" s="122"/>
      <c r="C43" s="122"/>
      <c r="D43" s="233"/>
      <c r="E43" s="233"/>
      <c r="F43" s="233"/>
      <c r="G43" s="187"/>
      <c r="H43" s="122"/>
      <c r="I43" s="122"/>
      <c r="J43" s="122"/>
      <c r="K43" s="233"/>
      <c r="L43" s="233"/>
      <c r="M43" s="233"/>
    </row>
    <row r="44" spans="1:13">
      <c r="A44" s="121"/>
      <c r="B44" s="122"/>
      <c r="C44" s="122"/>
      <c r="D44" s="233"/>
      <c r="E44" s="233"/>
      <c r="F44" s="233"/>
      <c r="G44" s="187"/>
      <c r="H44" s="122"/>
      <c r="I44" s="122"/>
      <c r="J44" s="122"/>
      <c r="K44" s="233"/>
      <c r="L44" s="233"/>
      <c r="M44" s="233"/>
    </row>
    <row r="45" spans="1:13">
      <c r="A45" s="121"/>
      <c r="B45" s="122"/>
      <c r="C45" s="122"/>
      <c r="D45" s="233"/>
      <c r="E45" s="233"/>
      <c r="F45" s="233"/>
      <c r="G45" s="187"/>
      <c r="H45" s="122"/>
      <c r="I45" s="122"/>
      <c r="J45" s="122"/>
      <c r="K45" s="233"/>
      <c r="L45" s="233"/>
      <c r="M45" s="233"/>
    </row>
    <row r="46" spans="1:13">
      <c r="A46" s="121"/>
      <c r="B46" s="122"/>
      <c r="C46" s="122"/>
      <c r="D46" s="233"/>
      <c r="E46" s="233"/>
      <c r="F46" s="233"/>
      <c r="G46" s="187"/>
      <c r="H46" s="122"/>
      <c r="I46" s="122"/>
      <c r="J46" s="122"/>
      <c r="K46" s="233"/>
      <c r="L46" s="233"/>
      <c r="M46" s="233"/>
    </row>
    <row r="47" spans="1:13">
      <c r="A47" s="121"/>
      <c r="B47" s="122"/>
      <c r="C47" s="122"/>
      <c r="D47" s="233"/>
      <c r="E47" s="233"/>
      <c r="F47" s="233"/>
      <c r="G47" s="187"/>
      <c r="H47" s="122"/>
      <c r="I47" s="122"/>
      <c r="J47" s="122"/>
      <c r="K47" s="233"/>
      <c r="L47" s="233"/>
      <c r="M47" s="233"/>
    </row>
    <row r="48" spans="1:13">
      <c r="A48" s="108"/>
    </row>
    <row r="49" spans="1:1">
      <c r="A49" s="129"/>
    </row>
  </sheetData>
  <pageMargins left="0.23622047244094491" right="0.23622047244094491" top="0.39370078740157483" bottom="0.74803149606299213" header="0" footer="0.31496062992125984"/>
  <pageSetup paperSize="9" scale="72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2"/>
  <sheetViews>
    <sheetView workbookViewId="0">
      <selection activeCell="I18" sqref="I18"/>
    </sheetView>
  </sheetViews>
  <sheetFormatPr baseColWidth="10" defaultColWidth="11.42578125" defaultRowHeight="12.75"/>
  <cols>
    <col min="1" max="1" width="12.7109375" style="235" customWidth="1"/>
    <col min="2" max="13" width="8" style="235" customWidth="1"/>
    <col min="14" max="16384" width="11.42578125" style="235"/>
  </cols>
  <sheetData>
    <row r="1" spans="1:14">
      <c r="A1" s="103" t="s">
        <v>396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04"/>
    </row>
    <row r="2" spans="1:14">
      <c r="A2" s="107" t="s">
        <v>397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04"/>
    </row>
    <row r="3" spans="1:14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</row>
    <row r="4" spans="1:14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  <c r="N4" s="104"/>
    </row>
    <row r="5" spans="1:14">
      <c r="A5" s="189" t="s">
        <v>75</v>
      </c>
      <c r="B5" s="201">
        <v>846</v>
      </c>
      <c r="C5" s="201">
        <v>887</v>
      </c>
      <c r="D5" s="201">
        <v>880</v>
      </c>
      <c r="E5" s="201">
        <v>870</v>
      </c>
      <c r="F5" s="201">
        <v>898</v>
      </c>
      <c r="G5" s="201">
        <v>944</v>
      </c>
      <c r="H5" s="201">
        <v>876</v>
      </c>
      <c r="I5" s="201">
        <v>845</v>
      </c>
      <c r="J5" s="201">
        <v>829</v>
      </c>
      <c r="K5" s="201">
        <v>794</v>
      </c>
      <c r="L5" s="201">
        <v>725</v>
      </c>
      <c r="M5" s="201">
        <v>723</v>
      </c>
      <c r="N5" s="104"/>
    </row>
    <row r="6" spans="1:14">
      <c r="A6" s="138" t="s">
        <v>60</v>
      </c>
      <c r="B6" s="137">
        <v>49</v>
      </c>
      <c r="C6" s="137">
        <v>55</v>
      </c>
      <c r="D6" s="137">
        <v>54</v>
      </c>
      <c r="E6" s="137">
        <v>56</v>
      </c>
      <c r="F6" s="137">
        <v>52</v>
      </c>
      <c r="G6" s="137">
        <v>57</v>
      </c>
      <c r="H6" s="137">
        <v>53</v>
      </c>
      <c r="I6" s="137">
        <v>43</v>
      </c>
      <c r="J6" s="137">
        <v>43</v>
      </c>
      <c r="K6" s="137">
        <v>38</v>
      </c>
      <c r="L6" s="137">
        <v>30</v>
      </c>
      <c r="M6" s="137">
        <v>28</v>
      </c>
      <c r="N6" s="104"/>
    </row>
    <row r="7" spans="1:14">
      <c r="A7" s="138" t="s">
        <v>61</v>
      </c>
      <c r="B7" s="137">
        <v>58</v>
      </c>
      <c r="C7" s="137">
        <v>59</v>
      </c>
      <c r="D7" s="137">
        <v>67</v>
      </c>
      <c r="E7" s="137">
        <v>64</v>
      </c>
      <c r="F7" s="137">
        <v>68</v>
      </c>
      <c r="G7" s="137">
        <v>66</v>
      </c>
      <c r="H7" s="137">
        <v>58</v>
      </c>
      <c r="I7" s="137">
        <v>53</v>
      </c>
      <c r="J7" s="137">
        <v>52</v>
      </c>
      <c r="K7" s="137">
        <v>51</v>
      </c>
      <c r="L7" s="137">
        <v>43</v>
      </c>
      <c r="M7" s="137">
        <v>44</v>
      </c>
      <c r="N7" s="104"/>
    </row>
    <row r="8" spans="1:14">
      <c r="A8" s="138" t="s">
        <v>362</v>
      </c>
      <c r="B8" s="137">
        <v>159</v>
      </c>
      <c r="C8" s="137">
        <v>160</v>
      </c>
      <c r="D8" s="137">
        <v>165</v>
      </c>
      <c r="E8" s="137">
        <v>152</v>
      </c>
      <c r="F8" s="137">
        <v>161</v>
      </c>
      <c r="G8" s="137">
        <v>188</v>
      </c>
      <c r="H8" s="137">
        <v>169</v>
      </c>
      <c r="I8" s="137">
        <v>160</v>
      </c>
      <c r="J8" s="137">
        <v>161</v>
      </c>
      <c r="K8" s="137">
        <v>146</v>
      </c>
      <c r="L8" s="137">
        <v>134</v>
      </c>
      <c r="M8" s="137">
        <v>127</v>
      </c>
      <c r="N8" s="104"/>
    </row>
    <row r="9" spans="1:14">
      <c r="A9" s="138" t="s">
        <v>363</v>
      </c>
      <c r="B9" s="137">
        <v>230</v>
      </c>
      <c r="C9" s="137">
        <v>254</v>
      </c>
      <c r="D9" s="137">
        <v>236</v>
      </c>
      <c r="E9" s="137">
        <v>245</v>
      </c>
      <c r="F9" s="137">
        <v>253</v>
      </c>
      <c r="G9" s="137">
        <v>271</v>
      </c>
      <c r="H9" s="137">
        <v>244</v>
      </c>
      <c r="I9" s="137">
        <v>251</v>
      </c>
      <c r="J9" s="137">
        <v>245</v>
      </c>
      <c r="K9" s="137">
        <v>228</v>
      </c>
      <c r="L9" s="137">
        <v>201</v>
      </c>
      <c r="M9" s="137">
        <v>201</v>
      </c>
      <c r="N9" s="104"/>
    </row>
    <row r="10" spans="1:14">
      <c r="A10" s="138" t="s">
        <v>364</v>
      </c>
      <c r="B10" s="137">
        <v>350</v>
      </c>
      <c r="C10" s="137">
        <v>359</v>
      </c>
      <c r="D10" s="137">
        <v>358</v>
      </c>
      <c r="E10" s="137">
        <v>353</v>
      </c>
      <c r="F10" s="137">
        <v>364</v>
      </c>
      <c r="G10" s="137">
        <v>362</v>
      </c>
      <c r="H10" s="137">
        <v>352</v>
      </c>
      <c r="I10" s="137">
        <v>338</v>
      </c>
      <c r="J10" s="137">
        <v>328</v>
      </c>
      <c r="K10" s="137">
        <v>331</v>
      </c>
      <c r="L10" s="137">
        <v>317</v>
      </c>
      <c r="M10" s="137">
        <v>323</v>
      </c>
      <c r="N10" s="104"/>
    </row>
    <row r="11" spans="1:14">
      <c r="A11" s="121" t="s">
        <v>7</v>
      </c>
      <c r="B11" s="137">
        <v>570</v>
      </c>
      <c r="C11" s="137">
        <v>601</v>
      </c>
      <c r="D11" s="137">
        <v>584</v>
      </c>
      <c r="E11" s="137">
        <v>571</v>
      </c>
      <c r="F11" s="137">
        <v>588</v>
      </c>
      <c r="G11" s="137">
        <v>637</v>
      </c>
      <c r="H11" s="137">
        <v>569</v>
      </c>
      <c r="I11" s="137">
        <v>547</v>
      </c>
      <c r="J11" s="137">
        <v>526</v>
      </c>
      <c r="K11" s="137">
        <v>498</v>
      </c>
      <c r="L11" s="137">
        <v>445</v>
      </c>
      <c r="M11" s="137">
        <v>450</v>
      </c>
      <c r="N11" s="104"/>
    </row>
    <row r="12" spans="1:14">
      <c r="A12" s="138" t="s">
        <v>60</v>
      </c>
      <c r="B12" s="137">
        <v>35</v>
      </c>
      <c r="C12" s="137">
        <v>46</v>
      </c>
      <c r="D12" s="122">
        <v>44</v>
      </c>
      <c r="E12" s="122">
        <v>45</v>
      </c>
      <c r="F12" s="122">
        <v>43</v>
      </c>
      <c r="G12" s="122">
        <v>48</v>
      </c>
      <c r="H12" s="122">
        <v>40</v>
      </c>
      <c r="I12" s="122">
        <v>30</v>
      </c>
      <c r="J12" s="122">
        <v>27</v>
      </c>
      <c r="K12" s="122">
        <v>26</v>
      </c>
      <c r="L12" s="122">
        <v>24</v>
      </c>
      <c r="M12" s="122">
        <v>23</v>
      </c>
      <c r="N12" s="104"/>
    </row>
    <row r="13" spans="1:14">
      <c r="A13" s="138" t="s">
        <v>61</v>
      </c>
      <c r="B13" s="137">
        <v>34</v>
      </c>
      <c r="C13" s="137">
        <v>36</v>
      </c>
      <c r="D13" s="122">
        <v>38</v>
      </c>
      <c r="E13" s="122">
        <v>35</v>
      </c>
      <c r="F13" s="122">
        <v>38</v>
      </c>
      <c r="G13" s="122">
        <v>37</v>
      </c>
      <c r="H13" s="122">
        <v>32</v>
      </c>
      <c r="I13" s="122">
        <v>28</v>
      </c>
      <c r="J13" s="122">
        <v>27</v>
      </c>
      <c r="K13" s="122">
        <v>28</v>
      </c>
      <c r="L13" s="122">
        <v>22</v>
      </c>
      <c r="M13" s="122">
        <v>23</v>
      </c>
      <c r="N13" s="104"/>
    </row>
    <row r="14" spans="1:14">
      <c r="A14" s="138" t="s">
        <v>362</v>
      </c>
      <c r="B14" s="137">
        <v>102</v>
      </c>
      <c r="C14" s="137">
        <v>99</v>
      </c>
      <c r="D14" s="122">
        <v>103</v>
      </c>
      <c r="E14" s="122">
        <v>95</v>
      </c>
      <c r="F14" s="122">
        <v>101</v>
      </c>
      <c r="G14" s="122">
        <v>127</v>
      </c>
      <c r="H14" s="122">
        <v>107</v>
      </c>
      <c r="I14" s="122">
        <v>99</v>
      </c>
      <c r="J14" s="122">
        <v>98</v>
      </c>
      <c r="K14" s="122">
        <v>82</v>
      </c>
      <c r="L14" s="122">
        <v>75</v>
      </c>
      <c r="M14" s="122">
        <v>72</v>
      </c>
      <c r="N14" s="104"/>
    </row>
    <row r="15" spans="1:14">
      <c r="A15" s="138" t="s">
        <v>363</v>
      </c>
      <c r="B15" s="137">
        <v>150</v>
      </c>
      <c r="C15" s="137">
        <v>168</v>
      </c>
      <c r="D15" s="122">
        <v>149</v>
      </c>
      <c r="E15" s="122">
        <v>153</v>
      </c>
      <c r="F15" s="122">
        <v>155</v>
      </c>
      <c r="G15" s="122">
        <v>172</v>
      </c>
      <c r="H15" s="122">
        <v>147</v>
      </c>
      <c r="I15" s="122">
        <v>150</v>
      </c>
      <c r="J15" s="122">
        <v>149</v>
      </c>
      <c r="K15" s="122">
        <v>135</v>
      </c>
      <c r="L15" s="122">
        <v>114</v>
      </c>
      <c r="M15" s="122">
        <v>116</v>
      </c>
      <c r="N15" s="104"/>
    </row>
    <row r="16" spans="1:14">
      <c r="A16" s="138" t="s">
        <v>364</v>
      </c>
      <c r="B16" s="137">
        <v>249</v>
      </c>
      <c r="C16" s="137">
        <v>252</v>
      </c>
      <c r="D16" s="122">
        <v>250</v>
      </c>
      <c r="E16" s="122">
        <v>243</v>
      </c>
      <c r="F16" s="122">
        <v>251</v>
      </c>
      <c r="G16" s="122">
        <v>253</v>
      </c>
      <c r="H16" s="122">
        <v>243</v>
      </c>
      <c r="I16" s="122">
        <v>240</v>
      </c>
      <c r="J16" s="122">
        <v>225</v>
      </c>
      <c r="K16" s="122">
        <v>227</v>
      </c>
      <c r="L16" s="122">
        <v>210</v>
      </c>
      <c r="M16" s="122">
        <v>216</v>
      </c>
      <c r="N16" s="104"/>
    </row>
    <row r="17" spans="1:14">
      <c r="A17" s="121" t="s">
        <v>8</v>
      </c>
      <c r="B17" s="137">
        <v>276</v>
      </c>
      <c r="C17" s="137">
        <v>286</v>
      </c>
      <c r="D17" s="137">
        <v>296</v>
      </c>
      <c r="E17" s="137">
        <v>299</v>
      </c>
      <c r="F17" s="137">
        <v>310</v>
      </c>
      <c r="G17" s="137">
        <v>307</v>
      </c>
      <c r="H17" s="137">
        <v>307</v>
      </c>
      <c r="I17" s="137">
        <v>298</v>
      </c>
      <c r="J17" s="137">
        <v>303</v>
      </c>
      <c r="K17" s="137">
        <v>296</v>
      </c>
      <c r="L17" s="137">
        <v>280</v>
      </c>
      <c r="M17" s="137">
        <v>273</v>
      </c>
      <c r="N17" s="104"/>
    </row>
    <row r="18" spans="1:14">
      <c r="A18" s="138" t="s">
        <v>60</v>
      </c>
      <c r="B18" s="137">
        <v>14</v>
      </c>
      <c r="C18" s="137">
        <v>9</v>
      </c>
      <c r="D18" s="122">
        <v>10</v>
      </c>
      <c r="E18" s="122">
        <v>11</v>
      </c>
      <c r="F18" s="122">
        <v>9</v>
      </c>
      <c r="G18" s="122">
        <v>9</v>
      </c>
      <c r="H18" s="122">
        <v>13</v>
      </c>
      <c r="I18" s="122">
        <v>13</v>
      </c>
      <c r="J18" s="122">
        <v>16</v>
      </c>
      <c r="K18" s="122">
        <v>12</v>
      </c>
      <c r="L18" s="122">
        <v>6</v>
      </c>
      <c r="M18" s="122">
        <v>5</v>
      </c>
      <c r="N18" s="104"/>
    </row>
    <row r="19" spans="1:14">
      <c r="A19" s="138" t="s">
        <v>61</v>
      </c>
      <c r="B19" s="137">
        <v>24</v>
      </c>
      <c r="C19" s="137">
        <v>23</v>
      </c>
      <c r="D19" s="122">
        <v>29</v>
      </c>
      <c r="E19" s="122">
        <v>29</v>
      </c>
      <c r="F19" s="122">
        <v>30</v>
      </c>
      <c r="G19" s="122">
        <v>29</v>
      </c>
      <c r="H19" s="122">
        <v>26</v>
      </c>
      <c r="I19" s="122">
        <v>25</v>
      </c>
      <c r="J19" s="122">
        <v>25</v>
      </c>
      <c r="K19" s="122">
        <v>23</v>
      </c>
      <c r="L19" s="122">
        <v>21</v>
      </c>
      <c r="M19" s="122">
        <v>21</v>
      </c>
      <c r="N19" s="104"/>
    </row>
    <row r="20" spans="1:14">
      <c r="A20" s="138" t="s">
        <v>362</v>
      </c>
      <c r="B20" s="137">
        <v>57</v>
      </c>
      <c r="C20" s="137">
        <v>61</v>
      </c>
      <c r="D20" s="122">
        <v>62</v>
      </c>
      <c r="E20" s="122">
        <v>57</v>
      </c>
      <c r="F20" s="122">
        <v>60</v>
      </c>
      <c r="G20" s="122">
        <v>61</v>
      </c>
      <c r="H20" s="122">
        <v>62</v>
      </c>
      <c r="I20" s="122">
        <v>61</v>
      </c>
      <c r="J20" s="122">
        <v>63</v>
      </c>
      <c r="K20" s="122">
        <v>64</v>
      </c>
      <c r="L20" s="122">
        <v>59</v>
      </c>
      <c r="M20" s="122">
        <v>55</v>
      </c>
      <c r="N20" s="104"/>
    </row>
    <row r="21" spans="1:14">
      <c r="A21" s="138" t="s">
        <v>363</v>
      </c>
      <c r="B21" s="137">
        <v>80</v>
      </c>
      <c r="C21" s="137">
        <v>86</v>
      </c>
      <c r="D21" s="122">
        <v>87</v>
      </c>
      <c r="E21" s="122">
        <v>92</v>
      </c>
      <c r="F21" s="122">
        <v>98</v>
      </c>
      <c r="G21" s="122">
        <v>99</v>
      </c>
      <c r="H21" s="122">
        <v>97</v>
      </c>
      <c r="I21" s="122">
        <v>101</v>
      </c>
      <c r="J21" s="122">
        <v>96</v>
      </c>
      <c r="K21" s="122">
        <v>93</v>
      </c>
      <c r="L21" s="122">
        <v>87</v>
      </c>
      <c r="M21" s="122">
        <v>85</v>
      </c>
      <c r="N21" s="104"/>
    </row>
    <row r="22" spans="1:14">
      <c r="A22" s="139" t="s">
        <v>364</v>
      </c>
      <c r="B22" s="195">
        <v>101</v>
      </c>
      <c r="C22" s="195">
        <v>107</v>
      </c>
      <c r="D22" s="125">
        <v>108</v>
      </c>
      <c r="E22" s="125">
        <v>110</v>
      </c>
      <c r="F22" s="125">
        <v>113</v>
      </c>
      <c r="G22" s="125">
        <v>109</v>
      </c>
      <c r="H22" s="125">
        <v>109</v>
      </c>
      <c r="I22" s="125">
        <v>98</v>
      </c>
      <c r="J22" s="125">
        <v>103</v>
      </c>
      <c r="K22" s="125">
        <v>104</v>
      </c>
      <c r="L22" s="125">
        <v>107</v>
      </c>
      <c r="M22" s="125">
        <v>107</v>
      </c>
      <c r="N22" s="104"/>
    </row>
    <row r="23" spans="1:14">
      <c r="A23" s="169" t="s">
        <v>76</v>
      </c>
      <c r="B23" s="201">
        <v>4541</v>
      </c>
      <c r="C23" s="201">
        <v>4493</v>
      </c>
      <c r="D23" s="201">
        <v>4498</v>
      </c>
      <c r="E23" s="201">
        <v>4433</v>
      </c>
      <c r="F23" s="201">
        <v>4365</v>
      </c>
      <c r="G23" s="201">
        <v>4294</v>
      </c>
      <c r="H23" s="201">
        <v>4220</v>
      </c>
      <c r="I23" s="201">
        <v>4292</v>
      </c>
      <c r="J23" s="201">
        <v>4290</v>
      </c>
      <c r="K23" s="201">
        <v>4310</v>
      </c>
      <c r="L23" s="201">
        <v>4188</v>
      </c>
      <c r="M23" s="201">
        <v>4156</v>
      </c>
      <c r="N23" s="104"/>
    </row>
    <row r="24" spans="1:14">
      <c r="A24" s="138" t="s">
        <v>60</v>
      </c>
      <c r="B24" s="137">
        <v>223</v>
      </c>
      <c r="C24" s="137">
        <v>234</v>
      </c>
      <c r="D24" s="137">
        <v>235</v>
      </c>
      <c r="E24" s="137">
        <v>224</v>
      </c>
      <c r="F24" s="137">
        <v>221</v>
      </c>
      <c r="G24" s="137">
        <v>216</v>
      </c>
      <c r="H24" s="137">
        <v>157</v>
      </c>
      <c r="I24" s="137">
        <v>170</v>
      </c>
      <c r="J24" s="137">
        <v>176</v>
      </c>
      <c r="K24" s="137">
        <v>182</v>
      </c>
      <c r="L24" s="137">
        <v>163</v>
      </c>
      <c r="M24" s="137">
        <v>154</v>
      </c>
      <c r="N24" s="104"/>
    </row>
    <row r="25" spans="1:14">
      <c r="A25" s="138" t="s">
        <v>61</v>
      </c>
      <c r="B25" s="137">
        <v>257</v>
      </c>
      <c r="C25" s="137">
        <v>268</v>
      </c>
      <c r="D25" s="137">
        <v>251</v>
      </c>
      <c r="E25" s="137">
        <v>255</v>
      </c>
      <c r="F25" s="137">
        <v>247</v>
      </c>
      <c r="G25" s="137">
        <v>260</v>
      </c>
      <c r="H25" s="137">
        <v>257</v>
      </c>
      <c r="I25" s="137">
        <v>264</v>
      </c>
      <c r="J25" s="137">
        <v>271</v>
      </c>
      <c r="K25" s="137">
        <v>276</v>
      </c>
      <c r="L25" s="137">
        <v>253</v>
      </c>
      <c r="M25" s="137">
        <v>235</v>
      </c>
      <c r="N25" s="104"/>
    </row>
    <row r="26" spans="1:14">
      <c r="A26" s="138" t="s">
        <v>362</v>
      </c>
      <c r="B26" s="137">
        <v>575</v>
      </c>
      <c r="C26" s="137">
        <v>551</v>
      </c>
      <c r="D26" s="137">
        <v>577</v>
      </c>
      <c r="E26" s="137">
        <v>564</v>
      </c>
      <c r="F26" s="137">
        <v>546</v>
      </c>
      <c r="G26" s="137">
        <v>523</v>
      </c>
      <c r="H26" s="137">
        <v>523</v>
      </c>
      <c r="I26" s="137">
        <v>558</v>
      </c>
      <c r="J26" s="137">
        <v>568</v>
      </c>
      <c r="K26" s="137">
        <v>572</v>
      </c>
      <c r="L26" s="137">
        <v>553</v>
      </c>
      <c r="M26" s="137">
        <v>563</v>
      </c>
      <c r="N26" s="104"/>
    </row>
    <row r="27" spans="1:14">
      <c r="A27" s="138" t="s">
        <v>363</v>
      </c>
      <c r="B27" s="137">
        <v>960</v>
      </c>
      <c r="C27" s="137">
        <v>942</v>
      </c>
      <c r="D27" s="137">
        <v>939</v>
      </c>
      <c r="E27" s="137">
        <v>915</v>
      </c>
      <c r="F27" s="137">
        <v>888</v>
      </c>
      <c r="G27" s="137">
        <v>875</v>
      </c>
      <c r="H27" s="137">
        <v>859</v>
      </c>
      <c r="I27" s="137">
        <v>856</v>
      </c>
      <c r="J27" s="137">
        <v>842</v>
      </c>
      <c r="K27" s="137">
        <v>869</v>
      </c>
      <c r="L27" s="137">
        <v>817</v>
      </c>
      <c r="M27" s="137">
        <v>842</v>
      </c>
      <c r="N27" s="104"/>
    </row>
    <row r="28" spans="1:14">
      <c r="A28" s="138" t="s">
        <v>364</v>
      </c>
      <c r="B28" s="137">
        <v>2526</v>
      </c>
      <c r="C28" s="137">
        <v>2498</v>
      </c>
      <c r="D28" s="137">
        <v>2496</v>
      </c>
      <c r="E28" s="137">
        <v>2475</v>
      </c>
      <c r="F28" s="137">
        <v>2463</v>
      </c>
      <c r="G28" s="137">
        <v>2420</v>
      </c>
      <c r="H28" s="137">
        <v>2424</v>
      </c>
      <c r="I28" s="137">
        <v>2444</v>
      </c>
      <c r="J28" s="137">
        <v>2433</v>
      </c>
      <c r="K28" s="137">
        <v>2411</v>
      </c>
      <c r="L28" s="137">
        <v>2402</v>
      </c>
      <c r="M28" s="137">
        <v>2362</v>
      </c>
      <c r="N28" s="104"/>
    </row>
    <row r="29" spans="1:14">
      <c r="A29" s="121" t="s">
        <v>7</v>
      </c>
      <c r="B29" s="137">
        <v>2375</v>
      </c>
      <c r="C29" s="137">
        <v>2340</v>
      </c>
      <c r="D29" s="137">
        <v>2333</v>
      </c>
      <c r="E29" s="137">
        <v>2307</v>
      </c>
      <c r="F29" s="137">
        <v>2270</v>
      </c>
      <c r="G29" s="137">
        <v>2222</v>
      </c>
      <c r="H29" s="137">
        <v>2214</v>
      </c>
      <c r="I29" s="137">
        <v>2269</v>
      </c>
      <c r="J29" s="137">
        <v>2275</v>
      </c>
      <c r="K29" s="137">
        <v>2296</v>
      </c>
      <c r="L29" s="137">
        <v>2208</v>
      </c>
      <c r="M29" s="137">
        <v>2200</v>
      </c>
      <c r="N29" s="104"/>
    </row>
    <row r="30" spans="1:14">
      <c r="A30" s="138" t="s">
        <v>60</v>
      </c>
      <c r="B30" s="137">
        <v>143</v>
      </c>
      <c r="C30" s="137">
        <v>150</v>
      </c>
      <c r="D30" s="122">
        <v>153</v>
      </c>
      <c r="E30" s="137">
        <v>146</v>
      </c>
      <c r="F30" s="137">
        <v>144</v>
      </c>
      <c r="G30" s="122">
        <v>134</v>
      </c>
      <c r="H30" s="137">
        <v>108</v>
      </c>
      <c r="I30" s="122">
        <v>108</v>
      </c>
      <c r="J30" s="137">
        <v>116</v>
      </c>
      <c r="K30" s="122">
        <v>124</v>
      </c>
      <c r="L30" s="122">
        <v>102</v>
      </c>
      <c r="M30" s="122">
        <v>99</v>
      </c>
      <c r="N30" s="104"/>
    </row>
    <row r="31" spans="1:14">
      <c r="A31" s="138" t="s">
        <v>61</v>
      </c>
      <c r="B31" s="137">
        <v>152</v>
      </c>
      <c r="C31" s="137">
        <v>166</v>
      </c>
      <c r="D31" s="122">
        <v>154</v>
      </c>
      <c r="E31" s="137">
        <v>157</v>
      </c>
      <c r="F31" s="137">
        <v>157</v>
      </c>
      <c r="G31" s="122">
        <v>160</v>
      </c>
      <c r="H31" s="137">
        <v>157</v>
      </c>
      <c r="I31" s="122">
        <v>160</v>
      </c>
      <c r="J31" s="137">
        <v>163</v>
      </c>
      <c r="K31" s="122">
        <v>166</v>
      </c>
      <c r="L31" s="122">
        <v>151</v>
      </c>
      <c r="M31" s="122">
        <v>142</v>
      </c>
      <c r="N31" s="104"/>
    </row>
    <row r="32" spans="1:14">
      <c r="A32" s="138" t="s">
        <v>362</v>
      </c>
      <c r="B32" s="137">
        <v>302</v>
      </c>
      <c r="C32" s="137">
        <v>288</v>
      </c>
      <c r="D32" s="122">
        <v>294</v>
      </c>
      <c r="E32" s="137">
        <v>294</v>
      </c>
      <c r="F32" s="137">
        <v>273</v>
      </c>
      <c r="G32" s="122">
        <v>263</v>
      </c>
      <c r="H32" s="137">
        <v>271</v>
      </c>
      <c r="I32" s="122">
        <v>296</v>
      </c>
      <c r="J32" s="137">
        <v>302</v>
      </c>
      <c r="K32" s="122">
        <v>308</v>
      </c>
      <c r="L32" s="122">
        <v>297</v>
      </c>
      <c r="M32" s="122">
        <v>307</v>
      </c>
      <c r="N32" s="104"/>
    </row>
    <row r="33" spans="1:14">
      <c r="A33" s="138" t="s">
        <v>363</v>
      </c>
      <c r="B33" s="137">
        <v>470</v>
      </c>
      <c r="C33" s="137">
        <v>465</v>
      </c>
      <c r="D33" s="122">
        <v>463</v>
      </c>
      <c r="E33" s="137">
        <v>448</v>
      </c>
      <c r="F33" s="137">
        <v>436</v>
      </c>
      <c r="G33" s="122">
        <v>427</v>
      </c>
      <c r="H33" s="137">
        <v>427</v>
      </c>
      <c r="I33" s="122">
        <v>429</v>
      </c>
      <c r="J33" s="137">
        <v>430</v>
      </c>
      <c r="K33" s="122">
        <v>446</v>
      </c>
      <c r="L33" s="122">
        <v>405</v>
      </c>
      <c r="M33" s="122">
        <v>426</v>
      </c>
      <c r="N33" s="104"/>
    </row>
    <row r="34" spans="1:14">
      <c r="A34" s="138" t="s">
        <v>364</v>
      </c>
      <c r="B34" s="137">
        <v>1308</v>
      </c>
      <c r="C34" s="137">
        <v>1271</v>
      </c>
      <c r="D34" s="122">
        <v>1269</v>
      </c>
      <c r="E34" s="137">
        <v>1262</v>
      </c>
      <c r="F34" s="137">
        <v>1260</v>
      </c>
      <c r="G34" s="122">
        <v>1238</v>
      </c>
      <c r="H34" s="137">
        <v>1251</v>
      </c>
      <c r="I34" s="122">
        <v>1276</v>
      </c>
      <c r="J34" s="137">
        <v>1264</v>
      </c>
      <c r="K34" s="122">
        <v>1252</v>
      </c>
      <c r="L34" s="122">
        <v>1253</v>
      </c>
      <c r="M34" s="122">
        <v>1226</v>
      </c>
      <c r="N34" s="104"/>
    </row>
    <row r="35" spans="1:14">
      <c r="A35" s="121" t="s">
        <v>8</v>
      </c>
      <c r="B35" s="137">
        <v>2166</v>
      </c>
      <c r="C35" s="137">
        <v>2153</v>
      </c>
      <c r="D35" s="137">
        <v>2165</v>
      </c>
      <c r="E35" s="137">
        <v>2126</v>
      </c>
      <c r="F35" s="137">
        <v>2095</v>
      </c>
      <c r="G35" s="137">
        <v>2072</v>
      </c>
      <c r="H35" s="137">
        <v>2006</v>
      </c>
      <c r="I35" s="137">
        <v>2023</v>
      </c>
      <c r="J35" s="137">
        <v>2015</v>
      </c>
      <c r="K35" s="137">
        <v>2014</v>
      </c>
      <c r="L35" s="137">
        <v>1980</v>
      </c>
      <c r="M35" s="137">
        <v>1956</v>
      </c>
      <c r="N35" s="104"/>
    </row>
    <row r="36" spans="1:14">
      <c r="A36" s="138" t="s">
        <v>60</v>
      </c>
      <c r="B36" s="137">
        <v>80</v>
      </c>
      <c r="C36" s="137">
        <v>84</v>
      </c>
      <c r="D36" s="122">
        <v>82</v>
      </c>
      <c r="E36" s="122">
        <v>78</v>
      </c>
      <c r="F36" s="122">
        <v>77</v>
      </c>
      <c r="G36" s="122">
        <v>82</v>
      </c>
      <c r="H36" s="122">
        <v>49</v>
      </c>
      <c r="I36" s="122">
        <v>62</v>
      </c>
      <c r="J36" s="122">
        <v>60</v>
      </c>
      <c r="K36" s="122">
        <v>58</v>
      </c>
      <c r="L36" s="122">
        <v>61</v>
      </c>
      <c r="M36" s="122">
        <v>55</v>
      </c>
      <c r="N36" s="104"/>
    </row>
    <row r="37" spans="1:14">
      <c r="A37" s="138" t="s">
        <v>61</v>
      </c>
      <c r="B37" s="137">
        <v>105</v>
      </c>
      <c r="C37" s="137">
        <v>102</v>
      </c>
      <c r="D37" s="122">
        <v>97</v>
      </c>
      <c r="E37" s="122">
        <v>98</v>
      </c>
      <c r="F37" s="122">
        <v>90</v>
      </c>
      <c r="G37" s="122">
        <v>100</v>
      </c>
      <c r="H37" s="122">
        <v>100</v>
      </c>
      <c r="I37" s="122">
        <v>104</v>
      </c>
      <c r="J37" s="122">
        <v>108</v>
      </c>
      <c r="K37" s="122">
        <v>110</v>
      </c>
      <c r="L37" s="122">
        <v>102</v>
      </c>
      <c r="M37" s="122">
        <v>93</v>
      </c>
      <c r="N37" s="104"/>
    </row>
    <row r="38" spans="1:14">
      <c r="A38" s="138" t="s">
        <v>362</v>
      </c>
      <c r="B38" s="137">
        <v>273</v>
      </c>
      <c r="C38" s="137">
        <v>263</v>
      </c>
      <c r="D38" s="122">
        <v>283</v>
      </c>
      <c r="E38" s="122">
        <v>270</v>
      </c>
      <c r="F38" s="122">
        <v>273</v>
      </c>
      <c r="G38" s="122">
        <v>260</v>
      </c>
      <c r="H38" s="122">
        <v>252</v>
      </c>
      <c r="I38" s="122">
        <v>262</v>
      </c>
      <c r="J38" s="122">
        <v>266</v>
      </c>
      <c r="K38" s="122">
        <v>264</v>
      </c>
      <c r="L38" s="122">
        <v>256</v>
      </c>
      <c r="M38" s="122">
        <v>256</v>
      </c>
      <c r="N38" s="104"/>
    </row>
    <row r="39" spans="1:14">
      <c r="A39" s="138" t="s">
        <v>363</v>
      </c>
      <c r="B39" s="137">
        <v>490</v>
      </c>
      <c r="C39" s="137">
        <v>477</v>
      </c>
      <c r="D39" s="122">
        <v>476</v>
      </c>
      <c r="E39" s="122">
        <v>467</v>
      </c>
      <c r="F39" s="122">
        <v>452</v>
      </c>
      <c r="G39" s="122">
        <v>448</v>
      </c>
      <c r="H39" s="122">
        <v>432</v>
      </c>
      <c r="I39" s="122">
        <v>427</v>
      </c>
      <c r="J39" s="122">
        <v>412</v>
      </c>
      <c r="K39" s="122">
        <v>423</v>
      </c>
      <c r="L39" s="122">
        <v>412</v>
      </c>
      <c r="M39" s="122">
        <v>416</v>
      </c>
      <c r="N39" s="104"/>
    </row>
    <row r="40" spans="1:14">
      <c r="A40" s="139" t="s">
        <v>364</v>
      </c>
      <c r="B40" s="195">
        <v>1218</v>
      </c>
      <c r="C40" s="195">
        <v>1227</v>
      </c>
      <c r="D40" s="125">
        <v>1227</v>
      </c>
      <c r="E40" s="125">
        <v>1213</v>
      </c>
      <c r="F40" s="125">
        <v>1203</v>
      </c>
      <c r="G40" s="125">
        <v>1182</v>
      </c>
      <c r="H40" s="125">
        <v>1173</v>
      </c>
      <c r="I40" s="125">
        <v>1168</v>
      </c>
      <c r="J40" s="125">
        <v>1169</v>
      </c>
      <c r="K40" s="125">
        <v>1159</v>
      </c>
      <c r="L40" s="125">
        <v>1149</v>
      </c>
      <c r="M40" s="125">
        <v>1136</v>
      </c>
      <c r="N40" s="104"/>
    </row>
    <row r="41" spans="1:14">
      <c r="A41" s="169" t="s">
        <v>77</v>
      </c>
      <c r="B41" s="201">
        <v>3339</v>
      </c>
      <c r="C41" s="201">
        <v>3322</v>
      </c>
      <c r="D41" s="201">
        <v>3406</v>
      </c>
      <c r="E41" s="201">
        <v>3367</v>
      </c>
      <c r="F41" s="201">
        <v>3225</v>
      </c>
      <c r="G41" s="201">
        <v>3222</v>
      </c>
      <c r="H41" s="201">
        <v>3211</v>
      </c>
      <c r="I41" s="201">
        <v>3351</v>
      </c>
      <c r="J41" s="201">
        <v>3304</v>
      </c>
      <c r="K41" s="201">
        <v>3277</v>
      </c>
      <c r="L41" s="201">
        <v>3214</v>
      </c>
      <c r="M41" s="201">
        <v>3255</v>
      </c>
      <c r="N41" s="104"/>
    </row>
    <row r="42" spans="1:14">
      <c r="A42" s="138" t="s">
        <v>60</v>
      </c>
      <c r="B42" s="137">
        <v>60</v>
      </c>
      <c r="C42" s="137">
        <v>72</v>
      </c>
      <c r="D42" s="137">
        <v>87</v>
      </c>
      <c r="E42" s="137">
        <v>78</v>
      </c>
      <c r="F42" s="137">
        <v>69</v>
      </c>
      <c r="G42" s="137">
        <v>58</v>
      </c>
      <c r="H42" s="137">
        <v>43</v>
      </c>
      <c r="I42" s="137">
        <v>59</v>
      </c>
      <c r="J42" s="137">
        <v>58</v>
      </c>
      <c r="K42" s="137">
        <v>57</v>
      </c>
      <c r="L42" s="137">
        <v>38</v>
      </c>
      <c r="M42" s="137">
        <v>41</v>
      </c>
      <c r="N42" s="104"/>
    </row>
    <row r="43" spans="1:14">
      <c r="A43" s="138" t="s">
        <v>61</v>
      </c>
      <c r="B43" s="137">
        <v>110</v>
      </c>
      <c r="C43" s="137">
        <v>104</v>
      </c>
      <c r="D43" s="137">
        <v>106</v>
      </c>
      <c r="E43" s="137">
        <v>106</v>
      </c>
      <c r="F43" s="137">
        <v>96</v>
      </c>
      <c r="G43" s="137">
        <v>93</v>
      </c>
      <c r="H43" s="137">
        <v>101</v>
      </c>
      <c r="I43" s="137">
        <v>108</v>
      </c>
      <c r="J43" s="137">
        <v>115</v>
      </c>
      <c r="K43" s="137">
        <v>110</v>
      </c>
      <c r="L43" s="137">
        <v>103</v>
      </c>
      <c r="M43" s="137">
        <v>118</v>
      </c>
      <c r="N43" s="104"/>
    </row>
    <row r="44" spans="1:14">
      <c r="A44" s="138" t="s">
        <v>362</v>
      </c>
      <c r="B44" s="137">
        <v>436</v>
      </c>
      <c r="C44" s="137">
        <v>443</v>
      </c>
      <c r="D44" s="137">
        <v>466</v>
      </c>
      <c r="E44" s="137">
        <v>443</v>
      </c>
      <c r="F44" s="137">
        <v>412</v>
      </c>
      <c r="G44" s="137">
        <v>398</v>
      </c>
      <c r="H44" s="137">
        <v>402</v>
      </c>
      <c r="I44" s="137">
        <v>426</v>
      </c>
      <c r="J44" s="137">
        <v>421</v>
      </c>
      <c r="K44" s="137">
        <v>426</v>
      </c>
      <c r="L44" s="137">
        <v>411</v>
      </c>
      <c r="M44" s="137">
        <v>409</v>
      </c>
      <c r="N44" s="104"/>
    </row>
    <row r="45" spans="1:14">
      <c r="A45" s="138" t="s">
        <v>363</v>
      </c>
      <c r="B45" s="137">
        <v>964</v>
      </c>
      <c r="C45" s="137">
        <v>941</v>
      </c>
      <c r="D45" s="137">
        <v>953</v>
      </c>
      <c r="E45" s="137">
        <v>950</v>
      </c>
      <c r="F45" s="137">
        <v>915</v>
      </c>
      <c r="G45" s="137">
        <v>921</v>
      </c>
      <c r="H45" s="137">
        <v>911</v>
      </c>
      <c r="I45" s="137">
        <v>958</v>
      </c>
      <c r="J45" s="137">
        <v>921</v>
      </c>
      <c r="K45" s="137">
        <v>919</v>
      </c>
      <c r="L45" s="137">
        <v>891</v>
      </c>
      <c r="M45" s="137">
        <v>912</v>
      </c>
      <c r="N45" s="104"/>
    </row>
    <row r="46" spans="1:14">
      <c r="A46" s="138" t="s">
        <v>364</v>
      </c>
      <c r="B46" s="137">
        <v>1769</v>
      </c>
      <c r="C46" s="137">
        <v>1762</v>
      </c>
      <c r="D46" s="137">
        <v>1794</v>
      </c>
      <c r="E46" s="137">
        <v>1790</v>
      </c>
      <c r="F46" s="137">
        <v>1733</v>
      </c>
      <c r="G46" s="137">
        <v>1752</v>
      </c>
      <c r="H46" s="137">
        <v>1754</v>
      </c>
      <c r="I46" s="137">
        <v>1800</v>
      </c>
      <c r="J46" s="137">
        <v>1789</v>
      </c>
      <c r="K46" s="137">
        <v>1765</v>
      </c>
      <c r="L46" s="137">
        <v>1771</v>
      </c>
      <c r="M46" s="137">
        <v>1775</v>
      </c>
      <c r="N46" s="104"/>
    </row>
    <row r="47" spans="1:14">
      <c r="A47" s="121" t="s">
        <v>7</v>
      </c>
      <c r="B47" s="137">
        <v>2746</v>
      </c>
      <c r="C47" s="137">
        <v>2743</v>
      </c>
      <c r="D47" s="137">
        <v>2830</v>
      </c>
      <c r="E47" s="137">
        <v>2788</v>
      </c>
      <c r="F47" s="137">
        <v>2657</v>
      </c>
      <c r="G47" s="137">
        <v>2643</v>
      </c>
      <c r="H47" s="137">
        <v>2638</v>
      </c>
      <c r="I47" s="137">
        <v>2768</v>
      </c>
      <c r="J47" s="137">
        <v>2724</v>
      </c>
      <c r="K47" s="137">
        <v>2691</v>
      </c>
      <c r="L47" s="137">
        <v>2646</v>
      </c>
      <c r="M47" s="137">
        <v>2682</v>
      </c>
      <c r="N47" s="104"/>
    </row>
    <row r="48" spans="1:14">
      <c r="A48" s="138" t="s">
        <v>60</v>
      </c>
      <c r="B48" s="137">
        <v>56</v>
      </c>
      <c r="C48" s="137">
        <v>66</v>
      </c>
      <c r="D48" s="122">
        <v>81</v>
      </c>
      <c r="E48" s="122">
        <v>73</v>
      </c>
      <c r="F48" s="122">
        <v>66</v>
      </c>
      <c r="G48" s="122">
        <v>54</v>
      </c>
      <c r="H48" s="122">
        <v>41</v>
      </c>
      <c r="I48" s="122">
        <v>56</v>
      </c>
      <c r="J48" s="122">
        <v>55</v>
      </c>
      <c r="K48" s="122">
        <v>53</v>
      </c>
      <c r="L48" s="122">
        <v>33</v>
      </c>
      <c r="M48" s="122">
        <v>37</v>
      </c>
      <c r="N48" s="104"/>
    </row>
    <row r="49" spans="1:14">
      <c r="A49" s="138" t="s">
        <v>61</v>
      </c>
      <c r="B49" s="137">
        <v>91</v>
      </c>
      <c r="C49" s="137">
        <v>79</v>
      </c>
      <c r="D49" s="122">
        <v>84</v>
      </c>
      <c r="E49" s="122">
        <v>83</v>
      </c>
      <c r="F49" s="122">
        <v>77</v>
      </c>
      <c r="G49" s="122">
        <v>74</v>
      </c>
      <c r="H49" s="122">
        <v>81</v>
      </c>
      <c r="I49" s="122">
        <v>88</v>
      </c>
      <c r="J49" s="122">
        <v>97</v>
      </c>
      <c r="K49" s="122">
        <v>90</v>
      </c>
      <c r="L49" s="122">
        <v>88</v>
      </c>
      <c r="M49" s="122">
        <v>100</v>
      </c>
      <c r="N49" s="104"/>
    </row>
    <row r="50" spans="1:14">
      <c r="A50" s="138" t="s">
        <v>362</v>
      </c>
      <c r="B50" s="137">
        <v>360</v>
      </c>
      <c r="C50" s="137">
        <v>369</v>
      </c>
      <c r="D50" s="122">
        <v>395</v>
      </c>
      <c r="E50" s="122">
        <v>373</v>
      </c>
      <c r="F50" s="122">
        <v>342</v>
      </c>
      <c r="G50" s="122">
        <v>334</v>
      </c>
      <c r="H50" s="122">
        <v>334</v>
      </c>
      <c r="I50" s="122">
        <v>355</v>
      </c>
      <c r="J50" s="122">
        <v>351</v>
      </c>
      <c r="K50" s="122">
        <v>350</v>
      </c>
      <c r="L50" s="122">
        <v>332</v>
      </c>
      <c r="M50" s="122">
        <v>329</v>
      </c>
      <c r="N50" s="104"/>
    </row>
    <row r="51" spans="1:14">
      <c r="A51" s="138" t="s">
        <v>363</v>
      </c>
      <c r="B51" s="137">
        <v>787</v>
      </c>
      <c r="C51" s="137">
        <v>776</v>
      </c>
      <c r="D51" s="122">
        <v>793</v>
      </c>
      <c r="E51" s="122">
        <v>783</v>
      </c>
      <c r="F51" s="122">
        <v>746</v>
      </c>
      <c r="G51" s="122">
        <v>745</v>
      </c>
      <c r="H51" s="122">
        <v>734</v>
      </c>
      <c r="I51" s="122">
        <v>781</v>
      </c>
      <c r="J51" s="122">
        <v>752</v>
      </c>
      <c r="K51" s="122">
        <v>754</v>
      </c>
      <c r="L51" s="122">
        <v>741</v>
      </c>
      <c r="M51" s="122">
        <v>759</v>
      </c>
      <c r="N51" s="104"/>
    </row>
    <row r="52" spans="1:14">
      <c r="A52" s="138" t="s">
        <v>364</v>
      </c>
      <c r="B52" s="137">
        <v>1452</v>
      </c>
      <c r="C52" s="137">
        <v>1453</v>
      </c>
      <c r="D52" s="122">
        <v>1477</v>
      </c>
      <c r="E52" s="122">
        <v>1476</v>
      </c>
      <c r="F52" s="122">
        <v>1426</v>
      </c>
      <c r="G52" s="122">
        <v>1436</v>
      </c>
      <c r="H52" s="122">
        <v>1448</v>
      </c>
      <c r="I52" s="122">
        <v>1488</v>
      </c>
      <c r="J52" s="122">
        <v>1469</v>
      </c>
      <c r="K52" s="122">
        <v>1444</v>
      </c>
      <c r="L52" s="122">
        <v>1452</v>
      </c>
      <c r="M52" s="122">
        <v>1457</v>
      </c>
      <c r="N52" s="104"/>
    </row>
    <row r="53" spans="1:14">
      <c r="A53" s="121" t="s">
        <v>8</v>
      </c>
      <c r="B53" s="137">
        <v>593</v>
      </c>
      <c r="C53" s="137">
        <v>579</v>
      </c>
      <c r="D53" s="137">
        <v>576</v>
      </c>
      <c r="E53" s="137">
        <v>579</v>
      </c>
      <c r="F53" s="137">
        <v>568</v>
      </c>
      <c r="G53" s="137">
        <v>579</v>
      </c>
      <c r="H53" s="137">
        <v>573</v>
      </c>
      <c r="I53" s="137">
        <v>583</v>
      </c>
      <c r="J53" s="137">
        <v>580</v>
      </c>
      <c r="K53" s="137">
        <v>586</v>
      </c>
      <c r="L53" s="137">
        <v>568</v>
      </c>
      <c r="M53" s="137">
        <v>573</v>
      </c>
      <c r="N53" s="104"/>
    </row>
    <row r="54" spans="1:14">
      <c r="A54" s="138" t="s">
        <v>60</v>
      </c>
      <c r="B54" s="137">
        <v>4</v>
      </c>
      <c r="C54" s="137">
        <v>6</v>
      </c>
      <c r="D54" s="122">
        <v>6</v>
      </c>
      <c r="E54" s="122">
        <v>5</v>
      </c>
      <c r="F54" s="122">
        <v>3</v>
      </c>
      <c r="G54" s="122">
        <v>4</v>
      </c>
      <c r="H54" s="122">
        <v>2</v>
      </c>
      <c r="I54" s="122">
        <v>3</v>
      </c>
      <c r="J54" s="122">
        <v>3</v>
      </c>
      <c r="K54" s="122">
        <v>4</v>
      </c>
      <c r="L54" s="122">
        <v>5</v>
      </c>
      <c r="M54" s="122">
        <v>4</v>
      </c>
      <c r="N54" s="104"/>
    </row>
    <row r="55" spans="1:14">
      <c r="A55" s="138" t="s">
        <v>61</v>
      </c>
      <c r="B55" s="137">
        <v>19</v>
      </c>
      <c r="C55" s="137">
        <v>25</v>
      </c>
      <c r="D55" s="122">
        <v>22</v>
      </c>
      <c r="E55" s="122">
        <v>23</v>
      </c>
      <c r="F55" s="122">
        <v>19</v>
      </c>
      <c r="G55" s="122">
        <v>19</v>
      </c>
      <c r="H55" s="122">
        <v>20</v>
      </c>
      <c r="I55" s="122">
        <v>20</v>
      </c>
      <c r="J55" s="122">
        <v>18</v>
      </c>
      <c r="K55" s="122">
        <v>20</v>
      </c>
      <c r="L55" s="122">
        <v>15</v>
      </c>
      <c r="M55" s="122">
        <v>18</v>
      </c>
      <c r="N55" s="104"/>
    </row>
    <row r="56" spans="1:14">
      <c r="A56" s="138" t="s">
        <v>362</v>
      </c>
      <c r="B56" s="137">
        <v>76</v>
      </c>
      <c r="C56" s="137">
        <v>74</v>
      </c>
      <c r="D56" s="122">
        <v>71</v>
      </c>
      <c r="E56" s="122">
        <v>70</v>
      </c>
      <c r="F56" s="122">
        <v>70</v>
      </c>
      <c r="G56" s="122">
        <v>64</v>
      </c>
      <c r="H56" s="122">
        <v>68</v>
      </c>
      <c r="I56" s="122">
        <v>71</v>
      </c>
      <c r="J56" s="122">
        <v>70</v>
      </c>
      <c r="K56" s="122">
        <v>76</v>
      </c>
      <c r="L56" s="122">
        <v>79</v>
      </c>
      <c r="M56" s="122">
        <v>80</v>
      </c>
      <c r="N56" s="104"/>
    </row>
    <row r="57" spans="1:14">
      <c r="A57" s="138" t="s">
        <v>363</v>
      </c>
      <c r="B57" s="137">
        <v>177</v>
      </c>
      <c r="C57" s="137">
        <v>165</v>
      </c>
      <c r="D57" s="122">
        <v>160</v>
      </c>
      <c r="E57" s="122">
        <v>167</v>
      </c>
      <c r="F57" s="122">
        <v>169</v>
      </c>
      <c r="G57" s="122">
        <v>176</v>
      </c>
      <c r="H57" s="122">
        <v>177</v>
      </c>
      <c r="I57" s="122">
        <v>177</v>
      </c>
      <c r="J57" s="122">
        <v>169</v>
      </c>
      <c r="K57" s="122">
        <v>165</v>
      </c>
      <c r="L57" s="122">
        <v>150</v>
      </c>
      <c r="M57" s="122">
        <v>153</v>
      </c>
      <c r="N57" s="104"/>
    </row>
    <row r="58" spans="1:14">
      <c r="A58" s="139" t="s">
        <v>364</v>
      </c>
      <c r="B58" s="195">
        <v>317</v>
      </c>
      <c r="C58" s="195">
        <v>309</v>
      </c>
      <c r="D58" s="125">
        <v>317</v>
      </c>
      <c r="E58" s="125">
        <v>314</v>
      </c>
      <c r="F58" s="125">
        <v>307</v>
      </c>
      <c r="G58" s="125">
        <v>316</v>
      </c>
      <c r="H58" s="125">
        <v>306</v>
      </c>
      <c r="I58" s="125">
        <v>312</v>
      </c>
      <c r="J58" s="125">
        <v>320</v>
      </c>
      <c r="K58" s="125">
        <v>321</v>
      </c>
      <c r="L58" s="125">
        <v>319</v>
      </c>
      <c r="M58" s="125">
        <v>318</v>
      </c>
      <c r="N58" s="104"/>
    </row>
    <row r="59" spans="1:14">
      <c r="A59" s="169" t="s">
        <v>78</v>
      </c>
      <c r="B59" s="201">
        <v>40224</v>
      </c>
      <c r="C59" s="201">
        <v>40200</v>
      </c>
      <c r="D59" s="201">
        <v>40007</v>
      </c>
      <c r="E59" s="201">
        <v>39980</v>
      </c>
      <c r="F59" s="201">
        <v>39476</v>
      </c>
      <c r="G59" s="201">
        <v>39120</v>
      </c>
      <c r="H59" s="201">
        <v>39235</v>
      </c>
      <c r="I59" s="201">
        <v>40165</v>
      </c>
      <c r="J59" s="201">
        <v>39540</v>
      </c>
      <c r="K59" s="201">
        <v>39717</v>
      </c>
      <c r="L59" s="201">
        <v>37893</v>
      </c>
      <c r="M59" s="201">
        <v>37471</v>
      </c>
      <c r="N59" s="104"/>
    </row>
    <row r="60" spans="1:14">
      <c r="A60" s="138" t="s">
        <v>60</v>
      </c>
      <c r="B60" s="137">
        <v>1807</v>
      </c>
      <c r="C60" s="137">
        <v>1903</v>
      </c>
      <c r="D60" s="137">
        <v>1954</v>
      </c>
      <c r="E60" s="137">
        <v>1998</v>
      </c>
      <c r="F60" s="137">
        <v>1755</v>
      </c>
      <c r="G60" s="137">
        <v>1817</v>
      </c>
      <c r="H60" s="137">
        <v>1343</v>
      </c>
      <c r="I60" s="137">
        <v>1522</v>
      </c>
      <c r="J60" s="137">
        <v>1590</v>
      </c>
      <c r="K60" s="137">
        <v>1707</v>
      </c>
      <c r="L60" s="137">
        <v>1456</v>
      </c>
      <c r="M60" s="137">
        <v>1400</v>
      </c>
      <c r="N60" s="104"/>
    </row>
    <row r="61" spans="1:14">
      <c r="A61" s="138" t="s">
        <v>61</v>
      </c>
      <c r="B61" s="137">
        <v>3212</v>
      </c>
      <c r="C61" s="137">
        <v>3260</v>
      </c>
      <c r="D61" s="137">
        <v>3163</v>
      </c>
      <c r="E61" s="137">
        <v>3148</v>
      </c>
      <c r="F61" s="137">
        <v>3139</v>
      </c>
      <c r="G61" s="137">
        <v>3095</v>
      </c>
      <c r="H61" s="137">
        <v>3296</v>
      </c>
      <c r="I61" s="137">
        <v>3491</v>
      </c>
      <c r="J61" s="137">
        <v>3299</v>
      </c>
      <c r="K61" s="137">
        <v>3339</v>
      </c>
      <c r="L61" s="137">
        <v>2931</v>
      </c>
      <c r="M61" s="137">
        <v>2869</v>
      </c>
      <c r="N61" s="104"/>
    </row>
    <row r="62" spans="1:14">
      <c r="A62" s="138" t="s">
        <v>362</v>
      </c>
      <c r="B62" s="137">
        <v>7532</v>
      </c>
      <c r="C62" s="137">
        <v>7446</v>
      </c>
      <c r="D62" s="137">
        <v>7380</v>
      </c>
      <c r="E62" s="137">
        <v>7315</v>
      </c>
      <c r="F62" s="137">
        <v>7337</v>
      </c>
      <c r="G62" s="137">
        <v>7144</v>
      </c>
      <c r="H62" s="137">
        <v>7392</v>
      </c>
      <c r="I62" s="137">
        <v>7678</v>
      </c>
      <c r="J62" s="137">
        <v>7336</v>
      </c>
      <c r="K62" s="137">
        <v>7356</v>
      </c>
      <c r="L62" s="137">
        <v>6959</v>
      </c>
      <c r="M62" s="137">
        <v>6856</v>
      </c>
      <c r="N62" s="104"/>
    </row>
    <row r="63" spans="1:14">
      <c r="A63" s="138" t="s">
        <v>363</v>
      </c>
      <c r="B63" s="137">
        <v>9549</v>
      </c>
      <c r="C63" s="137">
        <v>9470</v>
      </c>
      <c r="D63" s="137">
        <v>9337</v>
      </c>
      <c r="E63" s="137">
        <v>9301</v>
      </c>
      <c r="F63" s="137">
        <v>9197</v>
      </c>
      <c r="G63" s="137">
        <v>9079</v>
      </c>
      <c r="H63" s="137">
        <v>9212</v>
      </c>
      <c r="I63" s="137">
        <v>9345</v>
      </c>
      <c r="J63" s="137">
        <v>9184</v>
      </c>
      <c r="K63" s="137">
        <v>9172</v>
      </c>
      <c r="L63" s="137">
        <v>8758</v>
      </c>
      <c r="M63" s="137">
        <v>8684</v>
      </c>
      <c r="N63" s="104"/>
    </row>
    <row r="64" spans="1:14">
      <c r="A64" s="138" t="s">
        <v>364</v>
      </c>
      <c r="B64" s="137">
        <v>18124</v>
      </c>
      <c r="C64" s="137">
        <v>18121</v>
      </c>
      <c r="D64" s="137">
        <v>18173</v>
      </c>
      <c r="E64" s="137">
        <v>18218</v>
      </c>
      <c r="F64" s="137">
        <v>18048</v>
      </c>
      <c r="G64" s="137">
        <v>17985</v>
      </c>
      <c r="H64" s="137">
        <v>17992</v>
      </c>
      <c r="I64" s="137">
        <v>18129</v>
      </c>
      <c r="J64" s="137">
        <v>18131</v>
      </c>
      <c r="K64" s="137">
        <v>18143</v>
      </c>
      <c r="L64" s="137">
        <v>17789</v>
      </c>
      <c r="M64" s="137">
        <v>17662</v>
      </c>
      <c r="N64" s="104"/>
    </row>
    <row r="65" spans="1:14">
      <c r="A65" s="121" t="s">
        <v>7</v>
      </c>
      <c r="B65" s="137">
        <v>14369</v>
      </c>
      <c r="C65" s="137">
        <v>14339</v>
      </c>
      <c r="D65" s="137">
        <v>14342</v>
      </c>
      <c r="E65" s="137">
        <v>14331</v>
      </c>
      <c r="F65" s="137">
        <v>14042</v>
      </c>
      <c r="G65" s="137">
        <v>13750</v>
      </c>
      <c r="H65" s="137">
        <v>13641</v>
      </c>
      <c r="I65" s="137">
        <v>14008</v>
      </c>
      <c r="J65" s="137">
        <v>13952</v>
      </c>
      <c r="K65" s="137">
        <v>14029</v>
      </c>
      <c r="L65" s="137">
        <v>13407</v>
      </c>
      <c r="M65" s="137">
        <v>13363</v>
      </c>
      <c r="N65" s="104"/>
    </row>
    <row r="66" spans="1:14">
      <c r="A66" s="138" t="s">
        <v>60</v>
      </c>
      <c r="B66" s="137">
        <v>898</v>
      </c>
      <c r="C66" s="137">
        <v>938</v>
      </c>
      <c r="D66" s="122">
        <v>972</v>
      </c>
      <c r="E66" s="122">
        <v>968</v>
      </c>
      <c r="F66" s="122">
        <v>864</v>
      </c>
      <c r="G66" s="122">
        <v>884</v>
      </c>
      <c r="H66" s="122">
        <v>646</v>
      </c>
      <c r="I66" s="122">
        <v>723</v>
      </c>
      <c r="J66" s="122">
        <v>794</v>
      </c>
      <c r="K66" s="122">
        <v>832</v>
      </c>
      <c r="L66" s="122">
        <v>712</v>
      </c>
      <c r="M66" s="122">
        <v>698</v>
      </c>
      <c r="N66" s="104"/>
    </row>
    <row r="67" spans="1:14">
      <c r="A67" s="138" t="s">
        <v>61</v>
      </c>
      <c r="B67" s="137">
        <v>1288</v>
      </c>
      <c r="C67" s="137">
        <v>1296</v>
      </c>
      <c r="D67" s="122">
        <v>1275</v>
      </c>
      <c r="E67" s="122">
        <v>1296</v>
      </c>
      <c r="F67" s="122">
        <v>1275</v>
      </c>
      <c r="G67" s="122">
        <v>1236</v>
      </c>
      <c r="H67" s="122">
        <v>1258</v>
      </c>
      <c r="I67" s="122">
        <v>1323</v>
      </c>
      <c r="J67" s="122">
        <v>1294</v>
      </c>
      <c r="K67" s="122">
        <v>1339</v>
      </c>
      <c r="L67" s="122">
        <v>1179</v>
      </c>
      <c r="M67" s="122">
        <v>1163</v>
      </c>
      <c r="N67" s="104"/>
    </row>
    <row r="68" spans="1:14">
      <c r="A68" s="138" t="s">
        <v>362</v>
      </c>
      <c r="B68" s="137">
        <v>2590</v>
      </c>
      <c r="C68" s="137">
        <v>2566</v>
      </c>
      <c r="D68" s="122">
        <v>2591</v>
      </c>
      <c r="E68" s="122">
        <v>2592</v>
      </c>
      <c r="F68" s="122">
        <v>2564</v>
      </c>
      <c r="G68" s="122">
        <v>2443</v>
      </c>
      <c r="H68" s="122">
        <v>2557</v>
      </c>
      <c r="I68" s="122">
        <v>2660</v>
      </c>
      <c r="J68" s="122">
        <v>2590</v>
      </c>
      <c r="K68" s="122">
        <v>2579</v>
      </c>
      <c r="L68" s="122">
        <v>2501</v>
      </c>
      <c r="M68" s="122">
        <v>2486</v>
      </c>
      <c r="N68" s="104"/>
    </row>
    <row r="69" spans="1:14">
      <c r="A69" s="138" t="s">
        <v>363</v>
      </c>
      <c r="B69" s="137">
        <v>3238</v>
      </c>
      <c r="C69" s="137">
        <v>3175</v>
      </c>
      <c r="D69" s="122">
        <v>3147</v>
      </c>
      <c r="E69" s="122">
        <v>3127</v>
      </c>
      <c r="F69" s="122">
        <v>3067</v>
      </c>
      <c r="G69" s="122">
        <v>2982</v>
      </c>
      <c r="H69" s="122">
        <v>3024</v>
      </c>
      <c r="I69" s="122">
        <v>3086</v>
      </c>
      <c r="J69" s="122">
        <v>3041</v>
      </c>
      <c r="K69" s="122">
        <v>3034</v>
      </c>
      <c r="L69" s="122">
        <v>2908</v>
      </c>
      <c r="M69" s="122">
        <v>2914</v>
      </c>
      <c r="N69" s="104"/>
    </row>
    <row r="70" spans="1:14">
      <c r="A70" s="138" t="s">
        <v>364</v>
      </c>
      <c r="B70" s="137">
        <v>6355</v>
      </c>
      <c r="C70" s="137">
        <v>6364</v>
      </c>
      <c r="D70" s="122">
        <v>6357</v>
      </c>
      <c r="E70" s="122">
        <v>6348</v>
      </c>
      <c r="F70" s="122">
        <v>6272</v>
      </c>
      <c r="G70" s="122">
        <v>6205</v>
      </c>
      <c r="H70" s="122">
        <v>6156</v>
      </c>
      <c r="I70" s="122">
        <v>6216</v>
      </c>
      <c r="J70" s="122">
        <v>6233</v>
      </c>
      <c r="K70" s="122">
        <v>6245</v>
      </c>
      <c r="L70" s="122">
        <v>6107</v>
      </c>
      <c r="M70" s="122">
        <v>6102</v>
      </c>
      <c r="N70" s="104"/>
    </row>
    <row r="71" spans="1:14">
      <c r="A71" s="121" t="s">
        <v>8</v>
      </c>
      <c r="B71" s="137">
        <v>25855</v>
      </c>
      <c r="C71" s="137">
        <v>25861</v>
      </c>
      <c r="D71" s="137">
        <v>25665</v>
      </c>
      <c r="E71" s="137">
        <v>25649</v>
      </c>
      <c r="F71" s="137">
        <v>25434</v>
      </c>
      <c r="G71" s="137">
        <v>25370</v>
      </c>
      <c r="H71" s="137">
        <v>25594</v>
      </c>
      <c r="I71" s="137">
        <v>26157</v>
      </c>
      <c r="J71" s="137">
        <v>25588</v>
      </c>
      <c r="K71" s="137">
        <v>25688</v>
      </c>
      <c r="L71" s="137">
        <v>24486</v>
      </c>
      <c r="M71" s="137">
        <v>24108</v>
      </c>
      <c r="N71" s="104"/>
    </row>
    <row r="72" spans="1:14">
      <c r="A72" s="138" t="s">
        <v>60</v>
      </c>
      <c r="B72" s="137">
        <v>909</v>
      </c>
      <c r="C72" s="137">
        <v>965</v>
      </c>
      <c r="D72" s="122">
        <v>982</v>
      </c>
      <c r="E72" s="122">
        <v>1030</v>
      </c>
      <c r="F72" s="122">
        <v>891</v>
      </c>
      <c r="G72" s="122">
        <v>933</v>
      </c>
      <c r="H72" s="122">
        <v>697</v>
      </c>
      <c r="I72" s="122">
        <v>799</v>
      </c>
      <c r="J72" s="122">
        <v>796</v>
      </c>
      <c r="K72" s="122">
        <v>875</v>
      </c>
      <c r="L72" s="122">
        <v>744</v>
      </c>
      <c r="M72" s="122">
        <v>702</v>
      </c>
      <c r="N72" s="104"/>
    </row>
    <row r="73" spans="1:14">
      <c r="A73" s="138" t="s">
        <v>61</v>
      </c>
      <c r="B73" s="137">
        <v>1924</v>
      </c>
      <c r="C73" s="137">
        <v>1964</v>
      </c>
      <c r="D73" s="122">
        <v>1888</v>
      </c>
      <c r="E73" s="122">
        <v>1852</v>
      </c>
      <c r="F73" s="122">
        <v>1864</v>
      </c>
      <c r="G73" s="122">
        <v>1859</v>
      </c>
      <c r="H73" s="122">
        <v>2038</v>
      </c>
      <c r="I73" s="122">
        <v>2168</v>
      </c>
      <c r="J73" s="122">
        <v>2005</v>
      </c>
      <c r="K73" s="122">
        <v>2000</v>
      </c>
      <c r="L73" s="122">
        <v>1752</v>
      </c>
      <c r="M73" s="122">
        <v>1706</v>
      </c>
      <c r="N73" s="104"/>
    </row>
    <row r="74" spans="1:14">
      <c r="A74" s="138" t="s">
        <v>362</v>
      </c>
      <c r="B74" s="137">
        <v>4942</v>
      </c>
      <c r="C74" s="137">
        <v>4880</v>
      </c>
      <c r="D74" s="122">
        <v>4789</v>
      </c>
      <c r="E74" s="122">
        <v>4723</v>
      </c>
      <c r="F74" s="122">
        <v>4773</v>
      </c>
      <c r="G74" s="122">
        <v>4701</v>
      </c>
      <c r="H74" s="122">
        <v>4835</v>
      </c>
      <c r="I74" s="122">
        <v>5018</v>
      </c>
      <c r="J74" s="122">
        <v>4746</v>
      </c>
      <c r="K74" s="122">
        <v>4777</v>
      </c>
      <c r="L74" s="122">
        <v>4458</v>
      </c>
      <c r="M74" s="122">
        <v>4370</v>
      </c>
      <c r="N74" s="104"/>
    </row>
    <row r="75" spans="1:14">
      <c r="A75" s="138" t="s">
        <v>363</v>
      </c>
      <c r="B75" s="137">
        <v>6311</v>
      </c>
      <c r="C75" s="137">
        <v>6295</v>
      </c>
      <c r="D75" s="122">
        <v>6190</v>
      </c>
      <c r="E75" s="122">
        <v>6174</v>
      </c>
      <c r="F75" s="122">
        <v>6130</v>
      </c>
      <c r="G75" s="122">
        <v>6097</v>
      </c>
      <c r="H75" s="122">
        <v>6188</v>
      </c>
      <c r="I75" s="122">
        <v>6259</v>
      </c>
      <c r="J75" s="122">
        <v>6143</v>
      </c>
      <c r="K75" s="122">
        <v>6138</v>
      </c>
      <c r="L75" s="122">
        <v>5850</v>
      </c>
      <c r="M75" s="122">
        <v>5770</v>
      </c>
      <c r="N75" s="104"/>
    </row>
    <row r="76" spans="1:14">
      <c r="A76" s="139" t="s">
        <v>364</v>
      </c>
      <c r="B76" s="195">
        <v>11769</v>
      </c>
      <c r="C76" s="195">
        <v>11757</v>
      </c>
      <c r="D76" s="125">
        <v>11816</v>
      </c>
      <c r="E76" s="125">
        <v>11870</v>
      </c>
      <c r="F76" s="125">
        <v>11776</v>
      </c>
      <c r="G76" s="125">
        <v>11780</v>
      </c>
      <c r="H76" s="125">
        <v>11836</v>
      </c>
      <c r="I76" s="125">
        <v>11913</v>
      </c>
      <c r="J76" s="125">
        <v>11898</v>
      </c>
      <c r="K76" s="125">
        <v>11898</v>
      </c>
      <c r="L76" s="125">
        <v>11682</v>
      </c>
      <c r="M76" s="125">
        <v>11560</v>
      </c>
      <c r="N76" s="104"/>
    </row>
    <row r="77" spans="1:14">
      <c r="A77" s="169" t="s">
        <v>398</v>
      </c>
      <c r="B77" s="201">
        <v>2974</v>
      </c>
      <c r="C77" s="201">
        <v>3011</v>
      </c>
      <c r="D77" s="201">
        <v>3064</v>
      </c>
      <c r="E77" s="201">
        <v>3130</v>
      </c>
      <c r="F77" s="201">
        <v>3143</v>
      </c>
      <c r="G77" s="201">
        <v>3150</v>
      </c>
      <c r="H77" s="201">
        <v>2841</v>
      </c>
      <c r="I77" s="201">
        <v>2874</v>
      </c>
      <c r="J77" s="201">
        <v>2836</v>
      </c>
      <c r="K77" s="201">
        <v>2875</v>
      </c>
      <c r="L77" s="201">
        <v>2819</v>
      </c>
      <c r="M77" s="201">
        <v>2789</v>
      </c>
      <c r="N77" s="104"/>
    </row>
    <row r="78" spans="1:14">
      <c r="A78" s="138" t="s">
        <v>60</v>
      </c>
      <c r="B78" s="137">
        <v>849</v>
      </c>
      <c r="C78" s="137">
        <v>901</v>
      </c>
      <c r="D78" s="137">
        <v>915</v>
      </c>
      <c r="E78" s="137">
        <v>944</v>
      </c>
      <c r="F78" s="137">
        <v>899</v>
      </c>
      <c r="G78" s="137">
        <v>957</v>
      </c>
      <c r="H78" s="137">
        <v>660</v>
      </c>
      <c r="I78" s="137">
        <v>703</v>
      </c>
      <c r="J78" s="137">
        <v>695</v>
      </c>
      <c r="K78" s="137">
        <v>715</v>
      </c>
      <c r="L78" s="137">
        <v>655</v>
      </c>
      <c r="M78" s="137">
        <v>640</v>
      </c>
      <c r="N78" s="104"/>
    </row>
    <row r="79" spans="1:14">
      <c r="A79" s="138" t="s">
        <v>61</v>
      </c>
      <c r="B79" s="137">
        <v>372</v>
      </c>
      <c r="C79" s="137">
        <v>356</v>
      </c>
      <c r="D79" s="137">
        <v>373</v>
      </c>
      <c r="E79" s="137">
        <v>382</v>
      </c>
      <c r="F79" s="137">
        <v>386</v>
      </c>
      <c r="G79" s="137">
        <v>365</v>
      </c>
      <c r="H79" s="137">
        <v>351</v>
      </c>
      <c r="I79" s="137">
        <v>369</v>
      </c>
      <c r="J79" s="137">
        <v>366</v>
      </c>
      <c r="K79" s="137">
        <v>361</v>
      </c>
      <c r="L79" s="137">
        <v>345</v>
      </c>
      <c r="M79" s="137">
        <v>341</v>
      </c>
      <c r="N79" s="104"/>
    </row>
    <row r="80" spans="1:14">
      <c r="A80" s="138" t="s">
        <v>362</v>
      </c>
      <c r="B80" s="137">
        <v>529</v>
      </c>
      <c r="C80" s="137">
        <v>512</v>
      </c>
      <c r="D80" s="137">
        <v>517</v>
      </c>
      <c r="E80" s="137">
        <v>526</v>
      </c>
      <c r="F80" s="137">
        <v>555</v>
      </c>
      <c r="G80" s="137">
        <v>541</v>
      </c>
      <c r="H80" s="137">
        <v>540</v>
      </c>
      <c r="I80" s="137">
        <v>521</v>
      </c>
      <c r="J80" s="137">
        <v>507</v>
      </c>
      <c r="K80" s="137">
        <v>532</v>
      </c>
      <c r="L80" s="137">
        <v>558</v>
      </c>
      <c r="M80" s="137">
        <v>561</v>
      </c>
      <c r="N80" s="104"/>
    </row>
    <row r="81" spans="1:14">
      <c r="A81" s="138" t="s">
        <v>363</v>
      </c>
      <c r="B81" s="137">
        <v>411</v>
      </c>
      <c r="C81" s="137">
        <v>424</v>
      </c>
      <c r="D81" s="137">
        <v>432</v>
      </c>
      <c r="E81" s="137">
        <v>439</v>
      </c>
      <c r="F81" s="137">
        <v>455</v>
      </c>
      <c r="G81" s="137">
        <v>453</v>
      </c>
      <c r="H81" s="137">
        <v>467</v>
      </c>
      <c r="I81" s="137">
        <v>453</v>
      </c>
      <c r="J81" s="137">
        <v>451</v>
      </c>
      <c r="K81" s="137">
        <v>451</v>
      </c>
      <c r="L81" s="137">
        <v>444</v>
      </c>
      <c r="M81" s="137">
        <v>439</v>
      </c>
      <c r="N81" s="104"/>
    </row>
    <row r="82" spans="1:14">
      <c r="A82" s="138" t="s">
        <v>364</v>
      </c>
      <c r="B82" s="137">
        <v>813</v>
      </c>
      <c r="C82" s="137">
        <v>818</v>
      </c>
      <c r="D82" s="137">
        <v>827</v>
      </c>
      <c r="E82" s="137">
        <v>839</v>
      </c>
      <c r="F82" s="137">
        <v>848</v>
      </c>
      <c r="G82" s="137">
        <v>834</v>
      </c>
      <c r="H82" s="137">
        <v>823</v>
      </c>
      <c r="I82" s="137">
        <v>828</v>
      </c>
      <c r="J82" s="137">
        <v>817</v>
      </c>
      <c r="K82" s="137">
        <v>816</v>
      </c>
      <c r="L82" s="137">
        <v>817</v>
      </c>
      <c r="M82" s="137">
        <v>808</v>
      </c>
      <c r="N82" s="104"/>
    </row>
    <row r="83" spans="1:14">
      <c r="A83" s="121" t="s">
        <v>7</v>
      </c>
      <c r="B83" s="137">
        <v>1031</v>
      </c>
      <c r="C83" s="137">
        <v>1050</v>
      </c>
      <c r="D83" s="137">
        <v>1091</v>
      </c>
      <c r="E83" s="137">
        <v>1110</v>
      </c>
      <c r="F83" s="137">
        <v>1093</v>
      </c>
      <c r="G83" s="137">
        <v>1117</v>
      </c>
      <c r="H83" s="137">
        <v>928</v>
      </c>
      <c r="I83" s="137">
        <v>937</v>
      </c>
      <c r="J83" s="137">
        <v>906</v>
      </c>
      <c r="K83" s="137">
        <v>929</v>
      </c>
      <c r="L83" s="137">
        <v>902</v>
      </c>
      <c r="M83" s="137">
        <v>891</v>
      </c>
      <c r="N83" s="104"/>
    </row>
    <row r="84" spans="1:14">
      <c r="A84" s="138" t="s">
        <v>60</v>
      </c>
      <c r="B84" s="137">
        <v>456</v>
      </c>
      <c r="C84" s="137">
        <v>487</v>
      </c>
      <c r="D84" s="122">
        <v>507</v>
      </c>
      <c r="E84" s="122">
        <v>517</v>
      </c>
      <c r="F84" s="122">
        <v>491</v>
      </c>
      <c r="G84" s="122">
        <v>529</v>
      </c>
      <c r="H84" s="122">
        <v>347</v>
      </c>
      <c r="I84" s="122">
        <v>362</v>
      </c>
      <c r="J84" s="122">
        <v>364</v>
      </c>
      <c r="K84" s="122">
        <v>375</v>
      </c>
      <c r="L84" s="122">
        <v>348</v>
      </c>
      <c r="M84" s="122">
        <v>338</v>
      </c>
      <c r="N84" s="104"/>
    </row>
    <row r="85" spans="1:14">
      <c r="A85" s="138" t="s">
        <v>61</v>
      </c>
      <c r="B85" s="137">
        <v>149</v>
      </c>
      <c r="C85" s="137">
        <v>145</v>
      </c>
      <c r="D85" s="122">
        <v>153</v>
      </c>
      <c r="E85" s="122">
        <v>156</v>
      </c>
      <c r="F85" s="122">
        <v>158</v>
      </c>
      <c r="G85" s="122">
        <v>149</v>
      </c>
      <c r="H85" s="122">
        <v>140</v>
      </c>
      <c r="I85" s="122">
        <v>143</v>
      </c>
      <c r="J85" s="122">
        <v>140</v>
      </c>
      <c r="K85" s="122">
        <v>144</v>
      </c>
      <c r="L85" s="122">
        <v>137</v>
      </c>
      <c r="M85" s="122">
        <v>137</v>
      </c>
      <c r="N85" s="104"/>
    </row>
    <row r="86" spans="1:14">
      <c r="A86" s="138" t="s">
        <v>362</v>
      </c>
      <c r="B86" s="137">
        <v>138</v>
      </c>
      <c r="C86" s="137">
        <v>133</v>
      </c>
      <c r="D86" s="122">
        <v>138</v>
      </c>
      <c r="E86" s="122">
        <v>140</v>
      </c>
      <c r="F86" s="122">
        <v>145</v>
      </c>
      <c r="G86" s="122">
        <v>137</v>
      </c>
      <c r="H86" s="122">
        <v>135</v>
      </c>
      <c r="I86" s="122">
        <v>129</v>
      </c>
      <c r="J86" s="122">
        <v>116</v>
      </c>
      <c r="K86" s="122">
        <v>128</v>
      </c>
      <c r="L86" s="122">
        <v>134</v>
      </c>
      <c r="M86" s="122">
        <v>139</v>
      </c>
      <c r="N86" s="104"/>
    </row>
    <row r="87" spans="1:14">
      <c r="A87" s="138" t="s">
        <v>363</v>
      </c>
      <c r="B87" s="137">
        <v>88</v>
      </c>
      <c r="C87" s="137">
        <v>89</v>
      </c>
      <c r="D87" s="122">
        <v>92</v>
      </c>
      <c r="E87" s="122">
        <v>93</v>
      </c>
      <c r="F87" s="122">
        <v>95</v>
      </c>
      <c r="G87" s="122">
        <v>102</v>
      </c>
      <c r="H87" s="122">
        <v>110</v>
      </c>
      <c r="I87" s="122">
        <v>103</v>
      </c>
      <c r="J87" s="122">
        <v>94</v>
      </c>
      <c r="K87" s="122">
        <v>91</v>
      </c>
      <c r="L87" s="122">
        <v>93</v>
      </c>
      <c r="M87" s="122">
        <v>88</v>
      </c>
      <c r="N87" s="104"/>
    </row>
    <row r="88" spans="1:14">
      <c r="A88" s="138" t="s">
        <v>364</v>
      </c>
      <c r="B88" s="137">
        <v>200</v>
      </c>
      <c r="C88" s="137">
        <v>196</v>
      </c>
      <c r="D88" s="122">
        <v>201</v>
      </c>
      <c r="E88" s="122">
        <v>204</v>
      </c>
      <c r="F88" s="122">
        <v>204</v>
      </c>
      <c r="G88" s="122">
        <v>200</v>
      </c>
      <c r="H88" s="122">
        <v>196</v>
      </c>
      <c r="I88" s="122">
        <v>200</v>
      </c>
      <c r="J88" s="122">
        <v>192</v>
      </c>
      <c r="K88" s="122">
        <v>191</v>
      </c>
      <c r="L88" s="122">
        <v>190</v>
      </c>
      <c r="M88" s="122">
        <v>189</v>
      </c>
      <c r="N88" s="104"/>
    </row>
    <row r="89" spans="1:14">
      <c r="A89" s="121" t="s">
        <v>8</v>
      </c>
      <c r="B89" s="137">
        <v>1943</v>
      </c>
      <c r="C89" s="137">
        <v>1961</v>
      </c>
      <c r="D89" s="137">
        <v>1973</v>
      </c>
      <c r="E89" s="137">
        <v>2020</v>
      </c>
      <c r="F89" s="137">
        <v>2050</v>
      </c>
      <c r="G89" s="137">
        <v>2033</v>
      </c>
      <c r="H89" s="137">
        <v>1913</v>
      </c>
      <c r="I89" s="137">
        <v>1937</v>
      </c>
      <c r="J89" s="137">
        <v>1930</v>
      </c>
      <c r="K89" s="137">
        <v>1946</v>
      </c>
      <c r="L89" s="137">
        <v>1917</v>
      </c>
      <c r="M89" s="137">
        <v>1898</v>
      </c>
      <c r="N89" s="104"/>
    </row>
    <row r="90" spans="1:14">
      <c r="A90" s="138" t="s">
        <v>60</v>
      </c>
      <c r="B90" s="137">
        <v>393</v>
      </c>
      <c r="C90" s="137">
        <v>414</v>
      </c>
      <c r="D90" s="122">
        <v>408</v>
      </c>
      <c r="E90" s="122">
        <v>427</v>
      </c>
      <c r="F90" s="122">
        <v>408</v>
      </c>
      <c r="G90" s="122">
        <v>428</v>
      </c>
      <c r="H90" s="122">
        <v>313</v>
      </c>
      <c r="I90" s="122">
        <v>341</v>
      </c>
      <c r="J90" s="122">
        <v>331</v>
      </c>
      <c r="K90" s="122">
        <v>340</v>
      </c>
      <c r="L90" s="122">
        <v>307</v>
      </c>
      <c r="M90" s="122">
        <v>302</v>
      </c>
      <c r="N90" s="104"/>
    </row>
    <row r="91" spans="1:14">
      <c r="A91" s="138" t="s">
        <v>61</v>
      </c>
      <c r="B91" s="137">
        <v>223</v>
      </c>
      <c r="C91" s="137">
        <v>211</v>
      </c>
      <c r="D91" s="122">
        <v>220</v>
      </c>
      <c r="E91" s="122">
        <v>226</v>
      </c>
      <c r="F91" s="122">
        <v>228</v>
      </c>
      <c r="G91" s="122">
        <v>216</v>
      </c>
      <c r="H91" s="122">
        <v>211</v>
      </c>
      <c r="I91" s="122">
        <v>226</v>
      </c>
      <c r="J91" s="122">
        <v>226</v>
      </c>
      <c r="K91" s="122">
        <v>217</v>
      </c>
      <c r="L91" s="122">
        <v>208</v>
      </c>
      <c r="M91" s="122">
        <v>204</v>
      </c>
      <c r="N91" s="104"/>
    </row>
    <row r="92" spans="1:14">
      <c r="A92" s="138" t="s">
        <v>362</v>
      </c>
      <c r="B92" s="137">
        <v>391</v>
      </c>
      <c r="C92" s="137">
        <v>379</v>
      </c>
      <c r="D92" s="122">
        <v>379</v>
      </c>
      <c r="E92" s="122">
        <v>386</v>
      </c>
      <c r="F92" s="122">
        <v>410</v>
      </c>
      <c r="G92" s="122">
        <v>404</v>
      </c>
      <c r="H92" s="122">
        <v>405</v>
      </c>
      <c r="I92" s="122">
        <v>392</v>
      </c>
      <c r="J92" s="122">
        <v>391</v>
      </c>
      <c r="K92" s="122">
        <v>404</v>
      </c>
      <c r="L92" s="122">
        <v>424</v>
      </c>
      <c r="M92" s="122">
        <v>422</v>
      </c>
      <c r="N92" s="104"/>
    </row>
    <row r="93" spans="1:14">
      <c r="A93" s="138" t="s">
        <v>363</v>
      </c>
      <c r="B93" s="137">
        <v>323</v>
      </c>
      <c r="C93" s="137">
        <v>335</v>
      </c>
      <c r="D93" s="122">
        <v>340</v>
      </c>
      <c r="E93" s="122">
        <v>346</v>
      </c>
      <c r="F93" s="122">
        <v>360</v>
      </c>
      <c r="G93" s="122">
        <v>351</v>
      </c>
      <c r="H93" s="122">
        <v>357</v>
      </c>
      <c r="I93" s="122">
        <v>350</v>
      </c>
      <c r="J93" s="122">
        <v>357</v>
      </c>
      <c r="K93" s="122">
        <v>360</v>
      </c>
      <c r="L93" s="122">
        <v>351</v>
      </c>
      <c r="M93" s="122">
        <v>351</v>
      </c>
      <c r="N93" s="104"/>
    </row>
    <row r="94" spans="1:14">
      <c r="A94" s="139" t="s">
        <v>364</v>
      </c>
      <c r="B94" s="195">
        <v>613</v>
      </c>
      <c r="C94" s="195">
        <v>622</v>
      </c>
      <c r="D94" s="125">
        <v>626</v>
      </c>
      <c r="E94" s="125">
        <v>635</v>
      </c>
      <c r="F94" s="125">
        <v>644</v>
      </c>
      <c r="G94" s="125">
        <v>634</v>
      </c>
      <c r="H94" s="125">
        <v>627</v>
      </c>
      <c r="I94" s="125">
        <v>628</v>
      </c>
      <c r="J94" s="125">
        <v>625</v>
      </c>
      <c r="K94" s="125">
        <v>625</v>
      </c>
      <c r="L94" s="125">
        <v>627</v>
      </c>
      <c r="M94" s="125">
        <v>619</v>
      </c>
      <c r="N94" s="104"/>
    </row>
    <row r="95" spans="1:14" ht="13.5">
      <c r="A95" s="127" t="s">
        <v>216</v>
      </c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</row>
    <row r="96" spans="1:14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</row>
    <row r="120" spans="1:13" ht="13.5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</row>
    <row r="121" spans="1:13" ht="13.5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</row>
    <row r="122" spans="1:13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</row>
    <row r="123" spans="1:13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</row>
    <row r="125" spans="1:13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3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</row>
    <row r="127" spans="1:13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</row>
    <row r="128" spans="1:13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</row>
    <row r="129" spans="1:13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</row>
    <row r="130" spans="1:13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</row>
    <row r="131" spans="1:13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</row>
    <row r="132" spans="1:13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</row>
    <row r="133" spans="1:13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</row>
    <row r="134" spans="1:13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</row>
    <row r="135" spans="1:13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</row>
    <row r="136" spans="1:13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</row>
    <row r="137" spans="1:13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</row>
    <row r="138" spans="1:13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</row>
    <row r="139" spans="1:13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</row>
    <row r="140" spans="1:13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</row>
    <row r="141" spans="1:13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</row>
    <row r="142" spans="1:13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</row>
    <row r="143" spans="1:13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</row>
    <row r="144" spans="1:13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</row>
    <row r="145" spans="1:13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</row>
    <row r="146" spans="1:13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</row>
    <row r="147" spans="1:13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</row>
    <row r="148" spans="1:13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</row>
    <row r="149" spans="1:13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</row>
    <row r="150" spans="1:13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</row>
    <row r="151" spans="1:13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</row>
    <row r="152" spans="1:13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</row>
    <row r="153" spans="1:13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</row>
    <row r="154" spans="1:13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</row>
    <row r="155" spans="1:13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</row>
    <row r="156" spans="1:13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</row>
    <row r="157" spans="1:13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</row>
    <row r="158" spans="1:13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</row>
    <row r="159" spans="1:13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</row>
    <row r="160" spans="1:13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</row>
    <row r="161" spans="1:13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</row>
    <row r="162" spans="1:13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</row>
    <row r="163" spans="1:13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</row>
    <row r="164" spans="1:13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</row>
    <row r="165" spans="1:13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</row>
    <row r="166" spans="1:13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</row>
    <row r="167" spans="1:13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</row>
    <row r="168" spans="1:13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</row>
    <row r="169" spans="1:13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</row>
    <row r="170" spans="1:13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</row>
    <row r="171" spans="1:13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</row>
    <row r="172" spans="1:13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</row>
    <row r="173" spans="1:13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</row>
    <row r="174" spans="1:13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</row>
    <row r="175" spans="1:13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</row>
    <row r="176" spans="1:13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</row>
    <row r="177" spans="1:13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</row>
    <row r="178" spans="1:13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</row>
    <row r="179" spans="1:13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</row>
    <row r="180" spans="1:13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</row>
    <row r="181" spans="1:13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</row>
    <row r="182" spans="1:13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</row>
    <row r="183" spans="1:13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</row>
    <row r="184" spans="1:13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</row>
    <row r="185" spans="1:13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</row>
    <row r="186" spans="1:13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</row>
    <row r="187" spans="1:13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</row>
    <row r="188" spans="1:13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</row>
    <row r="189" spans="1:13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</row>
    <row r="190" spans="1:13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</row>
    <row r="191" spans="1:13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</row>
    <row r="192" spans="1:13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</row>
    <row r="193" spans="1:13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</row>
    <row r="194" spans="1:13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</row>
    <row r="195" spans="1:13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</row>
    <row r="196" spans="1:13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</row>
    <row r="197" spans="1:13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</row>
    <row r="198" spans="1:13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</row>
    <row r="199" spans="1:13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</row>
    <row r="200" spans="1:13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</row>
    <row r="201" spans="1:13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</row>
    <row r="202" spans="1:13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</row>
    <row r="203" spans="1:13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</row>
    <row r="204" spans="1:13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</row>
    <row r="205" spans="1:13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</row>
    <row r="206" spans="1:13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</row>
    <row r="207" spans="1:13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</row>
    <row r="208" spans="1:13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</row>
    <row r="209" spans="1:13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</row>
    <row r="210" spans="1:13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</row>
    <row r="211" spans="1:13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</row>
    <row r="212" spans="1:13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</row>
    <row r="213" spans="1:13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</row>
    <row r="214" spans="1:13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</row>
    <row r="215" spans="1:13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</row>
    <row r="216" spans="1:13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</row>
    <row r="217" spans="1:13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</row>
    <row r="218" spans="1:13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</row>
    <row r="219" spans="1:13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</row>
    <row r="220" spans="1:13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</row>
    <row r="221" spans="1:13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</row>
    <row r="222" spans="1:13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</row>
    <row r="223" spans="1:13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</row>
    <row r="224" spans="1:13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</row>
    <row r="225" spans="1:13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</row>
    <row r="226" spans="1:13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</row>
    <row r="227" spans="1:13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</row>
    <row r="228" spans="1:13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</row>
    <row r="229" spans="1:13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</row>
    <row r="230" spans="1:13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</row>
    <row r="231" spans="1:13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</row>
    <row r="232" spans="1:13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</row>
    <row r="233" spans="1:13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</row>
    <row r="234" spans="1:13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</row>
    <row r="235" spans="1:13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</row>
    <row r="236" spans="1:13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</row>
    <row r="237" spans="1:13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</row>
    <row r="238" spans="1:13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</row>
    <row r="239" spans="1:13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</row>
    <row r="240" spans="1:13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</row>
    <row r="241" spans="1:13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</row>
    <row r="242" spans="1:13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</row>
    <row r="243" spans="1:13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</row>
    <row r="244" spans="1:13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</row>
    <row r="245" spans="1:13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</row>
    <row r="246" spans="1:13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</row>
    <row r="247" spans="1:13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</row>
    <row r="248" spans="1:13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</row>
    <row r="249" spans="1:13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</row>
    <row r="250" spans="1:13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</row>
    <row r="251" spans="1:13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</row>
    <row r="252" spans="1:13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</row>
    <row r="253" spans="1:13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</row>
    <row r="254" spans="1:13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</row>
    <row r="255" spans="1:13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</row>
    <row r="256" spans="1:13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</row>
    <row r="257" spans="1:13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</row>
    <row r="258" spans="1:13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</row>
    <row r="259" spans="1:13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</row>
    <row r="260" spans="1:13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</row>
    <row r="261" spans="1:13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</row>
    <row r="262" spans="1:13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</row>
    <row r="263" spans="1:13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</row>
    <row r="264" spans="1:13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</row>
    <row r="265" spans="1:13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</row>
    <row r="266" spans="1:13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</row>
    <row r="267" spans="1:13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</row>
    <row r="268" spans="1:13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</row>
    <row r="269" spans="1:13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</row>
    <row r="270" spans="1:13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</row>
    <row r="271" spans="1:13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</row>
    <row r="272" spans="1:13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</row>
    <row r="273" spans="1:13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</row>
    <row r="274" spans="1:13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</row>
    <row r="275" spans="1:13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</row>
    <row r="276" spans="1:13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</row>
    <row r="277" spans="1:13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</row>
    <row r="278" spans="1:13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</row>
    <row r="279" spans="1:13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</row>
    <row r="280" spans="1:13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</row>
    <row r="281" spans="1:13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</row>
    <row r="282" spans="1:13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</row>
    <row r="283" spans="1:13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</row>
    <row r="284" spans="1:13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</row>
    <row r="285" spans="1:13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</row>
    <row r="286" spans="1:13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</row>
    <row r="287" spans="1:13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</row>
    <row r="288" spans="1:13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</row>
    <row r="289" spans="1:13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</row>
    <row r="290" spans="1:13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</row>
    <row r="291" spans="1:13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</row>
    <row r="292" spans="1:13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</row>
    <row r="293" spans="1:13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</row>
    <row r="294" spans="1:13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</row>
    <row r="295" spans="1:13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</row>
    <row r="296" spans="1:13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</row>
    <row r="297" spans="1:13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</row>
    <row r="298" spans="1:13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</row>
    <row r="299" spans="1:13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</row>
    <row r="300" spans="1:13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</row>
    <row r="301" spans="1:13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</row>
    <row r="302" spans="1:13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</row>
    <row r="303" spans="1:13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</row>
    <row r="304" spans="1:13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</row>
    <row r="305" spans="1:13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</row>
    <row r="306" spans="1:13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</row>
    <row r="307" spans="1:13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</row>
    <row r="308" spans="1:13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</row>
    <row r="309" spans="1:13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</row>
    <row r="310" spans="1:13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</row>
    <row r="311" spans="1:13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</row>
    <row r="312" spans="1:13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</row>
  </sheetData>
  <pageMargins left="0.23622047244094491" right="0.23622047244094491" top="0.39370078740157483" bottom="0.74803149606299213" header="0" footer="0.31496062992125984"/>
  <pageSetup paperSize="9" scale="6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1"/>
  <sheetViews>
    <sheetView workbookViewId="0">
      <selection activeCell="I18" sqref="I18"/>
    </sheetView>
  </sheetViews>
  <sheetFormatPr baseColWidth="10" defaultColWidth="11.42578125" defaultRowHeight="12.75"/>
  <cols>
    <col min="1" max="1" width="13.28515625" style="194" customWidth="1"/>
    <col min="2" max="13" width="11.28515625" style="194" customWidth="1"/>
    <col min="14" max="16384" width="11.42578125" style="194"/>
  </cols>
  <sheetData>
    <row r="1" spans="1:14">
      <c r="A1" s="103" t="s">
        <v>399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04"/>
    </row>
    <row r="2" spans="1:14">
      <c r="A2" s="107" t="s">
        <v>400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04"/>
    </row>
    <row r="3" spans="1:14">
      <c r="A3" s="236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04"/>
    </row>
    <row r="4" spans="1:14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  <c r="N4" s="104"/>
    </row>
    <row r="5" spans="1:14">
      <c r="A5" s="189" t="s">
        <v>6</v>
      </c>
      <c r="B5" s="187">
        <v>2773</v>
      </c>
      <c r="C5" s="187">
        <v>2781</v>
      </c>
      <c r="D5" s="187">
        <v>2758</v>
      </c>
      <c r="E5" s="187">
        <v>2793</v>
      </c>
      <c r="F5" s="187">
        <v>2818</v>
      </c>
      <c r="G5" s="187">
        <v>2827</v>
      </c>
      <c r="H5" s="187">
        <v>2792</v>
      </c>
      <c r="I5" s="187">
        <v>2824</v>
      </c>
      <c r="J5" s="187">
        <v>2883</v>
      </c>
      <c r="K5" s="187">
        <v>2882</v>
      </c>
      <c r="L5" s="187">
        <v>2802</v>
      </c>
      <c r="M5" s="187">
        <v>2743</v>
      </c>
      <c r="N5" s="104"/>
    </row>
    <row r="6" spans="1:14">
      <c r="A6" s="138" t="s">
        <v>60</v>
      </c>
      <c r="B6" s="137">
        <v>147</v>
      </c>
      <c r="C6" s="137">
        <v>154</v>
      </c>
      <c r="D6" s="137">
        <v>145</v>
      </c>
      <c r="E6" s="137">
        <v>156</v>
      </c>
      <c r="F6" s="137">
        <v>172</v>
      </c>
      <c r="G6" s="137">
        <v>172</v>
      </c>
      <c r="H6" s="137">
        <v>143</v>
      </c>
      <c r="I6" s="137">
        <v>142</v>
      </c>
      <c r="J6" s="137">
        <v>163</v>
      </c>
      <c r="K6" s="137">
        <v>155</v>
      </c>
      <c r="L6" s="137">
        <v>142</v>
      </c>
      <c r="M6" s="137">
        <v>135</v>
      </c>
      <c r="N6" s="104"/>
    </row>
    <row r="7" spans="1:14">
      <c r="A7" s="138" t="s">
        <v>61</v>
      </c>
      <c r="B7" s="137">
        <v>183</v>
      </c>
      <c r="C7" s="137">
        <v>169</v>
      </c>
      <c r="D7" s="137">
        <v>167</v>
      </c>
      <c r="E7" s="137">
        <v>175</v>
      </c>
      <c r="F7" s="137">
        <v>170</v>
      </c>
      <c r="G7" s="137">
        <v>178</v>
      </c>
      <c r="H7" s="137">
        <v>178</v>
      </c>
      <c r="I7" s="137">
        <v>187</v>
      </c>
      <c r="J7" s="137">
        <v>192</v>
      </c>
      <c r="K7" s="137">
        <v>196</v>
      </c>
      <c r="L7" s="137">
        <v>184</v>
      </c>
      <c r="M7" s="137">
        <v>178</v>
      </c>
      <c r="N7" s="104"/>
    </row>
    <row r="8" spans="1:14">
      <c r="A8" s="138" t="s">
        <v>362</v>
      </c>
      <c r="B8" s="137">
        <v>343</v>
      </c>
      <c r="C8" s="137">
        <v>359</v>
      </c>
      <c r="D8" s="137">
        <v>353</v>
      </c>
      <c r="E8" s="137">
        <v>365</v>
      </c>
      <c r="F8" s="137">
        <v>353</v>
      </c>
      <c r="G8" s="137">
        <v>344</v>
      </c>
      <c r="H8" s="137">
        <v>340</v>
      </c>
      <c r="I8" s="137">
        <v>345</v>
      </c>
      <c r="J8" s="137">
        <v>351</v>
      </c>
      <c r="K8" s="137">
        <v>359</v>
      </c>
      <c r="L8" s="137">
        <v>347</v>
      </c>
      <c r="M8" s="137">
        <v>343</v>
      </c>
      <c r="N8" s="104"/>
    </row>
    <row r="9" spans="1:14">
      <c r="A9" s="138" t="s">
        <v>363</v>
      </c>
      <c r="B9" s="137">
        <v>664</v>
      </c>
      <c r="C9" s="137">
        <v>662</v>
      </c>
      <c r="D9" s="137">
        <v>657</v>
      </c>
      <c r="E9" s="137">
        <v>652</v>
      </c>
      <c r="F9" s="137">
        <v>671</v>
      </c>
      <c r="G9" s="137">
        <v>657</v>
      </c>
      <c r="H9" s="137">
        <v>657</v>
      </c>
      <c r="I9" s="137">
        <v>644</v>
      </c>
      <c r="J9" s="137">
        <v>662</v>
      </c>
      <c r="K9" s="137">
        <v>659</v>
      </c>
      <c r="L9" s="137">
        <v>637</v>
      </c>
      <c r="M9" s="137">
        <v>623</v>
      </c>
      <c r="N9" s="104"/>
    </row>
    <row r="10" spans="1:14">
      <c r="A10" s="139" t="s">
        <v>364</v>
      </c>
      <c r="B10" s="175">
        <v>1436</v>
      </c>
      <c r="C10" s="175">
        <v>1437</v>
      </c>
      <c r="D10" s="175">
        <v>1436</v>
      </c>
      <c r="E10" s="175">
        <v>1445</v>
      </c>
      <c r="F10" s="175">
        <v>1452</v>
      </c>
      <c r="G10" s="175">
        <v>1476</v>
      </c>
      <c r="H10" s="175">
        <v>1474</v>
      </c>
      <c r="I10" s="175">
        <v>1506</v>
      </c>
      <c r="J10" s="175">
        <v>1515</v>
      </c>
      <c r="K10" s="175">
        <v>1513</v>
      </c>
      <c r="L10" s="175">
        <v>1492</v>
      </c>
      <c r="M10" s="175">
        <v>1464</v>
      </c>
      <c r="N10" s="104"/>
    </row>
    <row r="11" spans="1:14">
      <c r="A11" s="121" t="s">
        <v>7</v>
      </c>
      <c r="B11" s="170">
        <v>1311</v>
      </c>
      <c r="C11" s="170">
        <v>1330</v>
      </c>
      <c r="D11" s="170">
        <v>1310</v>
      </c>
      <c r="E11" s="170">
        <v>1336</v>
      </c>
      <c r="F11" s="170">
        <v>1330</v>
      </c>
      <c r="G11" s="170">
        <v>1305</v>
      </c>
      <c r="H11" s="170">
        <v>1291</v>
      </c>
      <c r="I11" s="170">
        <v>1305</v>
      </c>
      <c r="J11" s="170">
        <v>1342</v>
      </c>
      <c r="K11" s="170">
        <v>1355</v>
      </c>
      <c r="L11" s="170">
        <v>1301</v>
      </c>
      <c r="M11" s="170">
        <v>1276</v>
      </c>
      <c r="N11" s="104"/>
    </row>
    <row r="12" spans="1:14">
      <c r="A12" s="138" t="s">
        <v>60</v>
      </c>
      <c r="B12" s="137">
        <v>95</v>
      </c>
      <c r="C12" s="137">
        <v>96</v>
      </c>
      <c r="D12" s="122">
        <v>94</v>
      </c>
      <c r="E12" s="122">
        <v>100</v>
      </c>
      <c r="F12" s="122">
        <v>111</v>
      </c>
      <c r="G12" s="122">
        <v>106</v>
      </c>
      <c r="H12" s="122">
        <v>91</v>
      </c>
      <c r="I12" s="122">
        <v>92</v>
      </c>
      <c r="J12" s="122">
        <v>107</v>
      </c>
      <c r="K12" s="122">
        <v>106</v>
      </c>
      <c r="L12" s="122">
        <v>91</v>
      </c>
      <c r="M12" s="122">
        <v>85</v>
      </c>
      <c r="N12" s="104"/>
    </row>
    <row r="13" spans="1:14">
      <c r="A13" s="138" t="s">
        <v>61</v>
      </c>
      <c r="B13" s="137">
        <v>100</v>
      </c>
      <c r="C13" s="137">
        <v>92</v>
      </c>
      <c r="D13" s="122">
        <v>84</v>
      </c>
      <c r="E13" s="122">
        <v>93</v>
      </c>
      <c r="F13" s="122">
        <v>92</v>
      </c>
      <c r="G13" s="122">
        <v>97</v>
      </c>
      <c r="H13" s="122">
        <v>92</v>
      </c>
      <c r="I13" s="122">
        <v>97</v>
      </c>
      <c r="J13" s="122">
        <v>98</v>
      </c>
      <c r="K13" s="122">
        <v>101</v>
      </c>
      <c r="L13" s="122">
        <v>92</v>
      </c>
      <c r="M13" s="122">
        <v>90</v>
      </c>
      <c r="N13" s="104"/>
    </row>
    <row r="14" spans="1:14">
      <c r="A14" s="138" t="s">
        <v>362</v>
      </c>
      <c r="B14" s="137">
        <v>197</v>
      </c>
      <c r="C14" s="137">
        <v>208</v>
      </c>
      <c r="D14" s="122">
        <v>210</v>
      </c>
      <c r="E14" s="122">
        <v>218</v>
      </c>
      <c r="F14" s="122">
        <v>208</v>
      </c>
      <c r="G14" s="122">
        <v>199</v>
      </c>
      <c r="H14" s="122">
        <v>205</v>
      </c>
      <c r="I14" s="122">
        <v>206</v>
      </c>
      <c r="J14" s="122">
        <v>211</v>
      </c>
      <c r="K14" s="122">
        <v>216</v>
      </c>
      <c r="L14" s="122">
        <v>211</v>
      </c>
      <c r="M14" s="122">
        <v>206</v>
      </c>
      <c r="N14" s="104"/>
    </row>
    <row r="15" spans="1:14">
      <c r="A15" s="138" t="s">
        <v>363</v>
      </c>
      <c r="B15" s="137">
        <v>328</v>
      </c>
      <c r="C15" s="137">
        <v>329</v>
      </c>
      <c r="D15" s="122">
        <v>329</v>
      </c>
      <c r="E15" s="122">
        <v>330</v>
      </c>
      <c r="F15" s="122">
        <v>336</v>
      </c>
      <c r="G15" s="122">
        <v>318</v>
      </c>
      <c r="H15" s="122">
        <v>314</v>
      </c>
      <c r="I15" s="122">
        <v>300</v>
      </c>
      <c r="J15" s="122">
        <v>318</v>
      </c>
      <c r="K15" s="122">
        <v>324</v>
      </c>
      <c r="L15" s="122">
        <v>314</v>
      </c>
      <c r="M15" s="122">
        <v>301</v>
      </c>
      <c r="N15" s="104"/>
    </row>
    <row r="16" spans="1:14">
      <c r="A16" s="139" t="s">
        <v>364</v>
      </c>
      <c r="B16" s="175">
        <v>591</v>
      </c>
      <c r="C16" s="175">
        <v>605</v>
      </c>
      <c r="D16" s="125">
        <v>593</v>
      </c>
      <c r="E16" s="125">
        <v>595</v>
      </c>
      <c r="F16" s="125">
        <v>583</v>
      </c>
      <c r="G16" s="125">
        <v>585</v>
      </c>
      <c r="H16" s="125">
        <v>589</v>
      </c>
      <c r="I16" s="125">
        <v>610</v>
      </c>
      <c r="J16" s="125">
        <v>608</v>
      </c>
      <c r="K16" s="125">
        <v>608</v>
      </c>
      <c r="L16" s="125">
        <v>593</v>
      </c>
      <c r="M16" s="125">
        <v>594</v>
      </c>
      <c r="N16" s="104"/>
    </row>
    <row r="17" spans="1:14">
      <c r="A17" s="121" t="s">
        <v>8</v>
      </c>
      <c r="B17" s="170">
        <v>1462</v>
      </c>
      <c r="C17" s="170">
        <v>1451</v>
      </c>
      <c r="D17" s="170">
        <v>1448</v>
      </c>
      <c r="E17" s="170">
        <v>1457</v>
      </c>
      <c r="F17" s="170">
        <v>1488</v>
      </c>
      <c r="G17" s="170">
        <v>1522</v>
      </c>
      <c r="H17" s="170">
        <v>1501</v>
      </c>
      <c r="I17" s="170">
        <v>1519</v>
      </c>
      <c r="J17" s="170">
        <v>1541</v>
      </c>
      <c r="K17" s="170">
        <v>1527</v>
      </c>
      <c r="L17" s="170">
        <v>1501</v>
      </c>
      <c r="M17" s="170">
        <v>1467</v>
      </c>
      <c r="N17" s="104"/>
    </row>
    <row r="18" spans="1:14">
      <c r="A18" s="138" t="s">
        <v>60</v>
      </c>
      <c r="B18" s="137">
        <v>52</v>
      </c>
      <c r="C18" s="137">
        <v>58</v>
      </c>
      <c r="D18" s="122">
        <v>51</v>
      </c>
      <c r="E18" s="122">
        <v>56</v>
      </c>
      <c r="F18" s="122">
        <v>61</v>
      </c>
      <c r="G18" s="122">
        <v>66</v>
      </c>
      <c r="H18" s="122">
        <v>52</v>
      </c>
      <c r="I18" s="122">
        <v>50</v>
      </c>
      <c r="J18" s="122">
        <v>56</v>
      </c>
      <c r="K18" s="122">
        <v>49</v>
      </c>
      <c r="L18" s="122">
        <v>51</v>
      </c>
      <c r="M18" s="122">
        <v>50</v>
      </c>
      <c r="N18" s="104"/>
    </row>
    <row r="19" spans="1:14">
      <c r="A19" s="138" t="s">
        <v>61</v>
      </c>
      <c r="B19" s="137">
        <v>83</v>
      </c>
      <c r="C19" s="137">
        <v>77</v>
      </c>
      <c r="D19" s="122">
        <v>83</v>
      </c>
      <c r="E19" s="122">
        <v>82</v>
      </c>
      <c r="F19" s="122">
        <v>78</v>
      </c>
      <c r="G19" s="122">
        <v>81</v>
      </c>
      <c r="H19" s="122">
        <v>86</v>
      </c>
      <c r="I19" s="122">
        <v>90</v>
      </c>
      <c r="J19" s="122">
        <v>94</v>
      </c>
      <c r="K19" s="122">
        <v>95</v>
      </c>
      <c r="L19" s="122">
        <v>92</v>
      </c>
      <c r="M19" s="122">
        <v>88</v>
      </c>
      <c r="N19" s="104"/>
    </row>
    <row r="20" spans="1:14">
      <c r="A20" s="138" t="s">
        <v>362</v>
      </c>
      <c r="B20" s="137">
        <v>146</v>
      </c>
      <c r="C20" s="137">
        <v>151</v>
      </c>
      <c r="D20" s="122">
        <v>143</v>
      </c>
      <c r="E20" s="122">
        <v>147</v>
      </c>
      <c r="F20" s="122">
        <v>145</v>
      </c>
      <c r="G20" s="122">
        <v>145</v>
      </c>
      <c r="H20" s="122">
        <v>135</v>
      </c>
      <c r="I20" s="122">
        <v>139</v>
      </c>
      <c r="J20" s="122">
        <v>140</v>
      </c>
      <c r="K20" s="122">
        <v>143</v>
      </c>
      <c r="L20" s="122">
        <v>136</v>
      </c>
      <c r="M20" s="122">
        <v>137</v>
      </c>
      <c r="N20" s="104"/>
    </row>
    <row r="21" spans="1:14">
      <c r="A21" s="138" t="s">
        <v>363</v>
      </c>
      <c r="B21" s="137">
        <v>336</v>
      </c>
      <c r="C21" s="137">
        <v>333</v>
      </c>
      <c r="D21" s="122">
        <v>328</v>
      </c>
      <c r="E21" s="122">
        <v>322</v>
      </c>
      <c r="F21" s="122">
        <v>335</v>
      </c>
      <c r="G21" s="122">
        <v>339</v>
      </c>
      <c r="H21" s="122">
        <v>343</v>
      </c>
      <c r="I21" s="122">
        <v>344</v>
      </c>
      <c r="J21" s="122">
        <v>344</v>
      </c>
      <c r="K21" s="122">
        <v>335</v>
      </c>
      <c r="L21" s="122">
        <v>323</v>
      </c>
      <c r="M21" s="137">
        <v>322</v>
      </c>
      <c r="N21" s="104"/>
    </row>
    <row r="22" spans="1:14">
      <c r="A22" s="139" t="s">
        <v>364</v>
      </c>
      <c r="B22" s="195">
        <v>845</v>
      </c>
      <c r="C22" s="195">
        <v>832</v>
      </c>
      <c r="D22" s="125">
        <v>843</v>
      </c>
      <c r="E22" s="125">
        <v>850</v>
      </c>
      <c r="F22" s="125">
        <v>869</v>
      </c>
      <c r="G22" s="125">
        <v>891</v>
      </c>
      <c r="H22" s="125">
        <v>885</v>
      </c>
      <c r="I22" s="125">
        <v>896</v>
      </c>
      <c r="J22" s="125">
        <v>907</v>
      </c>
      <c r="K22" s="125">
        <v>905</v>
      </c>
      <c r="L22" s="125">
        <v>899</v>
      </c>
      <c r="M22" s="125">
        <v>870</v>
      </c>
      <c r="N22" s="104"/>
    </row>
    <row r="23" spans="1:14" ht="13.5">
      <c r="A23" s="127" t="s">
        <v>216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04"/>
    </row>
    <row r="24" spans="1:14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04"/>
    </row>
    <row r="25" spans="1:14"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</row>
    <row r="26" spans="1:14"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</row>
    <row r="27" spans="1:14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</row>
    <row r="28" spans="1:14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</row>
    <row r="29" spans="1:14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</row>
    <row r="30" spans="1:14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</row>
    <row r="79" spans="1:13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</row>
    <row r="80" spans="1:13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</row>
    <row r="81" spans="1:13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</row>
    <row r="82" spans="1:13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</row>
    <row r="83" spans="1:13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</row>
    <row r="84" spans="1:13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</row>
    <row r="85" spans="1:13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</row>
    <row r="86" spans="1:13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</row>
    <row r="87" spans="1:13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</row>
    <row r="88" spans="1:13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</row>
    <row r="89" spans="1:13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</row>
    <row r="90" spans="1:13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</row>
    <row r="91" spans="1:13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</row>
    <row r="92" spans="1:13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</row>
    <row r="93" spans="1:13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</row>
    <row r="94" spans="1:13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</row>
    <row r="95" spans="1:13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</row>
    <row r="96" spans="1:13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</row>
    <row r="97" spans="1:13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</row>
    <row r="98" spans="1:13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</row>
    <row r="99" spans="1:13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</row>
    <row r="100" spans="1:13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</row>
    <row r="101" spans="1:13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</row>
    <row r="103" spans="1:13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</row>
    <row r="104" spans="1:13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</row>
    <row r="105" spans="1:13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</row>
    <row r="106" spans="1:13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</row>
    <row r="107" spans="1:13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</row>
    <row r="108" spans="1:13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</row>
    <row r="109" spans="1:13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</row>
    <row r="110" spans="1:13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</row>
    <row r="111" spans="1:13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</row>
    <row r="112" spans="1:13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</row>
    <row r="113" spans="1:13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</row>
    <row r="114" spans="1:13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</row>
    <row r="115" spans="1:13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</row>
    <row r="116" spans="1:13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</row>
    <row r="117" spans="1:13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</row>
    <row r="118" spans="1:13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</row>
    <row r="119" spans="1:13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</row>
    <row r="120" spans="1:13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</row>
    <row r="121" spans="1:13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</row>
    <row r="122" spans="1:13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</row>
    <row r="123" spans="1:13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</row>
    <row r="125" spans="1:13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3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</row>
    <row r="127" spans="1:13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</row>
    <row r="128" spans="1:13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</row>
    <row r="129" spans="1:13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</row>
    <row r="130" spans="1:13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</row>
    <row r="131" spans="1:13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</row>
    <row r="132" spans="1:13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</row>
    <row r="133" spans="1:13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</row>
    <row r="134" spans="1:13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</row>
    <row r="135" spans="1:13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</row>
    <row r="136" spans="1:13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</row>
    <row r="137" spans="1:13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</row>
    <row r="138" spans="1:13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</row>
    <row r="139" spans="1:13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</row>
    <row r="140" spans="1:13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</row>
    <row r="141" spans="1:13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</row>
    <row r="142" spans="1:13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</row>
    <row r="143" spans="1:13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</row>
    <row r="144" spans="1:13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</row>
    <row r="145" spans="1:13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</row>
    <row r="146" spans="1:13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</row>
    <row r="147" spans="1:13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</row>
    <row r="148" spans="1:13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</row>
    <row r="149" spans="1:13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</row>
    <row r="150" spans="1:13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</row>
    <row r="151" spans="1:13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</row>
    <row r="152" spans="1:13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</row>
    <row r="153" spans="1:13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</row>
    <row r="154" spans="1:13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</row>
    <row r="155" spans="1:13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</row>
    <row r="156" spans="1:13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</row>
    <row r="157" spans="1:13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</row>
    <row r="158" spans="1:13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</row>
    <row r="159" spans="1:13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</row>
    <row r="160" spans="1:13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</row>
    <row r="161" spans="1:13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</row>
    <row r="162" spans="1:13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</row>
    <row r="163" spans="1:13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</row>
    <row r="164" spans="1:13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</row>
    <row r="165" spans="1:13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</row>
    <row r="166" spans="1:13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</row>
    <row r="167" spans="1:13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</row>
    <row r="168" spans="1:13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</row>
    <row r="169" spans="1:13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</row>
    <row r="170" spans="1:13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</row>
    <row r="171" spans="1:13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</row>
    <row r="172" spans="1:13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</row>
    <row r="173" spans="1:13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</row>
    <row r="174" spans="1:13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</row>
    <row r="175" spans="1:13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</row>
    <row r="176" spans="1:13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</row>
    <row r="177" spans="1:13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</row>
    <row r="178" spans="1:13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</row>
    <row r="179" spans="1:13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</row>
    <row r="180" spans="1:13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</row>
    <row r="181" spans="1:13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</row>
    <row r="182" spans="1:13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</row>
    <row r="183" spans="1:13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</row>
    <row r="184" spans="1:13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</row>
    <row r="185" spans="1:13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</row>
    <row r="186" spans="1:13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</row>
    <row r="187" spans="1:13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</row>
    <row r="188" spans="1:13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</row>
    <row r="189" spans="1:13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</row>
    <row r="190" spans="1:13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</row>
    <row r="191" spans="1:13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</row>
    <row r="192" spans="1:13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</row>
    <row r="193" spans="1:13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</row>
    <row r="194" spans="1:13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</row>
    <row r="195" spans="1:13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</row>
    <row r="196" spans="1:13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</row>
    <row r="197" spans="1:13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</row>
    <row r="198" spans="1:13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</row>
    <row r="199" spans="1:13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</row>
    <row r="200" spans="1:13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</row>
    <row r="201" spans="1:13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</row>
    <row r="202" spans="1:13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</row>
    <row r="203" spans="1:13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</row>
    <row r="204" spans="1:13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</row>
    <row r="205" spans="1:13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</row>
    <row r="206" spans="1:13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</row>
    <row r="207" spans="1:13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</row>
    <row r="208" spans="1:13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</row>
    <row r="209" spans="1:13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</row>
    <row r="210" spans="1:13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</row>
    <row r="211" spans="1:13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</row>
    <row r="212" spans="1:13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</row>
    <row r="213" spans="1:13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</row>
    <row r="214" spans="1:13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</row>
    <row r="215" spans="1:13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</row>
    <row r="216" spans="1:13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</row>
    <row r="217" spans="1:13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</row>
    <row r="218" spans="1:13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</row>
    <row r="219" spans="1:13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</row>
    <row r="220" spans="1:13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</row>
    <row r="221" spans="1:13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</row>
    <row r="222" spans="1:13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</row>
    <row r="223" spans="1:13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</row>
    <row r="224" spans="1:13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</row>
    <row r="225" spans="1:13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</row>
    <row r="226" spans="1:13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</row>
    <row r="227" spans="1:13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</row>
    <row r="228" spans="1:13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</row>
    <row r="229" spans="1:13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</row>
    <row r="230" spans="1:13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</row>
    <row r="231" spans="1:13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</row>
    <row r="232" spans="1:13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</row>
    <row r="233" spans="1:13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</row>
    <row r="234" spans="1:13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</row>
    <row r="235" spans="1:13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</row>
    <row r="236" spans="1:13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</row>
    <row r="237" spans="1:13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</row>
    <row r="238" spans="1:13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</row>
    <row r="239" spans="1:13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</row>
    <row r="240" spans="1:13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</row>
    <row r="241" spans="1:13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</row>
    <row r="242" spans="1:13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</row>
    <row r="243" spans="1:13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</row>
    <row r="244" spans="1:13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</row>
    <row r="245" spans="1:13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</row>
    <row r="246" spans="1:13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</row>
    <row r="247" spans="1:13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</row>
    <row r="248" spans="1:13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</row>
    <row r="249" spans="1:13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</row>
    <row r="250" spans="1:13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</row>
    <row r="251" spans="1:13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</row>
    <row r="252" spans="1:13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</row>
    <row r="253" spans="1:13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</row>
    <row r="254" spans="1:13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</row>
    <row r="255" spans="1:13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</row>
    <row r="256" spans="1:13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</row>
    <row r="257" spans="1:13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</row>
    <row r="258" spans="1:13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</row>
    <row r="259" spans="1:13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</row>
    <row r="260" spans="1:13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</row>
    <row r="261" spans="1:13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</row>
    <row r="262" spans="1:13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</row>
    <row r="263" spans="1:13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</row>
    <row r="264" spans="1:13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</row>
    <row r="265" spans="1:13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</row>
    <row r="266" spans="1:13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</row>
    <row r="267" spans="1:13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</row>
    <row r="268" spans="1:13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</row>
    <row r="269" spans="1:13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</row>
    <row r="270" spans="1:13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</row>
    <row r="271" spans="1:13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</row>
  </sheetData>
  <pageMargins left="0.23622047244094491" right="0.23622047244094491" top="0.39370078740157483" bottom="0.74803149606299213" header="0" footer="0.31496062992125984"/>
  <pageSetup paperSize="9" scale="6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87"/>
  <sheetViews>
    <sheetView workbookViewId="0">
      <selection activeCell="I18" sqref="I18"/>
    </sheetView>
  </sheetViews>
  <sheetFormatPr baseColWidth="10" defaultColWidth="11.42578125" defaultRowHeight="12.75"/>
  <cols>
    <col min="1" max="1" width="28" style="194" customWidth="1"/>
    <col min="2" max="11" width="8.28515625" style="194" customWidth="1"/>
    <col min="12" max="13" width="9.5703125" style="194" customWidth="1"/>
    <col min="14" max="14" width="8.140625" style="240" customWidth="1"/>
    <col min="15" max="16384" width="11.42578125" style="194"/>
  </cols>
  <sheetData>
    <row r="1" spans="1:15">
      <c r="A1" s="103" t="s">
        <v>401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5"/>
      <c r="O1" s="104"/>
    </row>
    <row r="2" spans="1:15">
      <c r="A2" s="107" t="s">
        <v>402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05"/>
      <c r="O2" s="104"/>
    </row>
    <row r="3" spans="1:15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5"/>
      <c r="O3" s="104"/>
    </row>
    <row r="4" spans="1:15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  <c r="N4" s="105"/>
      <c r="O4" s="104"/>
    </row>
    <row r="5" spans="1:15">
      <c r="A5" s="121" t="s">
        <v>280</v>
      </c>
      <c r="B5" s="137">
        <v>775</v>
      </c>
      <c r="C5" s="137">
        <v>759</v>
      </c>
      <c r="D5" s="137">
        <v>752</v>
      </c>
      <c r="E5" s="137">
        <v>747</v>
      </c>
      <c r="F5" s="137">
        <v>748</v>
      </c>
      <c r="G5" s="137">
        <v>742</v>
      </c>
      <c r="H5" s="137">
        <v>751</v>
      </c>
      <c r="I5" s="137">
        <v>761</v>
      </c>
      <c r="J5" s="137">
        <v>768</v>
      </c>
      <c r="K5" s="137">
        <v>764</v>
      </c>
      <c r="L5" s="137">
        <v>762</v>
      </c>
      <c r="M5" s="137">
        <v>758</v>
      </c>
      <c r="N5" s="238"/>
      <c r="O5" s="104"/>
    </row>
    <row r="6" spans="1:15">
      <c r="A6" s="138" t="s">
        <v>7</v>
      </c>
      <c r="B6" s="137">
        <v>512</v>
      </c>
      <c r="C6" s="137">
        <v>499</v>
      </c>
      <c r="D6" s="137">
        <v>501</v>
      </c>
      <c r="E6" s="137">
        <v>494</v>
      </c>
      <c r="F6" s="137">
        <v>491</v>
      </c>
      <c r="G6" s="137">
        <v>479</v>
      </c>
      <c r="H6" s="137">
        <v>492</v>
      </c>
      <c r="I6" s="137">
        <v>494</v>
      </c>
      <c r="J6" s="137">
        <v>490</v>
      </c>
      <c r="K6" s="137">
        <v>486</v>
      </c>
      <c r="L6" s="137">
        <v>488</v>
      </c>
      <c r="M6" s="137">
        <v>488</v>
      </c>
      <c r="N6" s="238">
        <f>AVERAGE(B6:M6)</f>
        <v>492.83333333333331</v>
      </c>
      <c r="O6" s="104"/>
    </row>
    <row r="7" spans="1:15">
      <c r="A7" s="139" t="s">
        <v>8</v>
      </c>
      <c r="B7" s="175">
        <v>263</v>
      </c>
      <c r="C7" s="175">
        <v>260</v>
      </c>
      <c r="D7" s="175">
        <v>251</v>
      </c>
      <c r="E7" s="175">
        <v>253</v>
      </c>
      <c r="F7" s="175">
        <v>257</v>
      </c>
      <c r="G7" s="175">
        <v>263</v>
      </c>
      <c r="H7" s="175">
        <v>259</v>
      </c>
      <c r="I7" s="175">
        <v>267</v>
      </c>
      <c r="J7" s="175">
        <v>278</v>
      </c>
      <c r="K7" s="175">
        <v>278</v>
      </c>
      <c r="L7" s="175">
        <v>274</v>
      </c>
      <c r="M7" s="175">
        <v>270</v>
      </c>
      <c r="N7" s="238">
        <f>AVERAGE(B7:M7)</f>
        <v>264.41666666666669</v>
      </c>
      <c r="O7" s="104"/>
    </row>
    <row r="8" spans="1:15">
      <c r="A8" s="121" t="s">
        <v>281</v>
      </c>
      <c r="B8" s="137">
        <v>5533</v>
      </c>
      <c r="C8" s="137">
        <v>5444</v>
      </c>
      <c r="D8" s="137">
        <v>5379</v>
      </c>
      <c r="E8" s="137">
        <v>5413</v>
      </c>
      <c r="F8" s="137">
        <v>5453</v>
      </c>
      <c r="G8" s="137">
        <v>5519</v>
      </c>
      <c r="H8" s="137">
        <v>6086</v>
      </c>
      <c r="I8" s="137">
        <v>6441</v>
      </c>
      <c r="J8" s="137">
        <v>5888</v>
      </c>
      <c r="K8" s="137">
        <v>5715</v>
      </c>
      <c r="L8" s="137">
        <v>5410</v>
      </c>
      <c r="M8" s="137">
        <v>5347</v>
      </c>
      <c r="N8" s="238"/>
      <c r="O8" s="104"/>
    </row>
    <row r="9" spans="1:15">
      <c r="A9" s="138" t="s">
        <v>7</v>
      </c>
      <c r="B9" s="137">
        <v>2114</v>
      </c>
      <c r="C9" s="137">
        <v>2103</v>
      </c>
      <c r="D9" s="137">
        <v>2053</v>
      </c>
      <c r="E9" s="137">
        <v>2068</v>
      </c>
      <c r="F9" s="137">
        <v>2075</v>
      </c>
      <c r="G9" s="137">
        <v>2071</v>
      </c>
      <c r="H9" s="137">
        <v>2199</v>
      </c>
      <c r="I9" s="137">
        <v>2298</v>
      </c>
      <c r="J9" s="137">
        <v>2204</v>
      </c>
      <c r="K9" s="137">
        <v>2128</v>
      </c>
      <c r="L9" s="137">
        <v>2021</v>
      </c>
      <c r="M9" s="137">
        <v>2000</v>
      </c>
      <c r="N9" s="238">
        <f t="shared" ref="N9:N34" si="0">AVERAGE(B9:M9)</f>
        <v>2111.1666666666665</v>
      </c>
      <c r="O9" s="104"/>
    </row>
    <row r="10" spans="1:15">
      <c r="A10" s="139" t="s">
        <v>8</v>
      </c>
      <c r="B10" s="175">
        <v>3419</v>
      </c>
      <c r="C10" s="175">
        <v>3341</v>
      </c>
      <c r="D10" s="175">
        <v>3326</v>
      </c>
      <c r="E10" s="175">
        <v>3345</v>
      </c>
      <c r="F10" s="175">
        <v>3378</v>
      </c>
      <c r="G10" s="175">
        <v>3448</v>
      </c>
      <c r="H10" s="175">
        <v>3887</v>
      </c>
      <c r="I10" s="175">
        <v>4143</v>
      </c>
      <c r="J10" s="175">
        <v>3684</v>
      </c>
      <c r="K10" s="175">
        <v>3587</v>
      </c>
      <c r="L10" s="175">
        <v>3389</v>
      </c>
      <c r="M10" s="175">
        <v>3347</v>
      </c>
      <c r="N10" s="238">
        <f t="shared" si="0"/>
        <v>3524.5</v>
      </c>
      <c r="O10" s="104"/>
    </row>
    <row r="11" spans="1:15">
      <c r="A11" s="121" t="s">
        <v>282</v>
      </c>
      <c r="B11" s="137">
        <v>5011</v>
      </c>
      <c r="C11" s="137">
        <v>4961</v>
      </c>
      <c r="D11" s="137">
        <v>4924</v>
      </c>
      <c r="E11" s="137">
        <v>4926</v>
      </c>
      <c r="F11" s="137">
        <v>4874</v>
      </c>
      <c r="G11" s="137">
        <v>4856</v>
      </c>
      <c r="H11" s="137">
        <v>4910</v>
      </c>
      <c r="I11" s="137">
        <v>5080</v>
      </c>
      <c r="J11" s="137">
        <v>4950</v>
      </c>
      <c r="K11" s="137">
        <v>4959</v>
      </c>
      <c r="L11" s="137">
        <v>4730</v>
      </c>
      <c r="M11" s="137">
        <v>4774</v>
      </c>
      <c r="N11" s="238"/>
      <c r="O11" s="104"/>
    </row>
    <row r="12" spans="1:15">
      <c r="A12" s="138" t="s">
        <v>7</v>
      </c>
      <c r="B12" s="137">
        <v>2761</v>
      </c>
      <c r="C12" s="137">
        <v>2723</v>
      </c>
      <c r="D12" s="137">
        <v>2706</v>
      </c>
      <c r="E12" s="137">
        <v>2692</v>
      </c>
      <c r="F12" s="137">
        <v>2632</v>
      </c>
      <c r="G12" s="137">
        <v>2600</v>
      </c>
      <c r="H12" s="137">
        <v>2642</v>
      </c>
      <c r="I12" s="137">
        <v>2726</v>
      </c>
      <c r="J12" s="137">
        <v>2643</v>
      </c>
      <c r="K12" s="137">
        <v>2647</v>
      </c>
      <c r="L12" s="137">
        <v>2516</v>
      </c>
      <c r="M12" s="137">
        <v>2553</v>
      </c>
      <c r="N12" s="238">
        <f t="shared" si="0"/>
        <v>2653.4166666666665</v>
      </c>
      <c r="O12" s="104"/>
    </row>
    <row r="13" spans="1:15">
      <c r="A13" s="139" t="s">
        <v>8</v>
      </c>
      <c r="B13" s="175">
        <v>2250</v>
      </c>
      <c r="C13" s="175">
        <v>2238</v>
      </c>
      <c r="D13" s="175">
        <v>2218</v>
      </c>
      <c r="E13" s="175">
        <v>2234</v>
      </c>
      <c r="F13" s="175">
        <v>2242</v>
      </c>
      <c r="G13" s="175">
        <v>2256</v>
      </c>
      <c r="H13" s="175">
        <v>2268</v>
      </c>
      <c r="I13" s="175">
        <v>2354</v>
      </c>
      <c r="J13" s="175">
        <v>2307</v>
      </c>
      <c r="K13" s="175">
        <v>2312</v>
      </c>
      <c r="L13" s="175">
        <v>2214</v>
      </c>
      <c r="M13" s="175">
        <v>2221</v>
      </c>
      <c r="N13" s="238">
        <f t="shared" si="0"/>
        <v>2259.5</v>
      </c>
      <c r="O13" s="104"/>
    </row>
    <row r="14" spans="1:15">
      <c r="A14" s="121" t="s">
        <v>283</v>
      </c>
      <c r="B14" s="137">
        <v>7068</v>
      </c>
      <c r="C14" s="137">
        <v>7032</v>
      </c>
      <c r="D14" s="137">
        <v>7029</v>
      </c>
      <c r="E14" s="137">
        <v>7025</v>
      </c>
      <c r="F14" s="137">
        <v>6903</v>
      </c>
      <c r="G14" s="137">
        <v>6895</v>
      </c>
      <c r="H14" s="137">
        <v>6773</v>
      </c>
      <c r="I14" s="137">
        <v>6920</v>
      </c>
      <c r="J14" s="137">
        <v>6913</v>
      </c>
      <c r="K14" s="137">
        <v>6895</v>
      </c>
      <c r="L14" s="137">
        <v>6672</v>
      </c>
      <c r="M14" s="137">
        <v>6579</v>
      </c>
      <c r="N14" s="238"/>
      <c r="O14" s="104"/>
    </row>
    <row r="15" spans="1:15">
      <c r="A15" s="138" t="s">
        <v>7</v>
      </c>
      <c r="B15" s="137">
        <v>1589</v>
      </c>
      <c r="C15" s="137">
        <v>1593</v>
      </c>
      <c r="D15" s="137">
        <v>1615</v>
      </c>
      <c r="E15" s="137">
        <v>1634</v>
      </c>
      <c r="F15" s="137">
        <v>1578</v>
      </c>
      <c r="G15" s="137">
        <v>1559</v>
      </c>
      <c r="H15" s="137">
        <v>1499</v>
      </c>
      <c r="I15" s="137">
        <v>1531</v>
      </c>
      <c r="J15" s="137">
        <v>1576</v>
      </c>
      <c r="K15" s="137">
        <v>1564</v>
      </c>
      <c r="L15" s="137">
        <v>1542</v>
      </c>
      <c r="M15" s="137">
        <v>1533</v>
      </c>
      <c r="N15" s="238">
        <f t="shared" si="0"/>
        <v>1567.75</v>
      </c>
      <c r="O15" s="104"/>
    </row>
    <row r="16" spans="1:15">
      <c r="A16" s="139" t="s">
        <v>8</v>
      </c>
      <c r="B16" s="175">
        <v>5479</v>
      </c>
      <c r="C16" s="175">
        <v>5439</v>
      </c>
      <c r="D16" s="175">
        <v>5414</v>
      </c>
      <c r="E16" s="175">
        <v>5391</v>
      </c>
      <c r="F16" s="175">
        <v>5325</v>
      </c>
      <c r="G16" s="175">
        <v>5336</v>
      </c>
      <c r="H16" s="175">
        <v>5274</v>
      </c>
      <c r="I16" s="175">
        <v>5389</v>
      </c>
      <c r="J16" s="175">
        <v>5337</v>
      </c>
      <c r="K16" s="175">
        <v>5331</v>
      </c>
      <c r="L16" s="175">
        <v>5130</v>
      </c>
      <c r="M16" s="175">
        <v>5046</v>
      </c>
      <c r="N16" s="238">
        <f t="shared" si="0"/>
        <v>5324.25</v>
      </c>
      <c r="O16" s="104"/>
    </row>
    <row r="17" spans="1:15">
      <c r="A17" s="121" t="s">
        <v>403</v>
      </c>
      <c r="B17" s="137">
        <v>13985</v>
      </c>
      <c r="C17" s="137">
        <v>14045</v>
      </c>
      <c r="D17" s="137">
        <v>14009</v>
      </c>
      <c r="E17" s="137">
        <v>13960</v>
      </c>
      <c r="F17" s="137">
        <v>13731</v>
      </c>
      <c r="G17" s="137">
        <v>13635</v>
      </c>
      <c r="H17" s="137">
        <v>13219</v>
      </c>
      <c r="I17" s="137">
        <v>13415</v>
      </c>
      <c r="J17" s="137">
        <v>13387</v>
      </c>
      <c r="K17" s="137">
        <v>13608</v>
      </c>
      <c r="L17" s="137">
        <v>12987</v>
      </c>
      <c r="M17" s="137">
        <v>12746</v>
      </c>
      <c r="N17" s="238"/>
      <c r="O17" s="104"/>
    </row>
    <row r="18" spans="1:15">
      <c r="A18" s="138" t="s">
        <v>7</v>
      </c>
      <c r="B18" s="137">
        <v>3619</v>
      </c>
      <c r="C18" s="137">
        <v>3582</v>
      </c>
      <c r="D18" s="137">
        <v>3615</v>
      </c>
      <c r="E18" s="137">
        <v>3579</v>
      </c>
      <c r="F18" s="137">
        <v>3462</v>
      </c>
      <c r="G18" s="137">
        <v>3452</v>
      </c>
      <c r="H18" s="137">
        <v>3277</v>
      </c>
      <c r="I18" s="137">
        <v>3370</v>
      </c>
      <c r="J18" s="137">
        <v>3405</v>
      </c>
      <c r="K18" s="137">
        <v>3472</v>
      </c>
      <c r="L18" s="137">
        <v>3319</v>
      </c>
      <c r="M18" s="137">
        <v>3259</v>
      </c>
      <c r="N18" s="238">
        <f t="shared" si="0"/>
        <v>3450.9166666666665</v>
      </c>
      <c r="O18" s="104"/>
    </row>
    <row r="19" spans="1:15">
      <c r="A19" s="139" t="s">
        <v>8</v>
      </c>
      <c r="B19" s="175">
        <v>10366</v>
      </c>
      <c r="C19" s="175">
        <v>10463</v>
      </c>
      <c r="D19" s="175">
        <v>10394</v>
      </c>
      <c r="E19" s="175">
        <v>10381</v>
      </c>
      <c r="F19" s="175">
        <v>10269</v>
      </c>
      <c r="G19" s="175">
        <v>10183</v>
      </c>
      <c r="H19" s="175">
        <v>9942</v>
      </c>
      <c r="I19" s="175">
        <v>10045</v>
      </c>
      <c r="J19" s="175">
        <v>9982</v>
      </c>
      <c r="K19" s="175">
        <v>10136</v>
      </c>
      <c r="L19" s="175">
        <v>9668</v>
      </c>
      <c r="M19" s="175">
        <v>9487</v>
      </c>
      <c r="N19" s="238">
        <f t="shared" si="0"/>
        <v>10109.666666666666</v>
      </c>
      <c r="O19" s="104"/>
    </row>
    <row r="20" spans="1:15">
      <c r="A20" s="121" t="s">
        <v>404</v>
      </c>
      <c r="B20" s="137">
        <v>388</v>
      </c>
      <c r="C20" s="137">
        <v>411</v>
      </c>
      <c r="D20" s="137">
        <v>406</v>
      </c>
      <c r="E20" s="137">
        <v>407</v>
      </c>
      <c r="F20" s="137">
        <v>407</v>
      </c>
      <c r="G20" s="137">
        <v>406</v>
      </c>
      <c r="H20" s="137">
        <v>415</v>
      </c>
      <c r="I20" s="137">
        <v>427</v>
      </c>
      <c r="J20" s="137">
        <v>427</v>
      </c>
      <c r="K20" s="137">
        <v>425</v>
      </c>
      <c r="L20" s="137">
        <v>382</v>
      </c>
      <c r="M20" s="137">
        <v>374</v>
      </c>
      <c r="N20" s="238"/>
      <c r="O20" s="104"/>
    </row>
    <row r="21" spans="1:15">
      <c r="A21" s="138" t="s">
        <v>7</v>
      </c>
      <c r="B21" s="137">
        <v>304</v>
      </c>
      <c r="C21" s="137">
        <v>330</v>
      </c>
      <c r="D21" s="137">
        <v>329</v>
      </c>
      <c r="E21" s="137">
        <v>323</v>
      </c>
      <c r="F21" s="137">
        <v>324</v>
      </c>
      <c r="G21" s="137">
        <v>319</v>
      </c>
      <c r="H21" s="137">
        <v>320</v>
      </c>
      <c r="I21" s="137">
        <v>334</v>
      </c>
      <c r="J21" s="137">
        <v>335</v>
      </c>
      <c r="K21" s="137">
        <v>328</v>
      </c>
      <c r="L21" s="137">
        <v>293</v>
      </c>
      <c r="M21" s="137">
        <v>288</v>
      </c>
      <c r="N21" s="238">
        <f t="shared" si="0"/>
        <v>318.91666666666669</v>
      </c>
      <c r="O21" s="104"/>
    </row>
    <row r="22" spans="1:15">
      <c r="A22" s="139" t="s">
        <v>8</v>
      </c>
      <c r="B22" s="175">
        <v>84</v>
      </c>
      <c r="C22" s="175">
        <v>81</v>
      </c>
      <c r="D22" s="175">
        <v>77</v>
      </c>
      <c r="E22" s="175">
        <v>84</v>
      </c>
      <c r="F22" s="175">
        <v>83</v>
      </c>
      <c r="G22" s="175">
        <v>87</v>
      </c>
      <c r="H22" s="175">
        <v>95</v>
      </c>
      <c r="I22" s="175">
        <v>93</v>
      </c>
      <c r="J22" s="175">
        <v>92</v>
      </c>
      <c r="K22" s="175">
        <v>97</v>
      </c>
      <c r="L22" s="175">
        <v>89</v>
      </c>
      <c r="M22" s="175">
        <v>86</v>
      </c>
      <c r="N22" s="238">
        <f t="shared" si="0"/>
        <v>87.333333333333329</v>
      </c>
      <c r="O22" s="104"/>
    </row>
    <row r="23" spans="1:15">
      <c r="A23" s="121" t="s">
        <v>286</v>
      </c>
      <c r="B23" s="137">
        <v>4399</v>
      </c>
      <c r="C23" s="137">
        <v>4356</v>
      </c>
      <c r="D23" s="137">
        <v>4431</v>
      </c>
      <c r="E23" s="137">
        <v>4353</v>
      </c>
      <c r="F23" s="137">
        <v>4253</v>
      </c>
      <c r="G23" s="137">
        <v>4168</v>
      </c>
      <c r="H23" s="137">
        <v>4115</v>
      </c>
      <c r="I23" s="137">
        <v>4244</v>
      </c>
      <c r="J23" s="137">
        <v>4169</v>
      </c>
      <c r="K23" s="137">
        <v>4189</v>
      </c>
      <c r="L23" s="137">
        <v>4111</v>
      </c>
      <c r="M23" s="137">
        <v>4137</v>
      </c>
      <c r="N23" s="238"/>
      <c r="O23" s="104"/>
    </row>
    <row r="24" spans="1:15">
      <c r="A24" s="138" t="s">
        <v>7</v>
      </c>
      <c r="B24" s="137">
        <v>3759</v>
      </c>
      <c r="C24" s="137">
        <v>3725</v>
      </c>
      <c r="D24" s="137">
        <v>3803</v>
      </c>
      <c r="E24" s="137">
        <v>3733</v>
      </c>
      <c r="F24" s="137">
        <v>3633</v>
      </c>
      <c r="G24" s="137">
        <v>3536</v>
      </c>
      <c r="H24" s="137">
        <v>3493</v>
      </c>
      <c r="I24" s="137">
        <v>3620</v>
      </c>
      <c r="J24" s="137">
        <v>3560</v>
      </c>
      <c r="K24" s="137">
        <v>3586</v>
      </c>
      <c r="L24" s="137">
        <v>3524</v>
      </c>
      <c r="M24" s="137">
        <v>3558</v>
      </c>
      <c r="N24" s="238">
        <f t="shared" si="0"/>
        <v>3627.5</v>
      </c>
      <c r="O24" s="104"/>
    </row>
    <row r="25" spans="1:15">
      <c r="A25" s="139" t="s">
        <v>8</v>
      </c>
      <c r="B25" s="175">
        <v>640</v>
      </c>
      <c r="C25" s="175">
        <v>631</v>
      </c>
      <c r="D25" s="175">
        <v>628</v>
      </c>
      <c r="E25" s="175">
        <v>620</v>
      </c>
      <c r="F25" s="175">
        <v>620</v>
      </c>
      <c r="G25" s="175">
        <v>632</v>
      </c>
      <c r="H25" s="175">
        <v>622</v>
      </c>
      <c r="I25" s="175">
        <v>624</v>
      </c>
      <c r="J25" s="175">
        <v>609</v>
      </c>
      <c r="K25" s="175">
        <v>603</v>
      </c>
      <c r="L25" s="175">
        <v>587</v>
      </c>
      <c r="M25" s="175">
        <v>579</v>
      </c>
      <c r="N25" s="238">
        <f t="shared" si="0"/>
        <v>616.25</v>
      </c>
      <c r="O25" s="104"/>
    </row>
    <row r="26" spans="1:15">
      <c r="A26" s="121" t="s">
        <v>405</v>
      </c>
      <c r="B26" s="137">
        <v>2245</v>
      </c>
      <c r="C26" s="137">
        <v>2263</v>
      </c>
      <c r="D26" s="137">
        <v>2274</v>
      </c>
      <c r="E26" s="137">
        <v>2256</v>
      </c>
      <c r="F26" s="137">
        <v>2239</v>
      </c>
      <c r="G26" s="137">
        <v>2185</v>
      </c>
      <c r="H26" s="137">
        <v>2115</v>
      </c>
      <c r="I26" s="137">
        <v>2152</v>
      </c>
      <c r="J26" s="137">
        <v>2146</v>
      </c>
      <c r="K26" s="137">
        <v>2159</v>
      </c>
      <c r="L26" s="137">
        <v>2074</v>
      </c>
      <c r="M26" s="137">
        <v>2057</v>
      </c>
      <c r="N26" s="238"/>
      <c r="O26" s="104"/>
    </row>
    <row r="27" spans="1:15">
      <c r="A27" s="138" t="s">
        <v>7</v>
      </c>
      <c r="B27" s="137">
        <v>1702</v>
      </c>
      <c r="C27" s="137">
        <v>1716</v>
      </c>
      <c r="D27" s="137">
        <v>1738</v>
      </c>
      <c r="E27" s="137">
        <v>1730</v>
      </c>
      <c r="F27" s="137">
        <v>1722</v>
      </c>
      <c r="G27" s="137">
        <v>1676</v>
      </c>
      <c r="H27" s="137">
        <v>1605</v>
      </c>
      <c r="I27" s="137">
        <v>1642</v>
      </c>
      <c r="J27" s="137">
        <v>1639</v>
      </c>
      <c r="K27" s="137">
        <v>1662</v>
      </c>
      <c r="L27" s="137">
        <v>1577</v>
      </c>
      <c r="M27" s="137">
        <v>1579</v>
      </c>
      <c r="N27" s="238">
        <f t="shared" si="0"/>
        <v>1665.6666666666667</v>
      </c>
      <c r="O27" s="104"/>
    </row>
    <row r="28" spans="1:15">
      <c r="A28" s="139" t="s">
        <v>8</v>
      </c>
      <c r="B28" s="175">
        <v>543</v>
      </c>
      <c r="C28" s="175">
        <v>547</v>
      </c>
      <c r="D28" s="175">
        <v>536</v>
      </c>
      <c r="E28" s="175">
        <v>526</v>
      </c>
      <c r="F28" s="175">
        <v>517</v>
      </c>
      <c r="G28" s="175">
        <v>509</v>
      </c>
      <c r="H28" s="175">
        <v>510</v>
      </c>
      <c r="I28" s="175">
        <v>510</v>
      </c>
      <c r="J28" s="175">
        <v>507</v>
      </c>
      <c r="K28" s="175">
        <v>497</v>
      </c>
      <c r="L28" s="175">
        <v>497</v>
      </c>
      <c r="M28" s="175">
        <v>478</v>
      </c>
      <c r="N28" s="238">
        <f t="shared" si="0"/>
        <v>514.75</v>
      </c>
      <c r="O28" s="104"/>
    </row>
    <row r="29" spans="1:15">
      <c r="A29" s="121" t="s">
        <v>288</v>
      </c>
      <c r="B29" s="137">
        <v>12489</v>
      </c>
      <c r="C29" s="137">
        <v>12610</v>
      </c>
      <c r="D29" s="137">
        <v>12618</v>
      </c>
      <c r="E29" s="137">
        <v>12656</v>
      </c>
      <c r="F29" s="137">
        <v>12464</v>
      </c>
      <c r="G29" s="137">
        <v>12294</v>
      </c>
      <c r="H29" s="137">
        <v>11968</v>
      </c>
      <c r="I29" s="137">
        <v>12055</v>
      </c>
      <c r="J29" s="137">
        <v>12119</v>
      </c>
      <c r="K29" s="137">
        <v>12220</v>
      </c>
      <c r="L29" s="137">
        <v>11676</v>
      </c>
      <c r="M29" s="137">
        <v>11592</v>
      </c>
      <c r="N29" s="238"/>
      <c r="O29" s="104"/>
    </row>
    <row r="30" spans="1:15">
      <c r="A30" s="138" t="s">
        <v>7</v>
      </c>
      <c r="B30" s="137">
        <v>4708</v>
      </c>
      <c r="C30" s="137">
        <v>4780</v>
      </c>
      <c r="D30" s="137">
        <v>4796</v>
      </c>
      <c r="E30" s="137">
        <v>4827</v>
      </c>
      <c r="F30" s="137">
        <v>4709</v>
      </c>
      <c r="G30" s="137">
        <v>4656</v>
      </c>
      <c r="H30" s="137">
        <v>4443</v>
      </c>
      <c r="I30" s="137">
        <v>4494</v>
      </c>
      <c r="J30" s="137">
        <v>4511</v>
      </c>
      <c r="K30" s="137">
        <v>4544</v>
      </c>
      <c r="L30" s="137">
        <v>4304</v>
      </c>
      <c r="M30" s="137">
        <v>4306</v>
      </c>
      <c r="N30" s="238">
        <f t="shared" si="0"/>
        <v>4589.833333333333</v>
      </c>
      <c r="O30" s="104"/>
    </row>
    <row r="31" spans="1:15">
      <c r="A31" s="139" t="s">
        <v>8</v>
      </c>
      <c r="B31" s="175">
        <v>7781</v>
      </c>
      <c r="C31" s="175">
        <v>7830</v>
      </c>
      <c r="D31" s="175">
        <v>7822</v>
      </c>
      <c r="E31" s="175">
        <v>7829</v>
      </c>
      <c r="F31" s="175">
        <v>7755</v>
      </c>
      <c r="G31" s="175">
        <v>7638</v>
      </c>
      <c r="H31" s="175">
        <v>7525</v>
      </c>
      <c r="I31" s="175">
        <v>7561</v>
      </c>
      <c r="J31" s="175">
        <v>7608</v>
      </c>
      <c r="K31" s="175">
        <v>7676</v>
      </c>
      <c r="L31" s="175">
        <v>7372</v>
      </c>
      <c r="M31" s="175">
        <v>7286</v>
      </c>
      <c r="N31" s="238">
        <f t="shared" si="0"/>
        <v>7640.25</v>
      </c>
      <c r="O31" s="104"/>
    </row>
    <row r="32" spans="1:15">
      <c r="A32" s="121" t="s">
        <v>289</v>
      </c>
      <c r="B32" s="137">
        <v>31</v>
      </c>
      <c r="C32" s="137">
        <v>32</v>
      </c>
      <c r="D32" s="137">
        <v>33</v>
      </c>
      <c r="E32" s="137">
        <v>37</v>
      </c>
      <c r="F32" s="137">
        <v>35</v>
      </c>
      <c r="G32" s="137">
        <v>30</v>
      </c>
      <c r="H32" s="137">
        <v>31</v>
      </c>
      <c r="I32" s="137">
        <v>32</v>
      </c>
      <c r="J32" s="137">
        <v>32</v>
      </c>
      <c r="K32" s="137">
        <v>39</v>
      </c>
      <c r="L32" s="137">
        <v>35</v>
      </c>
      <c r="M32" s="137">
        <v>30</v>
      </c>
      <c r="N32" s="238"/>
      <c r="O32" s="104"/>
    </row>
    <row r="33" spans="1:15">
      <c r="A33" s="138" t="s">
        <v>7</v>
      </c>
      <c r="B33" s="137">
        <v>23</v>
      </c>
      <c r="C33" s="137">
        <v>22</v>
      </c>
      <c r="D33" s="137">
        <v>24</v>
      </c>
      <c r="E33" s="137">
        <v>27</v>
      </c>
      <c r="F33" s="137">
        <v>24</v>
      </c>
      <c r="G33" s="137">
        <v>21</v>
      </c>
      <c r="H33" s="137">
        <v>20</v>
      </c>
      <c r="I33" s="137">
        <v>20</v>
      </c>
      <c r="J33" s="137">
        <v>20</v>
      </c>
      <c r="K33" s="137">
        <v>26</v>
      </c>
      <c r="L33" s="137">
        <v>24</v>
      </c>
      <c r="M33" s="137">
        <v>22</v>
      </c>
      <c r="N33" s="238">
        <f t="shared" si="0"/>
        <v>22.75</v>
      </c>
      <c r="O33" s="104"/>
    </row>
    <row r="34" spans="1:15">
      <c r="A34" s="139" t="s">
        <v>8</v>
      </c>
      <c r="B34" s="175">
        <v>8</v>
      </c>
      <c r="C34" s="175">
        <v>10</v>
      </c>
      <c r="D34" s="175">
        <v>9</v>
      </c>
      <c r="E34" s="175">
        <v>10</v>
      </c>
      <c r="F34" s="175">
        <v>11</v>
      </c>
      <c r="G34" s="175">
        <v>9</v>
      </c>
      <c r="H34" s="175">
        <v>11</v>
      </c>
      <c r="I34" s="175">
        <v>12</v>
      </c>
      <c r="J34" s="175">
        <v>12</v>
      </c>
      <c r="K34" s="175">
        <v>13</v>
      </c>
      <c r="L34" s="175">
        <v>11</v>
      </c>
      <c r="M34" s="175">
        <v>8</v>
      </c>
      <c r="N34" s="238">
        <f t="shared" si="0"/>
        <v>10.333333333333334</v>
      </c>
      <c r="O34" s="104"/>
    </row>
    <row r="35" spans="1:15" ht="13.5">
      <c r="A35" s="127" t="s">
        <v>216</v>
      </c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05"/>
      <c r="O35" s="104"/>
    </row>
    <row r="36" spans="1:15">
      <c r="A36" s="239" t="s">
        <v>119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05"/>
      <c r="O36" s="104"/>
    </row>
    <row r="37" spans="1:15">
      <c r="A37" s="104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05"/>
      <c r="O37" s="104"/>
    </row>
    <row r="38" spans="1:15">
      <c r="A38" s="104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05"/>
      <c r="O38" s="104"/>
    </row>
    <row r="39" spans="1:15">
      <c r="A39" s="104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05"/>
      <c r="O39" s="104"/>
    </row>
    <row r="40" spans="1:15">
      <c r="A40" s="104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05"/>
      <c r="O40" s="104"/>
    </row>
    <row r="41" spans="1:15">
      <c r="A41" s="104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05"/>
      <c r="O41" s="104"/>
    </row>
    <row r="42" spans="1:15">
      <c r="A42" s="104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05"/>
      <c r="O42" s="104"/>
    </row>
    <row r="43" spans="1:15">
      <c r="A43" s="104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05"/>
      <c r="O43" s="104"/>
    </row>
    <row r="44" spans="1:15">
      <c r="A44" s="104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05"/>
      <c r="O44" s="104"/>
    </row>
    <row r="45" spans="1:15">
      <c r="A45" s="104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05"/>
      <c r="O45" s="104"/>
    </row>
    <row r="46" spans="1:15">
      <c r="A46" s="104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05"/>
      <c r="O46" s="104"/>
    </row>
    <row r="47" spans="1:15">
      <c r="A47" s="104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05"/>
      <c r="O47" s="104"/>
    </row>
    <row r="48" spans="1:15">
      <c r="A48" s="104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05"/>
      <c r="O48" s="104"/>
    </row>
    <row r="49" spans="1:15">
      <c r="A49" s="104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05"/>
      <c r="O49" s="104"/>
    </row>
    <row r="50" spans="1:15">
      <c r="A50" s="104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05"/>
      <c r="O50" s="104"/>
    </row>
    <row r="51" spans="1:15">
      <c r="A51" s="104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05"/>
      <c r="O51" s="104"/>
    </row>
    <row r="52" spans="1:15">
      <c r="A52" s="104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05"/>
      <c r="O52" s="104"/>
    </row>
    <row r="53" spans="1:15">
      <c r="A53" s="104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05"/>
      <c r="O53" s="104"/>
    </row>
    <row r="54" spans="1:15">
      <c r="A54" s="104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</row>
    <row r="55" spans="1:15">
      <c r="A55" s="104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</row>
    <row r="56" spans="1:15">
      <c r="A56" s="104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</row>
    <row r="57" spans="1:15">
      <c r="A57" s="104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</row>
    <row r="58" spans="1:15">
      <c r="A58" s="104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</row>
    <row r="59" spans="1:15">
      <c r="A59" s="104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</row>
    <row r="60" spans="1:15">
      <c r="A60" s="104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</row>
    <row r="61" spans="1:15">
      <c r="A61" s="104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</row>
    <row r="62" spans="1:15">
      <c r="A62" s="104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</row>
    <row r="63" spans="1:15">
      <c r="A63" s="104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</row>
    <row r="64" spans="1:15">
      <c r="A64" s="104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</row>
    <row r="65" spans="1:13">
      <c r="A65" s="104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</row>
    <row r="66" spans="1:13">
      <c r="A66" s="104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</row>
    <row r="67" spans="1:13">
      <c r="A67" s="104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</row>
    <row r="68" spans="1:13">
      <c r="A68" s="104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</row>
    <row r="69" spans="1:13">
      <c r="A69" s="104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</row>
    <row r="70" spans="1:13">
      <c r="A70" s="104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</row>
    <row r="71" spans="1:13">
      <c r="A71" s="104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</row>
    <row r="72" spans="1:13">
      <c r="A72" s="104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</row>
    <row r="73" spans="1:13">
      <c r="A73" s="104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</row>
    <row r="74" spans="1:13">
      <c r="A74" s="104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</row>
    <row r="75" spans="1:13">
      <c r="A75" s="104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</row>
    <row r="76" spans="1:13">
      <c r="A76" s="104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</row>
    <row r="77" spans="1:13">
      <c r="A77" s="104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</row>
    <row r="78" spans="1:13">
      <c r="A78" s="104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</row>
    <row r="79" spans="1:13">
      <c r="A79" s="104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</row>
    <row r="80" spans="1:13">
      <c r="A80" s="104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</row>
    <row r="81" spans="1:13">
      <c r="A81" s="104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</row>
    <row r="82" spans="1:13">
      <c r="A82" s="104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</row>
    <row r="83" spans="1:13">
      <c r="A83" s="104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</row>
    <row r="84" spans="1:13">
      <c r="A84" s="104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</row>
    <row r="85" spans="1:13">
      <c r="A85" s="104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</row>
    <row r="86" spans="1:13">
      <c r="A86" s="104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</row>
    <row r="87" spans="1:13">
      <c r="A87" s="104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</row>
    <row r="88" spans="1:13">
      <c r="A88" s="104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</row>
    <row r="89" spans="1:13">
      <c r="A89" s="104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</row>
    <row r="90" spans="1:13">
      <c r="A90" s="104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</row>
    <row r="91" spans="1:13">
      <c r="A91" s="104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</row>
    <row r="92" spans="1:13">
      <c r="A92" s="104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</row>
    <row r="93" spans="1:13">
      <c r="A93" s="104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</row>
    <row r="94" spans="1:13">
      <c r="A94" s="104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</row>
    <row r="95" spans="1:13">
      <c r="A95" s="104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</row>
    <row r="96" spans="1:13">
      <c r="A96" s="104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</row>
    <row r="97" spans="1:13">
      <c r="A97" s="104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</row>
    <row r="98" spans="1:13">
      <c r="A98" s="104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</row>
    <row r="99" spans="1:13">
      <c r="A99" s="104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</row>
    <row r="100" spans="1:13">
      <c r="A100" s="104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</row>
    <row r="101" spans="1:13">
      <c r="A101" s="104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</row>
    <row r="102" spans="1:13">
      <c r="A102" s="104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</row>
    <row r="103" spans="1:13">
      <c r="A103" s="104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</row>
    <row r="104" spans="1:13">
      <c r="A104" s="104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</row>
    <row r="105" spans="1:13">
      <c r="A105" s="104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</row>
    <row r="106" spans="1:13">
      <c r="A106" s="104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</row>
    <row r="107" spans="1:13">
      <c r="A107" s="104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</row>
    <row r="108" spans="1:13">
      <c r="A108" s="104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</row>
    <row r="109" spans="1:13">
      <c r="A109" s="104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</row>
    <row r="110" spans="1:13">
      <c r="A110" s="104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</row>
    <row r="111" spans="1:13">
      <c r="A111" s="104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</row>
    <row r="112" spans="1:13">
      <c r="A112" s="104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</row>
    <row r="113" spans="1:13">
      <c r="A113" s="104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</row>
    <row r="114" spans="1:13">
      <c r="A114" s="104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</row>
    <row r="115" spans="1:13">
      <c r="A115" s="104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</row>
    <row r="116" spans="1:13">
      <c r="A116" s="104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</row>
    <row r="117" spans="1:13">
      <c r="A117" s="104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</row>
    <row r="118" spans="1:13">
      <c r="A118" s="104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</row>
    <row r="119" spans="1:13">
      <c r="A119" s="104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</row>
    <row r="120" spans="1:13">
      <c r="A120" s="104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</row>
    <row r="121" spans="1:13">
      <c r="A121" s="104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</row>
    <row r="122" spans="1:13">
      <c r="A122" s="104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</row>
    <row r="123" spans="1:13">
      <c r="A123" s="104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</row>
    <row r="124" spans="1:13">
      <c r="A124" s="104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</row>
    <row r="125" spans="1:13">
      <c r="A125" s="104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</row>
    <row r="126" spans="1:13">
      <c r="A126" s="104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</row>
    <row r="127" spans="1:13">
      <c r="A127" s="104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</row>
    <row r="128" spans="1:13">
      <c r="A128" s="104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</row>
    <row r="129" spans="1:13">
      <c r="A129" s="104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</row>
    <row r="130" spans="1:13">
      <c r="A130" s="104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</row>
    <row r="131" spans="1:13">
      <c r="A131" s="104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</row>
    <row r="132" spans="1:13">
      <c r="A132" s="104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</row>
    <row r="133" spans="1:13">
      <c r="A133" s="104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</row>
    <row r="134" spans="1:13">
      <c r="A134" s="104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</row>
    <row r="135" spans="1:13">
      <c r="A135" s="104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</row>
    <row r="136" spans="1:13">
      <c r="A136" s="104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</row>
    <row r="137" spans="1:13">
      <c r="A137" s="104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</row>
    <row r="138" spans="1:13">
      <c r="A138" s="104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</row>
    <row r="139" spans="1:13">
      <c r="A139" s="104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</row>
    <row r="140" spans="1:13">
      <c r="A140" s="104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</row>
    <row r="141" spans="1:13">
      <c r="A141" s="104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</row>
    <row r="142" spans="1:13">
      <c r="A142" s="104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</row>
    <row r="143" spans="1:13">
      <c r="A143" s="104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</row>
    <row r="144" spans="1:13">
      <c r="A144" s="104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</row>
    <row r="145" spans="1:13">
      <c r="A145" s="104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</row>
    <row r="146" spans="1:13">
      <c r="A146" s="104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</row>
    <row r="147" spans="1:13">
      <c r="A147" s="104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</row>
    <row r="148" spans="1:13">
      <c r="A148" s="104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</row>
    <row r="149" spans="1:13">
      <c r="A149" s="104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</row>
    <row r="150" spans="1:13">
      <c r="A150" s="104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</row>
    <row r="151" spans="1:13">
      <c r="A151" s="104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</row>
    <row r="152" spans="1:13">
      <c r="A152" s="104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</row>
    <row r="153" spans="1:13">
      <c r="A153" s="104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</row>
    <row r="154" spans="1:13">
      <c r="A154" s="104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</row>
    <row r="155" spans="1:13">
      <c r="A155" s="104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</row>
    <row r="156" spans="1:13">
      <c r="A156" s="104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</row>
    <row r="157" spans="1:13">
      <c r="A157" s="104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</row>
    <row r="158" spans="1:13">
      <c r="A158" s="104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</row>
    <row r="159" spans="1:13">
      <c r="A159" s="104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</row>
    <row r="160" spans="1:13">
      <c r="A160" s="104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</row>
    <row r="161" spans="1:13">
      <c r="A161" s="104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</row>
    <row r="162" spans="1:13">
      <c r="A162" s="104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</row>
    <row r="163" spans="1:13">
      <c r="A163" s="104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</row>
    <row r="164" spans="1:13">
      <c r="A164" s="104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</row>
    <row r="165" spans="1:13">
      <c r="A165" s="104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</row>
    <row r="166" spans="1:13">
      <c r="A166" s="104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</row>
    <row r="167" spans="1:13">
      <c r="A167" s="104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</row>
    <row r="168" spans="1:13">
      <c r="A168" s="104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</row>
    <row r="169" spans="1:13">
      <c r="A169" s="104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</row>
    <row r="170" spans="1:13">
      <c r="A170" s="104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</row>
    <row r="171" spans="1:13">
      <c r="A171" s="104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</row>
    <row r="172" spans="1:13">
      <c r="A172" s="104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</row>
    <row r="173" spans="1:13">
      <c r="A173" s="104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</row>
    <row r="174" spans="1:13">
      <c r="A174" s="104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</row>
    <row r="175" spans="1:13">
      <c r="A175" s="104"/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</row>
    <row r="176" spans="1:13">
      <c r="A176" s="104"/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</row>
    <row r="177" spans="1:13">
      <c r="A177" s="104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</row>
    <row r="178" spans="1:13">
      <c r="A178" s="104"/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</row>
    <row r="179" spans="1:13">
      <c r="A179" s="104"/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</row>
    <row r="180" spans="1:13">
      <c r="A180" s="104"/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</row>
    <row r="181" spans="1:13">
      <c r="A181" s="104"/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</row>
    <row r="182" spans="1:13">
      <c r="A182" s="104"/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</row>
    <row r="183" spans="1:13">
      <c r="A183" s="104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</row>
    <row r="184" spans="1:13">
      <c r="A184" s="104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</row>
    <row r="185" spans="1:13">
      <c r="A185" s="104"/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</row>
    <row r="186" spans="1:13">
      <c r="A186" s="104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</row>
    <row r="187" spans="1:13">
      <c r="A187" s="104"/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</row>
    <row r="188" spans="1:13">
      <c r="A188" s="104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</row>
    <row r="189" spans="1:13">
      <c r="A189" s="104"/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</row>
    <row r="190" spans="1:13">
      <c r="A190" s="104"/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</row>
    <row r="191" spans="1:13">
      <c r="A191" s="104"/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</row>
    <row r="192" spans="1:13">
      <c r="A192" s="104"/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</row>
    <row r="193" spans="1:13">
      <c r="A193" s="104"/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</row>
    <row r="194" spans="1:13">
      <c r="A194" s="104"/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</row>
    <row r="195" spans="1:13">
      <c r="A195" s="104"/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</row>
    <row r="196" spans="1:13">
      <c r="A196" s="104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</row>
    <row r="197" spans="1:13">
      <c r="A197" s="104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</row>
    <row r="198" spans="1:13">
      <c r="A198" s="104"/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</row>
    <row r="199" spans="1:13">
      <c r="A199" s="104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</row>
    <row r="200" spans="1:13">
      <c r="A200" s="104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</row>
    <row r="201" spans="1:13">
      <c r="A201" s="104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</row>
    <row r="202" spans="1:13">
      <c r="A202" s="104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</row>
    <row r="203" spans="1:13">
      <c r="A203" s="104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</row>
    <row r="204" spans="1:13">
      <c r="A204" s="104"/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</row>
    <row r="205" spans="1:13">
      <c r="A205" s="104"/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</row>
    <row r="206" spans="1:13">
      <c r="A206" s="104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</row>
    <row r="207" spans="1:13">
      <c r="A207" s="104"/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</row>
    <row r="208" spans="1:13">
      <c r="A208" s="104"/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</row>
    <row r="209" spans="1:13">
      <c r="A209" s="104"/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</row>
    <row r="210" spans="1:13">
      <c r="A210" s="104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</row>
    <row r="211" spans="1:13">
      <c r="A211" s="104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</row>
    <row r="212" spans="1:13">
      <c r="A212" s="104"/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</row>
    <row r="213" spans="1:13">
      <c r="A213" s="104"/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</row>
    <row r="214" spans="1:13">
      <c r="A214" s="104"/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</row>
    <row r="215" spans="1:13">
      <c r="A215" s="104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</row>
    <row r="216" spans="1:13">
      <c r="A216" s="104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</row>
    <row r="217" spans="1:13">
      <c r="A217" s="104"/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</row>
    <row r="218" spans="1:13">
      <c r="A218" s="104"/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</row>
    <row r="219" spans="1:13">
      <c r="A219" s="104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</row>
    <row r="220" spans="1:13">
      <c r="A220" s="104"/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</row>
    <row r="221" spans="1:13">
      <c r="A221" s="104"/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</row>
    <row r="222" spans="1:13">
      <c r="A222" s="104"/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</row>
    <row r="223" spans="1:13">
      <c r="A223" s="104"/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</row>
    <row r="224" spans="1:13">
      <c r="A224" s="104"/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</row>
    <row r="225" spans="1:13">
      <c r="A225" s="104"/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</row>
    <row r="226" spans="1:13">
      <c r="A226" s="104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</row>
    <row r="227" spans="1:13">
      <c r="A227" s="104"/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</row>
    <row r="228" spans="1:13">
      <c r="A228" s="104"/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</row>
    <row r="229" spans="1:13">
      <c r="A229" s="104"/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</row>
    <row r="230" spans="1:13">
      <c r="A230" s="104"/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</row>
    <row r="231" spans="1:13">
      <c r="A231" s="104"/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</row>
    <row r="232" spans="1:13">
      <c r="A232" s="104"/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</row>
    <row r="233" spans="1:13">
      <c r="A233" s="104"/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</row>
    <row r="234" spans="1:13">
      <c r="A234" s="104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</row>
    <row r="235" spans="1:13">
      <c r="A235" s="104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</row>
    <row r="236" spans="1:13">
      <c r="A236" s="104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</row>
    <row r="237" spans="1:13">
      <c r="A237" s="104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</row>
    <row r="238" spans="1:13">
      <c r="A238" s="104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</row>
    <row r="239" spans="1:13">
      <c r="A239" s="104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</row>
    <row r="240" spans="1:13">
      <c r="A240" s="104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</row>
    <row r="241" spans="2:13"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</row>
    <row r="242" spans="2:13"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</row>
    <row r="243" spans="2:13"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</row>
    <row r="244" spans="2:13"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</row>
    <row r="245" spans="2:13"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</row>
    <row r="246" spans="2:13"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</row>
    <row r="247" spans="2:13"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</row>
    <row r="248" spans="2:13">
      <c r="B248" s="237"/>
      <c r="C248" s="237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</row>
    <row r="249" spans="2:13">
      <c r="B249" s="237"/>
      <c r="C249" s="237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</row>
    <row r="250" spans="2:13"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</row>
    <row r="251" spans="2:13"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</row>
    <row r="252" spans="2:13"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</row>
    <row r="253" spans="2:13"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</row>
    <row r="254" spans="2:13"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</row>
    <row r="255" spans="2:13">
      <c r="B255" s="237"/>
      <c r="C255" s="237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</row>
    <row r="256" spans="2:13">
      <c r="B256" s="237"/>
      <c r="C256" s="237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</row>
    <row r="257" spans="2:13">
      <c r="B257" s="237"/>
      <c r="C257" s="237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</row>
    <row r="258" spans="2:13"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</row>
    <row r="259" spans="2:13">
      <c r="B259" s="237"/>
      <c r="C259" s="237"/>
      <c r="D259" s="237"/>
      <c r="E259" s="237"/>
      <c r="F259" s="237"/>
      <c r="G259" s="237"/>
      <c r="H259" s="237"/>
      <c r="I259" s="237"/>
      <c r="J259" s="237"/>
      <c r="K259" s="237"/>
      <c r="L259" s="237"/>
      <c r="M259" s="237"/>
    </row>
    <row r="260" spans="2:13">
      <c r="B260" s="237"/>
      <c r="C260" s="237"/>
      <c r="D260" s="237"/>
      <c r="E260" s="237"/>
      <c r="F260" s="237"/>
      <c r="G260" s="237"/>
      <c r="H260" s="237"/>
      <c r="I260" s="237"/>
      <c r="J260" s="237"/>
      <c r="K260" s="237"/>
      <c r="L260" s="237"/>
      <c r="M260" s="237"/>
    </row>
    <row r="261" spans="2:13">
      <c r="B261" s="237"/>
      <c r="C261" s="237"/>
      <c r="D261" s="237"/>
      <c r="E261" s="237"/>
      <c r="F261" s="237"/>
      <c r="G261" s="237"/>
      <c r="H261" s="237"/>
      <c r="I261" s="237"/>
      <c r="J261" s="237"/>
      <c r="K261" s="237"/>
      <c r="L261" s="237"/>
      <c r="M261" s="237"/>
    </row>
    <row r="262" spans="2:13"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</row>
    <row r="263" spans="2:13"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</row>
    <row r="264" spans="2:13"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</row>
    <row r="265" spans="2:13"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</row>
    <row r="266" spans="2:13"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237"/>
      <c r="M266" s="237"/>
    </row>
    <row r="267" spans="2:13">
      <c r="B267" s="237"/>
      <c r="C267" s="237"/>
      <c r="D267" s="237"/>
      <c r="E267" s="237"/>
      <c r="F267" s="237"/>
      <c r="G267" s="237"/>
      <c r="H267" s="237"/>
      <c r="I267" s="237"/>
      <c r="J267" s="237"/>
      <c r="K267" s="237"/>
      <c r="L267" s="237"/>
      <c r="M267" s="237"/>
    </row>
    <row r="268" spans="2:13">
      <c r="B268" s="237"/>
      <c r="C268" s="237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</row>
    <row r="269" spans="2:13">
      <c r="B269" s="237"/>
      <c r="C269" s="237"/>
      <c r="D269" s="237"/>
      <c r="E269" s="237"/>
      <c r="F269" s="237"/>
      <c r="G269" s="237"/>
      <c r="H269" s="237"/>
      <c r="I269" s="237"/>
      <c r="J269" s="237"/>
      <c r="K269" s="237"/>
      <c r="L269" s="237"/>
      <c r="M269" s="237"/>
    </row>
    <row r="270" spans="2:13">
      <c r="B270" s="237"/>
      <c r="C270" s="237"/>
      <c r="D270" s="237"/>
      <c r="E270" s="237"/>
      <c r="F270" s="237"/>
      <c r="G270" s="237"/>
      <c r="H270" s="237"/>
      <c r="I270" s="237"/>
      <c r="J270" s="237"/>
      <c r="K270" s="237"/>
      <c r="L270" s="237"/>
      <c r="M270" s="237"/>
    </row>
    <row r="271" spans="2:13">
      <c r="B271" s="237"/>
      <c r="C271" s="237"/>
      <c r="D271" s="237"/>
      <c r="E271" s="237"/>
      <c r="F271" s="237"/>
      <c r="G271" s="237"/>
      <c r="H271" s="237"/>
      <c r="I271" s="237"/>
      <c r="J271" s="237"/>
      <c r="K271" s="237"/>
      <c r="L271" s="237"/>
      <c r="M271" s="237"/>
    </row>
    <row r="272" spans="2:13">
      <c r="B272" s="237"/>
      <c r="C272" s="237"/>
      <c r="D272" s="237"/>
      <c r="E272" s="237"/>
      <c r="F272" s="237"/>
      <c r="G272" s="237"/>
      <c r="H272" s="237"/>
      <c r="I272" s="237"/>
      <c r="J272" s="237"/>
      <c r="K272" s="237"/>
      <c r="L272" s="237"/>
      <c r="M272" s="237"/>
    </row>
    <row r="273" spans="2:13">
      <c r="B273" s="237"/>
      <c r="C273" s="237"/>
      <c r="D273" s="237"/>
      <c r="E273" s="237"/>
      <c r="F273" s="237"/>
      <c r="G273" s="237"/>
      <c r="H273" s="237"/>
      <c r="I273" s="237"/>
      <c r="J273" s="237"/>
      <c r="K273" s="237"/>
      <c r="L273" s="237"/>
      <c r="M273" s="237"/>
    </row>
    <row r="274" spans="2:13">
      <c r="B274" s="237"/>
      <c r="C274" s="237"/>
      <c r="D274" s="237"/>
      <c r="E274" s="237"/>
      <c r="F274" s="237"/>
      <c r="G274" s="237"/>
      <c r="H274" s="237"/>
      <c r="I274" s="237"/>
      <c r="J274" s="237"/>
      <c r="K274" s="237"/>
      <c r="L274" s="237"/>
      <c r="M274" s="237"/>
    </row>
    <row r="275" spans="2:13">
      <c r="B275" s="237"/>
      <c r="C275" s="237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</row>
    <row r="276" spans="2:13">
      <c r="B276" s="237"/>
      <c r="C276" s="237"/>
      <c r="D276" s="237"/>
      <c r="E276" s="237"/>
      <c r="F276" s="237"/>
      <c r="G276" s="237"/>
      <c r="H276" s="237"/>
      <c r="I276" s="237"/>
      <c r="J276" s="237"/>
      <c r="K276" s="237"/>
      <c r="L276" s="237"/>
      <c r="M276" s="237"/>
    </row>
    <row r="277" spans="2:13">
      <c r="B277" s="237"/>
      <c r="C277" s="237"/>
      <c r="D277" s="237"/>
      <c r="E277" s="237"/>
      <c r="F277" s="237"/>
      <c r="G277" s="237"/>
      <c r="H277" s="237"/>
      <c r="I277" s="237"/>
      <c r="J277" s="237"/>
      <c r="K277" s="237"/>
      <c r="L277" s="237"/>
      <c r="M277" s="237"/>
    </row>
    <row r="278" spans="2:13">
      <c r="B278" s="237"/>
      <c r="C278" s="237"/>
      <c r="D278" s="237"/>
      <c r="E278" s="237"/>
      <c r="F278" s="237"/>
      <c r="G278" s="237"/>
      <c r="H278" s="237"/>
      <c r="I278" s="237"/>
      <c r="J278" s="237"/>
      <c r="K278" s="237"/>
      <c r="L278" s="237"/>
      <c r="M278" s="237"/>
    </row>
    <row r="279" spans="2:13">
      <c r="B279" s="237"/>
      <c r="C279" s="237"/>
      <c r="D279" s="237"/>
      <c r="E279" s="237"/>
      <c r="F279" s="237"/>
      <c r="G279" s="237"/>
      <c r="H279" s="237"/>
      <c r="I279" s="237"/>
      <c r="J279" s="237"/>
      <c r="K279" s="237"/>
      <c r="L279" s="237"/>
      <c r="M279" s="237"/>
    </row>
    <row r="280" spans="2:13">
      <c r="B280" s="237"/>
      <c r="C280" s="237"/>
      <c r="D280" s="237"/>
      <c r="E280" s="237"/>
      <c r="F280" s="237"/>
      <c r="G280" s="237"/>
      <c r="H280" s="237"/>
      <c r="I280" s="237"/>
      <c r="J280" s="237"/>
      <c r="K280" s="237"/>
      <c r="L280" s="237"/>
      <c r="M280" s="237"/>
    </row>
    <row r="281" spans="2:13">
      <c r="B281" s="237"/>
      <c r="C281" s="237"/>
      <c r="D281" s="237"/>
      <c r="E281" s="237"/>
      <c r="F281" s="237"/>
      <c r="G281" s="237"/>
      <c r="H281" s="237"/>
      <c r="I281" s="237"/>
      <c r="J281" s="237"/>
      <c r="K281" s="237"/>
      <c r="L281" s="237"/>
      <c r="M281" s="237"/>
    </row>
    <row r="282" spans="2:13">
      <c r="B282" s="237"/>
      <c r="C282" s="237"/>
      <c r="D282" s="237"/>
      <c r="E282" s="237"/>
      <c r="F282" s="237"/>
      <c r="G282" s="237"/>
      <c r="H282" s="237"/>
      <c r="I282" s="237"/>
      <c r="J282" s="237"/>
      <c r="K282" s="237"/>
      <c r="L282" s="237"/>
      <c r="M282" s="237"/>
    </row>
    <row r="283" spans="2:13">
      <c r="B283" s="237"/>
      <c r="C283" s="237"/>
      <c r="D283" s="237"/>
      <c r="E283" s="237"/>
      <c r="F283" s="237"/>
      <c r="G283" s="237"/>
      <c r="H283" s="237"/>
      <c r="I283" s="237"/>
      <c r="J283" s="237"/>
      <c r="K283" s="237"/>
      <c r="L283" s="237"/>
      <c r="M283" s="237"/>
    </row>
    <row r="284" spans="2:13">
      <c r="B284" s="237"/>
      <c r="C284" s="237"/>
      <c r="D284" s="237"/>
      <c r="E284" s="237"/>
      <c r="F284" s="237"/>
      <c r="G284" s="237"/>
      <c r="H284" s="237"/>
      <c r="I284" s="237"/>
      <c r="J284" s="237"/>
      <c r="K284" s="237"/>
      <c r="L284" s="237"/>
      <c r="M284" s="237"/>
    </row>
    <row r="285" spans="2:13">
      <c r="B285" s="237"/>
      <c r="C285" s="237"/>
      <c r="D285" s="237"/>
      <c r="E285" s="237"/>
      <c r="F285" s="237"/>
      <c r="G285" s="237"/>
      <c r="H285" s="237"/>
      <c r="I285" s="237"/>
      <c r="J285" s="237"/>
      <c r="K285" s="237"/>
      <c r="L285" s="237"/>
      <c r="M285" s="237"/>
    </row>
    <row r="286" spans="2:13">
      <c r="B286" s="237"/>
      <c r="C286" s="237"/>
      <c r="D286" s="237"/>
      <c r="E286" s="237"/>
      <c r="F286" s="237"/>
      <c r="G286" s="237"/>
      <c r="H286" s="237"/>
      <c r="I286" s="237"/>
      <c r="J286" s="237"/>
      <c r="K286" s="237"/>
      <c r="L286" s="237"/>
      <c r="M286" s="237"/>
    </row>
    <row r="287" spans="2:13">
      <c r="B287" s="237"/>
      <c r="C287" s="237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</row>
    <row r="288" spans="2:13">
      <c r="B288" s="237"/>
      <c r="C288" s="237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</row>
    <row r="289" spans="2:13">
      <c r="B289" s="237"/>
      <c r="C289" s="237"/>
      <c r="D289" s="237"/>
      <c r="E289" s="237"/>
      <c r="F289" s="237"/>
      <c r="G289" s="237"/>
      <c r="H289" s="237"/>
      <c r="I289" s="237"/>
      <c r="J289" s="237"/>
      <c r="K289" s="237"/>
      <c r="L289" s="237"/>
      <c r="M289" s="237"/>
    </row>
    <row r="290" spans="2:13">
      <c r="B290" s="237"/>
      <c r="C290" s="237"/>
      <c r="D290" s="237"/>
      <c r="E290" s="237"/>
      <c r="F290" s="237"/>
      <c r="G290" s="237"/>
      <c r="H290" s="237"/>
      <c r="I290" s="237"/>
      <c r="J290" s="237"/>
      <c r="K290" s="237"/>
      <c r="L290" s="237"/>
      <c r="M290" s="237"/>
    </row>
    <row r="291" spans="2:13">
      <c r="B291" s="237"/>
      <c r="C291" s="237"/>
      <c r="D291" s="237"/>
      <c r="E291" s="237"/>
      <c r="F291" s="237"/>
      <c r="G291" s="237"/>
      <c r="H291" s="237"/>
      <c r="I291" s="237"/>
      <c r="J291" s="237"/>
      <c r="K291" s="237"/>
      <c r="L291" s="237"/>
      <c r="M291" s="237"/>
    </row>
    <row r="292" spans="2:13">
      <c r="B292" s="237"/>
      <c r="C292" s="237"/>
      <c r="D292" s="237"/>
      <c r="E292" s="237"/>
      <c r="F292" s="237"/>
      <c r="G292" s="237"/>
      <c r="H292" s="237"/>
      <c r="I292" s="237"/>
      <c r="J292" s="237"/>
      <c r="K292" s="237"/>
      <c r="L292" s="237"/>
      <c r="M292" s="237"/>
    </row>
    <row r="293" spans="2:13">
      <c r="B293" s="237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</row>
    <row r="294" spans="2:13">
      <c r="B294" s="237"/>
      <c r="C294" s="237"/>
      <c r="D294" s="237"/>
      <c r="E294" s="237"/>
      <c r="F294" s="237"/>
      <c r="G294" s="237"/>
      <c r="H294" s="237"/>
      <c r="I294" s="237"/>
      <c r="J294" s="237"/>
      <c r="K294" s="237"/>
      <c r="L294" s="237"/>
      <c r="M294" s="237"/>
    </row>
    <row r="295" spans="2:13">
      <c r="B295" s="237"/>
      <c r="C295" s="237"/>
      <c r="D295" s="237"/>
      <c r="E295" s="237"/>
      <c r="F295" s="237"/>
      <c r="G295" s="237"/>
      <c r="H295" s="237"/>
      <c r="I295" s="237"/>
      <c r="J295" s="237"/>
      <c r="K295" s="237"/>
      <c r="L295" s="237"/>
      <c r="M295" s="237"/>
    </row>
    <row r="296" spans="2:13">
      <c r="B296" s="237"/>
      <c r="C296" s="237"/>
      <c r="D296" s="237"/>
      <c r="E296" s="237"/>
      <c r="F296" s="237"/>
      <c r="G296" s="237"/>
      <c r="H296" s="237"/>
      <c r="I296" s="237"/>
      <c r="J296" s="237"/>
      <c r="K296" s="237"/>
      <c r="L296" s="237"/>
      <c r="M296" s="237"/>
    </row>
    <row r="297" spans="2:13">
      <c r="B297" s="237"/>
      <c r="C297" s="237"/>
      <c r="D297" s="237"/>
      <c r="E297" s="237"/>
      <c r="F297" s="237"/>
      <c r="G297" s="237"/>
      <c r="H297" s="237"/>
      <c r="I297" s="237"/>
      <c r="J297" s="237"/>
      <c r="K297" s="237"/>
      <c r="L297" s="237"/>
      <c r="M297" s="237"/>
    </row>
    <row r="298" spans="2:13">
      <c r="B298" s="237"/>
      <c r="C298" s="237"/>
      <c r="D298" s="237"/>
      <c r="E298" s="237"/>
      <c r="F298" s="237"/>
      <c r="G298" s="237"/>
      <c r="H298" s="237"/>
      <c r="I298" s="237"/>
      <c r="J298" s="237"/>
      <c r="K298" s="237"/>
      <c r="L298" s="237"/>
      <c r="M298" s="237"/>
    </row>
    <row r="299" spans="2:13">
      <c r="B299" s="237"/>
      <c r="C299" s="237"/>
      <c r="D299" s="237"/>
      <c r="E299" s="237"/>
      <c r="F299" s="237"/>
      <c r="G299" s="237"/>
      <c r="H299" s="237"/>
      <c r="I299" s="237"/>
      <c r="J299" s="237"/>
      <c r="K299" s="237"/>
      <c r="L299" s="237"/>
      <c r="M299" s="237"/>
    </row>
    <row r="300" spans="2:13">
      <c r="B300" s="237"/>
      <c r="C300" s="237"/>
      <c r="D300" s="237"/>
      <c r="E300" s="237"/>
      <c r="F300" s="237"/>
      <c r="G300" s="237"/>
      <c r="H300" s="237"/>
      <c r="I300" s="237"/>
      <c r="J300" s="237"/>
      <c r="K300" s="237"/>
      <c r="L300" s="237"/>
      <c r="M300" s="237"/>
    </row>
    <row r="301" spans="2:13">
      <c r="B301" s="237"/>
      <c r="C301" s="237"/>
      <c r="D301" s="237"/>
      <c r="E301" s="237"/>
      <c r="F301" s="237"/>
      <c r="G301" s="237"/>
      <c r="H301" s="237"/>
      <c r="I301" s="237"/>
      <c r="J301" s="237"/>
      <c r="K301" s="237"/>
      <c r="L301" s="237"/>
      <c r="M301" s="237"/>
    </row>
    <row r="302" spans="2:13">
      <c r="B302" s="237"/>
      <c r="C302" s="237"/>
      <c r="D302" s="237"/>
      <c r="E302" s="237"/>
      <c r="F302" s="237"/>
      <c r="G302" s="237"/>
      <c r="H302" s="237"/>
      <c r="I302" s="237"/>
      <c r="J302" s="237"/>
      <c r="K302" s="237"/>
      <c r="L302" s="237"/>
      <c r="M302" s="237"/>
    </row>
    <row r="303" spans="2:13">
      <c r="B303" s="237"/>
      <c r="C303" s="237"/>
      <c r="D303" s="237"/>
      <c r="E303" s="237"/>
      <c r="F303" s="237"/>
      <c r="G303" s="237"/>
      <c r="H303" s="237"/>
      <c r="I303" s="237"/>
      <c r="J303" s="237"/>
      <c r="K303" s="237"/>
      <c r="L303" s="237"/>
      <c r="M303" s="237"/>
    </row>
    <row r="304" spans="2:13">
      <c r="B304" s="237"/>
      <c r="C304" s="237"/>
      <c r="D304" s="237"/>
      <c r="E304" s="237"/>
      <c r="F304" s="237"/>
      <c r="G304" s="237"/>
      <c r="H304" s="237"/>
      <c r="I304" s="237"/>
      <c r="J304" s="237"/>
      <c r="K304" s="237"/>
      <c r="L304" s="237"/>
      <c r="M304" s="237"/>
    </row>
    <row r="305" spans="2:13">
      <c r="B305" s="237"/>
      <c r="C305" s="237"/>
      <c r="D305" s="237"/>
      <c r="E305" s="237"/>
      <c r="F305" s="237"/>
      <c r="G305" s="237"/>
      <c r="H305" s="237"/>
      <c r="I305" s="237"/>
      <c r="J305" s="237"/>
      <c r="K305" s="237"/>
      <c r="L305" s="237"/>
      <c r="M305" s="237"/>
    </row>
    <row r="306" spans="2:13">
      <c r="B306" s="237"/>
      <c r="C306" s="237"/>
      <c r="D306" s="237"/>
      <c r="E306" s="237"/>
      <c r="F306" s="237"/>
      <c r="G306" s="237"/>
      <c r="H306" s="237"/>
      <c r="I306" s="237"/>
      <c r="J306" s="237"/>
      <c r="K306" s="237"/>
      <c r="L306" s="237"/>
      <c r="M306" s="237"/>
    </row>
    <row r="307" spans="2:13">
      <c r="B307" s="237"/>
      <c r="C307" s="237"/>
      <c r="D307" s="237"/>
      <c r="E307" s="237"/>
      <c r="F307" s="237"/>
      <c r="G307" s="237"/>
      <c r="H307" s="237"/>
      <c r="I307" s="237"/>
      <c r="J307" s="237"/>
      <c r="K307" s="237"/>
      <c r="L307" s="237"/>
      <c r="M307" s="237"/>
    </row>
    <row r="308" spans="2:13">
      <c r="B308" s="237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</row>
    <row r="309" spans="2:13">
      <c r="B309" s="237"/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</row>
    <row r="310" spans="2:13">
      <c r="B310" s="237"/>
      <c r="C310" s="237"/>
      <c r="D310" s="237"/>
      <c r="E310" s="237"/>
      <c r="F310" s="237"/>
      <c r="G310" s="237"/>
      <c r="H310" s="237"/>
      <c r="I310" s="237"/>
      <c r="J310" s="237"/>
      <c r="K310" s="237"/>
      <c r="L310" s="237"/>
      <c r="M310" s="237"/>
    </row>
    <row r="311" spans="2:13">
      <c r="B311" s="237"/>
      <c r="C311" s="237"/>
      <c r="D311" s="237"/>
      <c r="E311" s="237"/>
      <c r="F311" s="237"/>
      <c r="G311" s="237"/>
      <c r="H311" s="237"/>
      <c r="I311" s="237"/>
      <c r="J311" s="237"/>
      <c r="K311" s="237"/>
      <c r="L311" s="237"/>
      <c r="M311" s="237"/>
    </row>
    <row r="312" spans="2:13"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237"/>
      <c r="M312" s="237"/>
    </row>
    <row r="313" spans="2:13"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237"/>
      <c r="M313" s="237"/>
    </row>
    <row r="314" spans="2:13"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237"/>
      <c r="M314" s="237"/>
    </row>
    <row r="315" spans="2:13">
      <c r="B315" s="237"/>
      <c r="C315" s="237"/>
      <c r="D315" s="237"/>
      <c r="E315" s="237"/>
      <c r="F315" s="237"/>
      <c r="G315" s="237"/>
      <c r="H315" s="237"/>
      <c r="I315" s="237"/>
      <c r="J315" s="237"/>
      <c r="K315" s="237"/>
      <c r="L315" s="237"/>
      <c r="M315" s="237"/>
    </row>
    <row r="316" spans="2:13">
      <c r="B316" s="237"/>
      <c r="C316" s="237"/>
      <c r="D316" s="237"/>
      <c r="E316" s="237"/>
      <c r="F316" s="237"/>
      <c r="G316" s="237"/>
      <c r="H316" s="237"/>
      <c r="I316" s="237"/>
      <c r="J316" s="237"/>
      <c r="K316" s="237"/>
      <c r="L316" s="237"/>
      <c r="M316" s="237"/>
    </row>
    <row r="317" spans="2:13">
      <c r="B317" s="237"/>
      <c r="C317" s="237"/>
      <c r="D317" s="237"/>
      <c r="E317" s="237"/>
      <c r="F317" s="237"/>
      <c r="G317" s="237"/>
      <c r="H317" s="237"/>
      <c r="I317" s="237"/>
      <c r="J317" s="237"/>
      <c r="K317" s="237"/>
      <c r="L317" s="237"/>
      <c r="M317" s="237"/>
    </row>
    <row r="318" spans="2:13">
      <c r="B318" s="237"/>
      <c r="C318" s="237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</row>
    <row r="319" spans="2:13"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</row>
    <row r="320" spans="2:13">
      <c r="B320" s="237"/>
      <c r="C320" s="237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</row>
    <row r="321" spans="2:13">
      <c r="B321" s="237"/>
      <c r="C321" s="237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</row>
    <row r="322" spans="2:13">
      <c r="B322" s="237"/>
      <c r="C322" s="237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</row>
    <row r="323" spans="2:13">
      <c r="B323" s="237"/>
      <c r="C323" s="237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</row>
    <row r="324" spans="2:13">
      <c r="B324" s="237"/>
      <c r="C324" s="237"/>
      <c r="D324" s="237"/>
      <c r="E324" s="237"/>
      <c r="F324" s="237"/>
      <c r="G324" s="237"/>
      <c r="H324" s="237"/>
      <c r="I324" s="237"/>
      <c r="J324" s="237"/>
      <c r="K324" s="237"/>
      <c r="L324" s="237"/>
      <c r="M324" s="237"/>
    </row>
    <row r="325" spans="2:13">
      <c r="B325" s="237"/>
      <c r="C325" s="237"/>
      <c r="D325" s="237"/>
      <c r="E325" s="237"/>
      <c r="F325" s="237"/>
      <c r="G325" s="237"/>
      <c r="H325" s="237"/>
      <c r="I325" s="237"/>
      <c r="J325" s="237"/>
      <c r="K325" s="237"/>
      <c r="L325" s="237"/>
      <c r="M325" s="237"/>
    </row>
    <row r="326" spans="2:13">
      <c r="B326" s="237"/>
      <c r="C326" s="237"/>
      <c r="D326" s="237"/>
      <c r="E326" s="237"/>
      <c r="F326" s="237"/>
      <c r="G326" s="237"/>
      <c r="H326" s="237"/>
      <c r="I326" s="237"/>
      <c r="J326" s="237"/>
      <c r="K326" s="237"/>
      <c r="L326" s="237"/>
      <c r="M326" s="237"/>
    </row>
    <row r="327" spans="2:13">
      <c r="B327" s="237"/>
      <c r="C327" s="237"/>
      <c r="D327" s="237"/>
      <c r="E327" s="237"/>
      <c r="F327" s="237"/>
      <c r="G327" s="237"/>
      <c r="H327" s="237"/>
      <c r="I327" s="237"/>
      <c r="J327" s="237"/>
      <c r="K327" s="237"/>
      <c r="L327" s="237"/>
      <c r="M327" s="237"/>
    </row>
    <row r="328" spans="2:13">
      <c r="B328" s="237"/>
      <c r="C328" s="237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</row>
    <row r="329" spans="2:13">
      <c r="B329" s="237"/>
      <c r="C329" s="237"/>
      <c r="D329" s="237"/>
      <c r="E329" s="237"/>
      <c r="F329" s="237"/>
      <c r="G329" s="237"/>
      <c r="H329" s="237"/>
      <c r="I329" s="237"/>
      <c r="J329" s="237"/>
      <c r="K329" s="237"/>
      <c r="L329" s="237"/>
      <c r="M329" s="237"/>
    </row>
    <row r="330" spans="2:13">
      <c r="B330" s="237"/>
      <c r="C330" s="237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</row>
    <row r="331" spans="2:13">
      <c r="B331" s="237"/>
      <c r="C331" s="237"/>
      <c r="D331" s="237"/>
      <c r="E331" s="237"/>
      <c r="F331" s="237"/>
      <c r="G331" s="237"/>
      <c r="H331" s="237"/>
      <c r="I331" s="237"/>
      <c r="J331" s="237"/>
      <c r="K331" s="237"/>
      <c r="L331" s="237"/>
      <c r="M331" s="237"/>
    </row>
    <row r="332" spans="2:13">
      <c r="B332" s="237"/>
      <c r="C332" s="237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</row>
    <row r="333" spans="2:13">
      <c r="B333" s="237"/>
      <c r="C333" s="237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</row>
    <row r="334" spans="2:13">
      <c r="B334" s="237"/>
      <c r="C334" s="237"/>
      <c r="D334" s="237"/>
      <c r="E334" s="237"/>
      <c r="F334" s="237"/>
      <c r="G334" s="237"/>
      <c r="H334" s="237"/>
      <c r="I334" s="237"/>
      <c r="J334" s="237"/>
      <c r="K334" s="237"/>
      <c r="L334" s="237"/>
      <c r="M334" s="237"/>
    </row>
    <row r="335" spans="2:13">
      <c r="B335" s="237"/>
      <c r="C335" s="237"/>
      <c r="D335" s="237"/>
      <c r="E335" s="237"/>
      <c r="F335" s="237"/>
      <c r="G335" s="237"/>
      <c r="H335" s="237"/>
      <c r="I335" s="237"/>
      <c r="J335" s="237"/>
      <c r="K335" s="237"/>
      <c r="L335" s="237"/>
      <c r="M335" s="237"/>
    </row>
    <row r="336" spans="2:13">
      <c r="B336" s="237"/>
      <c r="C336" s="237"/>
      <c r="D336" s="237"/>
      <c r="E336" s="237"/>
      <c r="F336" s="237"/>
      <c r="G336" s="237"/>
      <c r="H336" s="237"/>
      <c r="I336" s="237"/>
      <c r="J336" s="237"/>
      <c r="K336" s="237"/>
      <c r="L336" s="237"/>
      <c r="M336" s="237"/>
    </row>
    <row r="337" spans="2:13">
      <c r="B337" s="237"/>
      <c r="C337" s="237"/>
      <c r="D337" s="237"/>
      <c r="E337" s="237"/>
      <c r="F337" s="237"/>
      <c r="G337" s="237"/>
      <c r="H337" s="237"/>
      <c r="I337" s="237"/>
      <c r="J337" s="237"/>
      <c r="K337" s="237"/>
      <c r="L337" s="237"/>
      <c r="M337" s="237"/>
    </row>
    <row r="338" spans="2:13">
      <c r="B338" s="237"/>
      <c r="C338" s="237"/>
      <c r="D338" s="237"/>
      <c r="E338" s="237"/>
      <c r="F338" s="237"/>
      <c r="G338" s="237"/>
      <c r="H338" s="237"/>
      <c r="I338" s="237"/>
      <c r="J338" s="237"/>
      <c r="K338" s="237"/>
      <c r="L338" s="237"/>
      <c r="M338" s="237"/>
    </row>
    <row r="339" spans="2:13">
      <c r="B339" s="237"/>
      <c r="C339" s="237"/>
      <c r="D339" s="237"/>
      <c r="E339" s="237"/>
      <c r="F339" s="237"/>
      <c r="G339" s="237"/>
      <c r="H339" s="237"/>
      <c r="I339" s="237"/>
      <c r="J339" s="237"/>
      <c r="K339" s="237"/>
      <c r="L339" s="237"/>
      <c r="M339" s="237"/>
    </row>
    <row r="340" spans="2:13">
      <c r="B340" s="237"/>
      <c r="C340" s="237"/>
      <c r="D340" s="237"/>
      <c r="E340" s="237"/>
      <c r="F340" s="237"/>
      <c r="G340" s="237"/>
      <c r="H340" s="237"/>
      <c r="I340" s="237"/>
      <c r="J340" s="237"/>
      <c r="K340" s="237"/>
      <c r="L340" s="237"/>
      <c r="M340" s="237"/>
    </row>
    <row r="341" spans="2:13">
      <c r="B341" s="237"/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</row>
    <row r="342" spans="2:13">
      <c r="B342" s="237"/>
      <c r="C342" s="237"/>
      <c r="D342" s="237"/>
      <c r="E342" s="237"/>
      <c r="F342" s="237"/>
      <c r="G342" s="237"/>
      <c r="H342" s="237"/>
      <c r="I342" s="237"/>
      <c r="J342" s="237"/>
      <c r="K342" s="237"/>
      <c r="L342" s="237"/>
      <c r="M342" s="237"/>
    </row>
    <row r="343" spans="2:13">
      <c r="B343" s="237"/>
      <c r="C343" s="237"/>
      <c r="D343" s="237"/>
      <c r="E343" s="237"/>
      <c r="F343" s="237"/>
      <c r="G343" s="237"/>
      <c r="H343" s="237"/>
      <c r="I343" s="237"/>
      <c r="J343" s="237"/>
      <c r="K343" s="237"/>
      <c r="L343" s="237"/>
      <c r="M343" s="237"/>
    </row>
    <row r="344" spans="2:13">
      <c r="B344" s="237"/>
      <c r="C344" s="237"/>
      <c r="D344" s="237"/>
      <c r="E344" s="237"/>
      <c r="F344" s="237"/>
      <c r="G344" s="237"/>
      <c r="H344" s="237"/>
      <c r="I344" s="237"/>
      <c r="J344" s="237"/>
      <c r="K344" s="237"/>
      <c r="L344" s="237"/>
      <c r="M344" s="237"/>
    </row>
    <row r="345" spans="2:13">
      <c r="B345" s="237"/>
      <c r="C345" s="237"/>
      <c r="D345" s="237"/>
      <c r="E345" s="237"/>
      <c r="F345" s="237"/>
      <c r="G345" s="237"/>
      <c r="H345" s="237"/>
      <c r="I345" s="237"/>
      <c r="J345" s="237"/>
      <c r="K345" s="237"/>
      <c r="L345" s="237"/>
      <c r="M345" s="237"/>
    </row>
    <row r="346" spans="2:13"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L346" s="237"/>
      <c r="M346" s="237"/>
    </row>
    <row r="347" spans="2:13">
      <c r="B347" s="237"/>
      <c r="C347" s="237"/>
      <c r="D347" s="237"/>
      <c r="E347" s="237"/>
      <c r="F347" s="237"/>
      <c r="G347" s="237"/>
      <c r="H347" s="237"/>
      <c r="I347" s="237"/>
      <c r="J347" s="237"/>
      <c r="K347" s="237"/>
      <c r="L347" s="237"/>
      <c r="M347" s="237"/>
    </row>
    <row r="348" spans="2:13">
      <c r="B348" s="237"/>
      <c r="C348" s="237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</row>
    <row r="349" spans="2:13">
      <c r="B349" s="237"/>
      <c r="C349" s="237"/>
      <c r="D349" s="237"/>
      <c r="E349" s="237"/>
      <c r="F349" s="237"/>
      <c r="G349" s="237"/>
      <c r="H349" s="237"/>
      <c r="I349" s="237"/>
      <c r="J349" s="237"/>
      <c r="K349" s="237"/>
      <c r="L349" s="237"/>
      <c r="M349" s="237"/>
    </row>
    <row r="350" spans="2:13">
      <c r="B350" s="237"/>
      <c r="C350" s="237"/>
      <c r="D350" s="237"/>
      <c r="E350" s="237"/>
      <c r="F350" s="237"/>
      <c r="G350" s="237"/>
      <c r="H350" s="237"/>
      <c r="I350" s="237"/>
      <c r="J350" s="237"/>
      <c r="K350" s="237"/>
      <c r="L350" s="237"/>
      <c r="M350" s="237"/>
    </row>
    <row r="351" spans="2:13">
      <c r="B351" s="237"/>
      <c r="C351" s="237"/>
      <c r="D351" s="237"/>
      <c r="E351" s="237"/>
      <c r="F351" s="237"/>
      <c r="G351" s="237"/>
      <c r="H351" s="237"/>
      <c r="I351" s="237"/>
      <c r="J351" s="237"/>
      <c r="K351" s="237"/>
      <c r="L351" s="237"/>
      <c r="M351" s="237"/>
    </row>
    <row r="352" spans="2:13">
      <c r="B352" s="237"/>
      <c r="C352" s="237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</row>
    <row r="353" spans="2:13">
      <c r="B353" s="237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</row>
    <row r="354" spans="2:13">
      <c r="B354" s="237"/>
      <c r="C354" s="237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</row>
    <row r="355" spans="2:13">
      <c r="B355" s="237"/>
      <c r="C355" s="237"/>
      <c r="D355" s="237"/>
      <c r="E355" s="237"/>
      <c r="F355" s="237"/>
      <c r="G355" s="237"/>
      <c r="H355" s="237"/>
      <c r="I355" s="237"/>
      <c r="J355" s="237"/>
      <c r="K355" s="237"/>
      <c r="L355" s="237"/>
      <c r="M355" s="237"/>
    </row>
    <row r="356" spans="2:13">
      <c r="B356" s="237"/>
      <c r="C356" s="237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</row>
    <row r="357" spans="2:13">
      <c r="B357" s="237"/>
      <c r="C357" s="237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</row>
    <row r="358" spans="2:13">
      <c r="B358" s="237"/>
      <c r="C358" s="237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</row>
    <row r="359" spans="2:13">
      <c r="B359" s="237"/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</row>
    <row r="360" spans="2:13">
      <c r="B360" s="237"/>
      <c r="C360" s="237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</row>
    <row r="361" spans="2:13">
      <c r="B361" s="237"/>
      <c r="C361" s="237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</row>
    <row r="362" spans="2:13">
      <c r="B362" s="237"/>
      <c r="C362" s="237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</row>
    <row r="363" spans="2:13">
      <c r="B363" s="237"/>
      <c r="C363" s="237"/>
      <c r="D363" s="237"/>
      <c r="E363" s="237"/>
      <c r="F363" s="237"/>
      <c r="G363" s="237"/>
      <c r="H363" s="237"/>
      <c r="I363" s="237"/>
      <c r="J363" s="237"/>
      <c r="K363" s="237"/>
      <c r="L363" s="237"/>
      <c r="M363" s="237"/>
    </row>
    <row r="364" spans="2:13">
      <c r="B364" s="237"/>
      <c r="C364" s="237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</row>
    <row r="365" spans="2:13">
      <c r="B365" s="237"/>
      <c r="C365" s="237"/>
      <c r="D365" s="237"/>
      <c r="E365" s="237"/>
      <c r="F365" s="237"/>
      <c r="G365" s="237"/>
      <c r="H365" s="237"/>
      <c r="I365" s="237"/>
      <c r="J365" s="237"/>
      <c r="K365" s="237"/>
      <c r="L365" s="237"/>
      <c r="M365" s="237"/>
    </row>
    <row r="366" spans="2:13">
      <c r="B366" s="237"/>
      <c r="C366" s="237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</row>
    <row r="367" spans="2:13">
      <c r="B367" s="237"/>
      <c r="C367" s="237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</row>
    <row r="368" spans="2:13">
      <c r="B368" s="237"/>
      <c r="C368" s="237"/>
      <c r="D368" s="237"/>
      <c r="E368" s="237"/>
      <c r="F368" s="237"/>
      <c r="G368" s="237"/>
      <c r="H368" s="237"/>
      <c r="I368" s="237"/>
      <c r="J368" s="237"/>
      <c r="K368" s="237"/>
      <c r="L368" s="237"/>
      <c r="M368" s="237"/>
    </row>
    <row r="369" spans="2:13">
      <c r="B369" s="237"/>
      <c r="C369" s="237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</row>
    <row r="370" spans="2:13">
      <c r="B370" s="237"/>
      <c r="C370" s="237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</row>
    <row r="371" spans="2:13">
      <c r="B371" s="237"/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  <c r="M371" s="237"/>
    </row>
    <row r="372" spans="2:13">
      <c r="B372" s="237"/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</row>
    <row r="373" spans="2:13">
      <c r="B373" s="237"/>
      <c r="C373" s="237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</row>
    <row r="374" spans="2:13">
      <c r="B374" s="237"/>
      <c r="C374" s="237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</row>
    <row r="375" spans="2:13">
      <c r="B375" s="237"/>
      <c r="C375" s="237"/>
      <c r="D375" s="237"/>
      <c r="E375" s="237"/>
      <c r="F375" s="237"/>
      <c r="G375" s="237"/>
      <c r="H375" s="237"/>
      <c r="I375" s="237"/>
      <c r="J375" s="237"/>
      <c r="K375" s="237"/>
      <c r="L375" s="237"/>
      <c r="M375" s="237"/>
    </row>
    <row r="376" spans="2:13">
      <c r="B376" s="237"/>
      <c r="C376" s="237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</row>
    <row r="377" spans="2:13">
      <c r="B377" s="237"/>
      <c r="C377" s="237"/>
      <c r="D377" s="237"/>
      <c r="E377" s="237"/>
      <c r="F377" s="237"/>
      <c r="G377" s="237"/>
      <c r="H377" s="237"/>
      <c r="I377" s="237"/>
      <c r="J377" s="237"/>
      <c r="K377" s="237"/>
      <c r="L377" s="237"/>
      <c r="M377" s="237"/>
    </row>
    <row r="378" spans="2:13">
      <c r="B378" s="237"/>
      <c r="C378" s="237"/>
      <c r="D378" s="237"/>
      <c r="E378" s="237"/>
      <c r="F378" s="237"/>
      <c r="G378" s="237"/>
      <c r="H378" s="237"/>
      <c r="I378" s="237"/>
      <c r="J378" s="237"/>
      <c r="K378" s="237"/>
      <c r="L378" s="237"/>
      <c r="M378" s="237"/>
    </row>
    <row r="379" spans="2:13">
      <c r="B379" s="237"/>
      <c r="C379" s="237"/>
      <c r="D379" s="237"/>
      <c r="E379" s="237"/>
      <c r="F379" s="237"/>
      <c r="G379" s="237"/>
      <c r="H379" s="237"/>
      <c r="I379" s="237"/>
      <c r="J379" s="237"/>
      <c r="K379" s="237"/>
      <c r="L379" s="237"/>
      <c r="M379" s="237"/>
    </row>
    <row r="380" spans="2:13">
      <c r="B380" s="237"/>
      <c r="C380" s="237"/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</row>
    <row r="381" spans="2:13">
      <c r="B381" s="237"/>
      <c r="C381" s="237"/>
      <c r="D381" s="237"/>
      <c r="E381" s="237"/>
      <c r="F381" s="237"/>
      <c r="G381" s="237"/>
      <c r="H381" s="237"/>
      <c r="I381" s="237"/>
      <c r="J381" s="237"/>
      <c r="K381" s="237"/>
      <c r="L381" s="237"/>
      <c r="M381" s="237"/>
    </row>
    <row r="382" spans="2:13">
      <c r="B382" s="237"/>
      <c r="C382" s="237"/>
      <c r="D382" s="237"/>
      <c r="E382" s="237"/>
      <c r="F382" s="237"/>
      <c r="G382" s="237"/>
      <c r="H382" s="237"/>
      <c r="I382" s="237"/>
      <c r="J382" s="237"/>
      <c r="K382" s="237"/>
      <c r="L382" s="237"/>
      <c r="M382" s="237"/>
    </row>
    <row r="383" spans="2:13">
      <c r="B383" s="237"/>
      <c r="C383" s="237"/>
      <c r="D383" s="237"/>
      <c r="E383" s="237"/>
      <c r="F383" s="237"/>
      <c r="G383" s="237"/>
      <c r="H383" s="237"/>
      <c r="I383" s="237"/>
      <c r="J383" s="237"/>
      <c r="K383" s="237"/>
      <c r="L383" s="237"/>
      <c r="M383" s="237"/>
    </row>
    <row r="384" spans="2:13">
      <c r="B384" s="237"/>
      <c r="C384" s="237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</row>
    <row r="385" spans="2:13">
      <c r="B385" s="237"/>
      <c r="C385" s="237"/>
      <c r="D385" s="237"/>
      <c r="E385" s="237"/>
      <c r="F385" s="237"/>
      <c r="G385" s="237"/>
      <c r="H385" s="237"/>
      <c r="I385" s="237"/>
      <c r="J385" s="237"/>
      <c r="K385" s="237"/>
      <c r="L385" s="237"/>
      <c r="M385" s="237"/>
    </row>
    <row r="386" spans="2:13">
      <c r="B386" s="237"/>
      <c r="C386" s="237"/>
      <c r="D386" s="237"/>
      <c r="E386" s="237"/>
      <c r="F386" s="237"/>
      <c r="G386" s="237"/>
      <c r="H386" s="237"/>
      <c r="I386" s="237"/>
      <c r="J386" s="237"/>
      <c r="K386" s="237"/>
      <c r="L386" s="237"/>
      <c r="M386" s="237"/>
    </row>
    <row r="387" spans="2:13">
      <c r="B387" s="237"/>
      <c r="C387" s="237"/>
      <c r="D387" s="237"/>
      <c r="E387" s="237"/>
      <c r="F387" s="237"/>
      <c r="G387" s="237"/>
      <c r="H387" s="237"/>
      <c r="I387" s="237"/>
      <c r="J387" s="237"/>
      <c r="K387" s="237"/>
      <c r="L387" s="237"/>
      <c r="M387" s="237"/>
    </row>
    <row r="388" spans="2:13">
      <c r="B388" s="237"/>
      <c r="C388" s="237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</row>
    <row r="389" spans="2:13">
      <c r="B389" s="237"/>
      <c r="C389" s="237"/>
      <c r="D389" s="237"/>
      <c r="E389" s="237"/>
      <c r="F389" s="237"/>
      <c r="G389" s="237"/>
      <c r="H389" s="237"/>
      <c r="I389" s="237"/>
      <c r="J389" s="237"/>
      <c r="K389" s="237"/>
      <c r="L389" s="237"/>
      <c r="M389" s="237"/>
    </row>
    <row r="390" spans="2:13">
      <c r="B390" s="237"/>
      <c r="C390" s="237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</row>
    <row r="391" spans="2:13">
      <c r="B391" s="237"/>
      <c r="C391" s="237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</row>
    <row r="392" spans="2:13"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</row>
    <row r="393" spans="2:13">
      <c r="B393" s="237"/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</row>
    <row r="394" spans="2:13">
      <c r="B394" s="237"/>
      <c r="C394" s="237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</row>
    <row r="395" spans="2:13">
      <c r="B395" s="237"/>
      <c r="C395" s="237"/>
      <c r="D395" s="237"/>
      <c r="E395" s="237"/>
      <c r="F395" s="237"/>
      <c r="G395" s="237"/>
      <c r="H395" s="237"/>
      <c r="I395" s="237"/>
      <c r="J395" s="237"/>
      <c r="K395" s="237"/>
      <c r="L395" s="237"/>
      <c r="M395" s="237"/>
    </row>
    <row r="396" spans="2:13">
      <c r="B396" s="237"/>
      <c r="C396" s="237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</row>
    <row r="397" spans="2:13">
      <c r="B397" s="237"/>
      <c r="C397" s="237"/>
      <c r="D397" s="237"/>
      <c r="E397" s="237"/>
      <c r="F397" s="237"/>
      <c r="G397" s="237"/>
      <c r="H397" s="237"/>
      <c r="I397" s="237"/>
      <c r="J397" s="237"/>
      <c r="K397" s="237"/>
      <c r="L397" s="237"/>
      <c r="M397" s="237"/>
    </row>
    <row r="398" spans="2:13">
      <c r="B398" s="237"/>
      <c r="C398" s="237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</row>
    <row r="399" spans="2:13">
      <c r="B399" s="237"/>
      <c r="C399" s="237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</row>
    <row r="400" spans="2:13"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</row>
    <row r="401" spans="2:13">
      <c r="B401" s="237"/>
      <c r="C401" s="237"/>
      <c r="D401" s="237"/>
      <c r="E401" s="237"/>
      <c r="F401" s="237"/>
      <c r="G401" s="237"/>
      <c r="H401" s="237"/>
      <c r="I401" s="237"/>
      <c r="J401" s="237"/>
      <c r="K401" s="237"/>
      <c r="L401" s="237"/>
      <c r="M401" s="237"/>
    </row>
    <row r="402" spans="2:13">
      <c r="B402" s="237"/>
      <c r="C402" s="237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</row>
    <row r="403" spans="2:13">
      <c r="B403" s="237"/>
      <c r="C403" s="237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</row>
    <row r="404" spans="2:13">
      <c r="B404" s="237"/>
      <c r="C404" s="237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</row>
    <row r="405" spans="2:13">
      <c r="B405" s="237"/>
      <c r="C405" s="237"/>
      <c r="D405" s="237"/>
      <c r="E405" s="237"/>
      <c r="F405" s="237"/>
      <c r="G405" s="237"/>
      <c r="H405" s="237"/>
      <c r="I405" s="237"/>
      <c r="J405" s="237"/>
      <c r="K405" s="237"/>
      <c r="L405" s="237"/>
      <c r="M405" s="237"/>
    </row>
    <row r="406" spans="2:13">
      <c r="B406" s="237"/>
      <c r="C406" s="237"/>
      <c r="D406" s="237"/>
      <c r="E406" s="237"/>
      <c r="F406" s="237"/>
      <c r="G406" s="237"/>
      <c r="H406" s="237"/>
      <c r="I406" s="237"/>
      <c r="J406" s="237"/>
      <c r="K406" s="237"/>
      <c r="L406" s="237"/>
      <c r="M406" s="237"/>
    </row>
    <row r="407" spans="2:13">
      <c r="B407" s="237"/>
      <c r="C407" s="237"/>
      <c r="D407" s="237"/>
      <c r="E407" s="237"/>
      <c r="F407" s="237"/>
      <c r="G407" s="237"/>
      <c r="H407" s="237"/>
      <c r="I407" s="237"/>
      <c r="J407" s="237"/>
      <c r="K407" s="237"/>
      <c r="L407" s="237"/>
      <c r="M407" s="237"/>
    </row>
    <row r="408" spans="2:13"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</row>
    <row r="409" spans="2:13">
      <c r="B409" s="237"/>
      <c r="C409" s="237"/>
      <c r="D409" s="237"/>
      <c r="E409" s="237"/>
      <c r="F409" s="237"/>
      <c r="G409" s="237"/>
      <c r="H409" s="237"/>
      <c r="I409" s="237"/>
      <c r="J409" s="237"/>
      <c r="K409" s="237"/>
      <c r="L409" s="237"/>
      <c r="M409" s="237"/>
    </row>
    <row r="410" spans="2:13">
      <c r="B410" s="237"/>
      <c r="C410" s="237"/>
      <c r="D410" s="237"/>
      <c r="E410" s="237"/>
      <c r="F410" s="237"/>
      <c r="G410" s="237"/>
      <c r="H410" s="237"/>
      <c r="I410" s="237"/>
      <c r="J410" s="237"/>
      <c r="K410" s="237"/>
      <c r="L410" s="237"/>
      <c r="M410" s="237"/>
    </row>
    <row r="411" spans="2:13">
      <c r="B411" s="237"/>
      <c r="C411" s="237"/>
      <c r="D411" s="237"/>
      <c r="E411" s="237"/>
      <c r="F411" s="237"/>
      <c r="G411" s="237"/>
      <c r="H411" s="237"/>
      <c r="I411" s="237"/>
      <c r="J411" s="237"/>
      <c r="K411" s="237"/>
      <c r="L411" s="237"/>
      <c r="M411" s="237"/>
    </row>
    <row r="412" spans="2:13">
      <c r="B412" s="237"/>
      <c r="C412" s="237"/>
      <c r="D412" s="237"/>
      <c r="E412" s="237"/>
      <c r="F412" s="237"/>
      <c r="G412" s="237"/>
      <c r="H412" s="237"/>
      <c r="I412" s="237"/>
      <c r="J412" s="237"/>
      <c r="K412" s="237"/>
      <c r="L412" s="237"/>
      <c r="M412" s="237"/>
    </row>
    <row r="413" spans="2:13"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/>
      <c r="M413" s="237"/>
    </row>
    <row r="414" spans="2:13">
      <c r="B414" s="237"/>
      <c r="C414" s="237"/>
      <c r="D414" s="237"/>
      <c r="E414" s="237"/>
      <c r="F414" s="237"/>
      <c r="G414" s="237"/>
      <c r="H414" s="237"/>
      <c r="I414" s="237"/>
      <c r="J414" s="237"/>
      <c r="K414" s="237"/>
      <c r="L414" s="237"/>
      <c r="M414" s="237"/>
    </row>
    <row r="415" spans="2:13">
      <c r="B415" s="237"/>
      <c r="C415" s="237"/>
      <c r="D415" s="237"/>
      <c r="E415" s="237"/>
      <c r="F415" s="237"/>
      <c r="G415" s="237"/>
      <c r="H415" s="237"/>
      <c r="I415" s="237"/>
      <c r="J415" s="237"/>
      <c r="K415" s="237"/>
      <c r="L415" s="237"/>
      <c r="M415" s="237"/>
    </row>
    <row r="416" spans="2:13">
      <c r="B416" s="237"/>
      <c r="C416" s="237"/>
      <c r="D416" s="237"/>
      <c r="E416" s="237"/>
      <c r="F416" s="237"/>
      <c r="G416" s="237"/>
      <c r="H416" s="237"/>
      <c r="I416" s="237"/>
      <c r="J416" s="237"/>
      <c r="K416" s="237"/>
      <c r="L416" s="237"/>
      <c r="M416" s="237"/>
    </row>
    <row r="417" spans="2:13">
      <c r="B417" s="237"/>
      <c r="C417" s="237"/>
      <c r="D417" s="237"/>
      <c r="E417" s="237"/>
      <c r="F417" s="237"/>
      <c r="G417" s="237"/>
      <c r="H417" s="237"/>
      <c r="I417" s="237"/>
      <c r="J417" s="237"/>
      <c r="K417" s="237"/>
      <c r="L417" s="237"/>
      <c r="M417" s="237"/>
    </row>
    <row r="418" spans="2:13">
      <c r="B418" s="237"/>
      <c r="C418" s="237"/>
      <c r="D418" s="237"/>
      <c r="E418" s="237"/>
      <c r="F418" s="237"/>
      <c r="G418" s="237"/>
      <c r="H418" s="237"/>
      <c r="I418" s="237"/>
      <c r="J418" s="237"/>
      <c r="K418" s="237"/>
      <c r="L418" s="237"/>
      <c r="M418" s="237"/>
    </row>
    <row r="419" spans="2:13">
      <c r="B419" s="237"/>
      <c r="C419" s="237"/>
      <c r="D419" s="237"/>
      <c r="E419" s="237"/>
      <c r="F419" s="237"/>
      <c r="G419" s="237"/>
      <c r="H419" s="237"/>
      <c r="I419" s="237"/>
      <c r="J419" s="237"/>
      <c r="K419" s="237"/>
      <c r="L419" s="237"/>
      <c r="M419" s="237"/>
    </row>
    <row r="420" spans="2:13">
      <c r="B420" s="237"/>
      <c r="C420" s="237"/>
      <c r="D420" s="237"/>
      <c r="E420" s="237"/>
      <c r="F420" s="237"/>
      <c r="G420" s="237"/>
      <c r="H420" s="237"/>
      <c r="I420" s="237"/>
      <c r="J420" s="237"/>
      <c r="K420" s="237"/>
      <c r="L420" s="237"/>
      <c r="M420" s="237"/>
    </row>
    <row r="421" spans="2:13">
      <c r="B421" s="237"/>
      <c r="C421" s="237"/>
      <c r="D421" s="237"/>
      <c r="E421" s="237"/>
      <c r="F421" s="237"/>
      <c r="G421" s="237"/>
      <c r="H421" s="237"/>
      <c r="I421" s="237"/>
      <c r="J421" s="237"/>
      <c r="K421" s="237"/>
      <c r="L421" s="237"/>
      <c r="M421" s="237"/>
    </row>
    <row r="422" spans="2:13">
      <c r="B422" s="237"/>
      <c r="C422" s="237"/>
      <c r="D422" s="237"/>
      <c r="E422" s="237"/>
      <c r="F422" s="237"/>
      <c r="G422" s="237"/>
      <c r="H422" s="237"/>
      <c r="I422" s="237"/>
      <c r="J422" s="237"/>
      <c r="K422" s="237"/>
      <c r="L422" s="237"/>
      <c r="M422" s="237"/>
    </row>
    <row r="423" spans="2:13">
      <c r="B423" s="237"/>
      <c r="C423" s="237"/>
      <c r="D423" s="237"/>
      <c r="E423" s="237"/>
      <c r="F423" s="237"/>
      <c r="G423" s="237"/>
      <c r="H423" s="237"/>
      <c r="I423" s="237"/>
      <c r="J423" s="237"/>
      <c r="K423" s="237"/>
      <c r="L423" s="237"/>
      <c r="M423" s="237"/>
    </row>
    <row r="424" spans="2:13">
      <c r="B424" s="237"/>
      <c r="C424" s="237"/>
      <c r="D424" s="237"/>
      <c r="E424" s="237"/>
      <c r="F424" s="237"/>
      <c r="G424" s="237"/>
      <c r="H424" s="237"/>
      <c r="I424" s="237"/>
      <c r="J424" s="237"/>
      <c r="K424" s="237"/>
      <c r="L424" s="237"/>
      <c r="M424" s="237"/>
    </row>
    <row r="425" spans="2:13">
      <c r="B425" s="237"/>
      <c r="C425" s="237"/>
      <c r="D425" s="237"/>
      <c r="E425" s="237"/>
      <c r="F425" s="237"/>
      <c r="G425" s="237"/>
      <c r="H425" s="237"/>
      <c r="I425" s="237"/>
      <c r="J425" s="237"/>
      <c r="K425" s="237"/>
      <c r="L425" s="237"/>
      <c r="M425" s="237"/>
    </row>
    <row r="426" spans="2:13">
      <c r="B426" s="237"/>
      <c r="C426" s="237"/>
      <c r="D426" s="237"/>
      <c r="E426" s="237"/>
      <c r="F426" s="237"/>
      <c r="G426" s="237"/>
      <c r="H426" s="237"/>
      <c r="I426" s="237"/>
      <c r="J426" s="237"/>
      <c r="K426" s="237"/>
      <c r="L426" s="237"/>
      <c r="M426" s="237"/>
    </row>
    <row r="427" spans="2:13">
      <c r="B427" s="237"/>
      <c r="C427" s="237"/>
      <c r="D427" s="237"/>
      <c r="E427" s="237"/>
      <c r="F427" s="237"/>
      <c r="G427" s="237"/>
      <c r="H427" s="237"/>
      <c r="I427" s="237"/>
      <c r="J427" s="237"/>
      <c r="K427" s="237"/>
      <c r="L427" s="237"/>
      <c r="M427" s="237"/>
    </row>
    <row r="428" spans="2:13">
      <c r="B428" s="237"/>
      <c r="C428" s="237"/>
      <c r="D428" s="237"/>
      <c r="E428" s="237"/>
      <c r="F428" s="237"/>
      <c r="G428" s="237"/>
      <c r="H428" s="237"/>
      <c r="I428" s="237"/>
      <c r="J428" s="237"/>
      <c r="K428" s="237"/>
      <c r="L428" s="237"/>
      <c r="M428" s="237"/>
    </row>
    <row r="429" spans="2:13">
      <c r="B429" s="237"/>
      <c r="C429" s="237"/>
      <c r="D429" s="237"/>
      <c r="E429" s="237"/>
      <c r="F429" s="237"/>
      <c r="G429" s="237"/>
      <c r="H429" s="237"/>
      <c r="I429" s="237"/>
      <c r="J429" s="237"/>
      <c r="K429" s="237"/>
      <c r="L429" s="237"/>
      <c r="M429" s="237"/>
    </row>
    <row r="430" spans="2:13"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</row>
    <row r="431" spans="2:13"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</row>
    <row r="432" spans="2:13"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</row>
    <row r="433" spans="2:13">
      <c r="B433" s="237"/>
      <c r="C433" s="237"/>
      <c r="D433" s="237"/>
      <c r="E433" s="237"/>
      <c r="F433" s="237"/>
      <c r="G433" s="237"/>
      <c r="H433" s="237"/>
      <c r="I433" s="237"/>
      <c r="J433" s="237"/>
      <c r="K433" s="237"/>
      <c r="L433" s="237"/>
      <c r="M433" s="237"/>
    </row>
    <row r="434" spans="2:13">
      <c r="B434" s="237"/>
      <c r="C434" s="237"/>
      <c r="D434" s="237"/>
      <c r="E434" s="237"/>
      <c r="F434" s="237"/>
      <c r="G434" s="237"/>
      <c r="H434" s="237"/>
      <c r="I434" s="237"/>
      <c r="J434" s="237"/>
      <c r="K434" s="237"/>
      <c r="L434" s="237"/>
      <c r="M434" s="237"/>
    </row>
    <row r="435" spans="2:13">
      <c r="B435" s="237"/>
      <c r="C435" s="237"/>
      <c r="D435" s="237"/>
      <c r="E435" s="237"/>
      <c r="F435" s="237"/>
      <c r="G435" s="237"/>
      <c r="H435" s="237"/>
      <c r="I435" s="237"/>
      <c r="J435" s="237"/>
      <c r="K435" s="237"/>
      <c r="L435" s="237"/>
      <c r="M435" s="237"/>
    </row>
    <row r="436" spans="2:13">
      <c r="B436" s="237"/>
      <c r="C436" s="237"/>
      <c r="D436" s="237"/>
      <c r="E436" s="237"/>
      <c r="F436" s="237"/>
      <c r="G436" s="237"/>
      <c r="H436" s="237"/>
      <c r="I436" s="237"/>
      <c r="J436" s="237"/>
      <c r="K436" s="237"/>
      <c r="L436" s="237"/>
      <c r="M436" s="237"/>
    </row>
    <row r="437" spans="2:13">
      <c r="B437" s="237"/>
      <c r="C437" s="237"/>
      <c r="D437" s="237"/>
      <c r="E437" s="237"/>
      <c r="F437" s="237"/>
      <c r="G437" s="237"/>
      <c r="H437" s="237"/>
      <c r="I437" s="237"/>
      <c r="J437" s="237"/>
      <c r="K437" s="237"/>
      <c r="L437" s="237"/>
      <c r="M437" s="237"/>
    </row>
    <row r="438" spans="2:13">
      <c r="B438" s="237"/>
      <c r="C438" s="237"/>
      <c r="D438" s="237"/>
      <c r="E438" s="237"/>
      <c r="F438" s="237"/>
      <c r="G438" s="237"/>
      <c r="H438" s="237"/>
      <c r="I438" s="237"/>
      <c r="J438" s="237"/>
      <c r="K438" s="237"/>
      <c r="L438" s="237"/>
      <c r="M438" s="237"/>
    </row>
    <row r="439" spans="2:13">
      <c r="B439" s="237"/>
      <c r="C439" s="237"/>
      <c r="D439" s="237"/>
      <c r="E439" s="237"/>
      <c r="F439" s="237"/>
      <c r="G439" s="237"/>
      <c r="H439" s="237"/>
      <c r="I439" s="237"/>
      <c r="J439" s="237"/>
      <c r="K439" s="237"/>
      <c r="L439" s="237"/>
      <c r="M439" s="237"/>
    </row>
    <row r="440" spans="2:13">
      <c r="B440" s="237"/>
      <c r="C440" s="237"/>
      <c r="D440" s="237"/>
      <c r="E440" s="237"/>
      <c r="F440" s="237"/>
      <c r="G440" s="237"/>
      <c r="H440" s="237"/>
      <c r="I440" s="237"/>
      <c r="J440" s="237"/>
      <c r="K440" s="237"/>
      <c r="L440" s="237"/>
      <c r="M440" s="237"/>
    </row>
    <row r="441" spans="2:13">
      <c r="B441" s="237"/>
      <c r="C441" s="237"/>
      <c r="D441" s="237"/>
      <c r="E441" s="237"/>
      <c r="F441" s="237"/>
      <c r="G441" s="237"/>
      <c r="H441" s="237"/>
      <c r="I441" s="237"/>
      <c r="J441" s="237"/>
      <c r="K441" s="237"/>
      <c r="L441" s="237"/>
      <c r="M441" s="237"/>
    </row>
    <row r="442" spans="2:13">
      <c r="B442" s="237"/>
      <c r="C442" s="237"/>
      <c r="D442" s="237"/>
      <c r="E442" s="237"/>
      <c r="F442" s="237"/>
      <c r="G442" s="237"/>
      <c r="H442" s="237"/>
      <c r="I442" s="237"/>
      <c r="J442" s="237"/>
      <c r="K442" s="237"/>
      <c r="L442" s="237"/>
      <c r="M442" s="237"/>
    </row>
    <row r="443" spans="2:13">
      <c r="B443" s="237"/>
      <c r="C443" s="237"/>
      <c r="D443" s="237"/>
      <c r="E443" s="237"/>
      <c r="F443" s="237"/>
      <c r="G443" s="237"/>
      <c r="H443" s="237"/>
      <c r="I443" s="237"/>
      <c r="J443" s="237"/>
      <c r="K443" s="237"/>
      <c r="L443" s="237"/>
      <c r="M443" s="237"/>
    </row>
    <row r="444" spans="2:13">
      <c r="B444" s="237"/>
      <c r="C444" s="237"/>
      <c r="D444" s="237"/>
      <c r="E444" s="237"/>
      <c r="F444" s="237"/>
      <c r="G444" s="237"/>
      <c r="H444" s="237"/>
      <c r="I444" s="237"/>
      <c r="J444" s="237"/>
      <c r="K444" s="237"/>
      <c r="L444" s="237"/>
      <c r="M444" s="237"/>
    </row>
    <row r="445" spans="2:13">
      <c r="B445" s="237"/>
      <c r="C445" s="237"/>
      <c r="D445" s="237"/>
      <c r="E445" s="237"/>
      <c r="F445" s="237"/>
      <c r="G445" s="237"/>
      <c r="H445" s="237"/>
      <c r="I445" s="237"/>
      <c r="J445" s="237"/>
      <c r="K445" s="237"/>
      <c r="L445" s="237"/>
      <c r="M445" s="237"/>
    </row>
    <row r="446" spans="2:13">
      <c r="B446" s="237"/>
      <c r="C446" s="237"/>
      <c r="D446" s="237"/>
      <c r="E446" s="237"/>
      <c r="F446" s="237"/>
      <c r="G446" s="237"/>
      <c r="H446" s="237"/>
      <c r="I446" s="237"/>
      <c r="J446" s="237"/>
      <c r="K446" s="237"/>
      <c r="L446" s="237"/>
      <c r="M446" s="237"/>
    </row>
    <row r="447" spans="2:13">
      <c r="B447" s="237"/>
      <c r="C447" s="237"/>
      <c r="D447" s="237"/>
      <c r="E447" s="237"/>
      <c r="F447" s="237"/>
      <c r="G447" s="237"/>
      <c r="H447" s="237"/>
      <c r="I447" s="237"/>
      <c r="J447" s="237"/>
      <c r="K447" s="237"/>
      <c r="L447" s="237"/>
      <c r="M447" s="237"/>
    </row>
    <row r="448" spans="2:13">
      <c r="B448" s="237"/>
      <c r="C448" s="237"/>
      <c r="D448" s="237"/>
      <c r="E448" s="237"/>
      <c r="F448" s="237"/>
      <c r="G448" s="237"/>
      <c r="H448" s="237"/>
      <c r="I448" s="237"/>
      <c r="J448" s="237"/>
      <c r="K448" s="237"/>
      <c r="L448" s="237"/>
      <c r="M448" s="237"/>
    </row>
    <row r="449" spans="2:13">
      <c r="B449" s="237"/>
      <c r="C449" s="237"/>
      <c r="D449" s="237"/>
      <c r="E449" s="237"/>
      <c r="F449" s="237"/>
      <c r="G449" s="237"/>
      <c r="H449" s="237"/>
      <c r="I449" s="237"/>
      <c r="J449" s="237"/>
      <c r="K449" s="237"/>
      <c r="L449" s="237"/>
      <c r="M449" s="237"/>
    </row>
    <row r="450" spans="2:13">
      <c r="B450" s="237"/>
      <c r="C450" s="237"/>
      <c r="D450" s="237"/>
      <c r="E450" s="237"/>
      <c r="F450" s="237"/>
      <c r="G450" s="237"/>
      <c r="H450" s="237"/>
      <c r="I450" s="237"/>
      <c r="J450" s="237"/>
      <c r="K450" s="237"/>
      <c r="L450" s="237"/>
      <c r="M450" s="237"/>
    </row>
    <row r="451" spans="2:13">
      <c r="B451" s="237"/>
      <c r="C451" s="237"/>
      <c r="D451" s="237"/>
      <c r="E451" s="237"/>
      <c r="F451" s="237"/>
      <c r="G451" s="237"/>
      <c r="H451" s="237"/>
      <c r="I451" s="237"/>
      <c r="J451" s="237"/>
      <c r="K451" s="237"/>
      <c r="L451" s="237"/>
      <c r="M451" s="237"/>
    </row>
    <row r="452" spans="2:13">
      <c r="B452" s="237"/>
      <c r="C452" s="237"/>
      <c r="D452" s="237"/>
      <c r="E452" s="237"/>
      <c r="F452" s="237"/>
      <c r="G452" s="237"/>
      <c r="H452" s="237"/>
      <c r="I452" s="237"/>
      <c r="J452" s="237"/>
      <c r="K452" s="237"/>
      <c r="L452" s="237"/>
      <c r="M452" s="237"/>
    </row>
    <row r="453" spans="2:13">
      <c r="B453" s="237"/>
      <c r="C453" s="237"/>
      <c r="D453" s="237"/>
      <c r="E453" s="237"/>
      <c r="F453" s="237"/>
      <c r="G453" s="237"/>
      <c r="H453" s="237"/>
      <c r="I453" s="237"/>
      <c r="J453" s="237"/>
      <c r="K453" s="237"/>
      <c r="L453" s="237"/>
      <c r="M453" s="237"/>
    </row>
    <row r="454" spans="2:13">
      <c r="B454" s="237"/>
      <c r="C454" s="237"/>
      <c r="D454" s="237"/>
      <c r="E454" s="237"/>
      <c r="F454" s="237"/>
      <c r="G454" s="237"/>
      <c r="H454" s="237"/>
      <c r="I454" s="237"/>
      <c r="J454" s="237"/>
      <c r="K454" s="237"/>
      <c r="L454" s="237"/>
      <c r="M454" s="237"/>
    </row>
    <row r="455" spans="2:13">
      <c r="B455" s="237"/>
      <c r="C455" s="237"/>
      <c r="D455" s="237"/>
      <c r="E455" s="237"/>
      <c r="F455" s="237"/>
      <c r="G455" s="237"/>
      <c r="H455" s="237"/>
      <c r="I455" s="237"/>
      <c r="J455" s="237"/>
      <c r="K455" s="237"/>
      <c r="L455" s="237"/>
      <c r="M455" s="237"/>
    </row>
    <row r="456" spans="2:13"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</row>
    <row r="457" spans="2:13">
      <c r="B457" s="237"/>
      <c r="C457" s="237"/>
      <c r="D457" s="237"/>
      <c r="E457" s="237"/>
      <c r="F457" s="237"/>
      <c r="G457" s="237"/>
      <c r="H457" s="237"/>
      <c r="I457" s="237"/>
      <c r="J457" s="237"/>
      <c r="K457" s="237"/>
      <c r="L457" s="237"/>
      <c r="M457" s="237"/>
    </row>
    <row r="458" spans="2:13">
      <c r="B458" s="237"/>
      <c r="C458" s="237"/>
      <c r="D458" s="237"/>
      <c r="E458" s="237"/>
      <c r="F458" s="237"/>
      <c r="G458" s="237"/>
      <c r="H458" s="237"/>
      <c r="I458" s="237"/>
      <c r="J458" s="237"/>
      <c r="K458" s="237"/>
      <c r="L458" s="237"/>
      <c r="M458" s="237"/>
    </row>
    <row r="459" spans="2:13">
      <c r="B459" s="237"/>
      <c r="C459" s="237"/>
      <c r="D459" s="237"/>
      <c r="E459" s="237"/>
      <c r="F459" s="237"/>
      <c r="G459" s="237"/>
      <c r="H459" s="237"/>
      <c r="I459" s="237"/>
      <c r="J459" s="237"/>
      <c r="K459" s="237"/>
      <c r="L459" s="237"/>
      <c r="M459" s="237"/>
    </row>
    <row r="460" spans="2:13">
      <c r="B460" s="237"/>
      <c r="C460" s="237"/>
      <c r="D460" s="237"/>
      <c r="E460" s="237"/>
      <c r="F460" s="237"/>
      <c r="G460" s="237"/>
      <c r="H460" s="237"/>
      <c r="I460" s="237"/>
      <c r="J460" s="237"/>
      <c r="K460" s="237"/>
      <c r="L460" s="237"/>
      <c r="M460" s="237"/>
    </row>
    <row r="461" spans="2:13">
      <c r="B461" s="237"/>
      <c r="C461" s="237"/>
      <c r="D461" s="237"/>
      <c r="E461" s="237"/>
      <c r="F461" s="237"/>
      <c r="G461" s="237"/>
      <c r="H461" s="237"/>
      <c r="I461" s="237"/>
      <c r="J461" s="237"/>
      <c r="K461" s="237"/>
      <c r="L461" s="237"/>
      <c r="M461" s="237"/>
    </row>
    <row r="462" spans="2:13">
      <c r="B462" s="237"/>
      <c r="C462" s="237"/>
      <c r="D462" s="237"/>
      <c r="E462" s="237"/>
      <c r="F462" s="237"/>
      <c r="G462" s="237"/>
      <c r="H462" s="237"/>
      <c r="I462" s="237"/>
      <c r="J462" s="237"/>
      <c r="K462" s="237"/>
      <c r="L462" s="237"/>
      <c r="M462" s="237"/>
    </row>
    <row r="463" spans="2:13">
      <c r="B463" s="237"/>
      <c r="C463" s="237"/>
      <c r="D463" s="237"/>
      <c r="E463" s="237"/>
      <c r="F463" s="237"/>
      <c r="G463" s="237"/>
      <c r="H463" s="237"/>
      <c r="I463" s="237"/>
      <c r="J463" s="237"/>
      <c r="K463" s="237"/>
      <c r="L463" s="237"/>
      <c r="M463" s="237"/>
    </row>
    <row r="464" spans="2:13">
      <c r="B464" s="237"/>
      <c r="C464" s="237"/>
      <c r="D464" s="237"/>
      <c r="E464" s="237"/>
      <c r="F464" s="237"/>
      <c r="G464" s="237"/>
      <c r="H464" s="237"/>
      <c r="I464" s="237"/>
      <c r="J464" s="237"/>
      <c r="K464" s="237"/>
      <c r="L464" s="237"/>
      <c r="M464" s="237"/>
    </row>
    <row r="465" spans="2:13">
      <c r="B465" s="237"/>
      <c r="C465" s="237"/>
      <c r="D465" s="237"/>
      <c r="E465" s="237"/>
      <c r="F465" s="237"/>
      <c r="G465" s="237"/>
      <c r="H465" s="237"/>
      <c r="I465" s="237"/>
      <c r="J465" s="237"/>
      <c r="K465" s="237"/>
      <c r="L465" s="237"/>
      <c r="M465" s="237"/>
    </row>
    <row r="466" spans="2:13">
      <c r="B466" s="237"/>
      <c r="C466" s="237"/>
      <c r="D466" s="237"/>
      <c r="E466" s="237"/>
      <c r="F466" s="237"/>
      <c r="G466" s="237"/>
      <c r="H466" s="237"/>
      <c r="I466" s="237"/>
      <c r="J466" s="237"/>
      <c r="K466" s="237"/>
      <c r="L466" s="237"/>
      <c r="M466" s="237"/>
    </row>
    <row r="467" spans="2:13">
      <c r="B467" s="237"/>
      <c r="C467" s="237"/>
      <c r="D467" s="237"/>
      <c r="E467" s="237"/>
      <c r="F467" s="237"/>
      <c r="G467" s="237"/>
      <c r="H467" s="237"/>
      <c r="I467" s="237"/>
      <c r="J467" s="237"/>
      <c r="K467" s="237"/>
      <c r="L467" s="237"/>
      <c r="M467" s="237"/>
    </row>
    <row r="468" spans="2:13">
      <c r="B468" s="237"/>
      <c r="C468" s="237"/>
      <c r="D468" s="237"/>
      <c r="E468" s="237"/>
      <c r="F468" s="237"/>
      <c r="G468" s="237"/>
      <c r="H468" s="237"/>
      <c r="I468" s="237"/>
      <c r="J468" s="237"/>
      <c r="K468" s="237"/>
      <c r="L468" s="237"/>
      <c r="M468" s="237"/>
    </row>
    <row r="469" spans="2:13">
      <c r="B469" s="237"/>
      <c r="C469" s="237"/>
      <c r="D469" s="237"/>
      <c r="E469" s="237"/>
      <c r="F469" s="237"/>
      <c r="G469" s="237"/>
      <c r="H469" s="237"/>
      <c r="I469" s="237"/>
      <c r="J469" s="237"/>
      <c r="K469" s="237"/>
      <c r="L469" s="237"/>
      <c r="M469" s="237"/>
    </row>
    <row r="470" spans="2:13">
      <c r="B470" s="237"/>
      <c r="C470" s="237"/>
      <c r="D470" s="237"/>
      <c r="E470" s="237"/>
      <c r="F470" s="237"/>
      <c r="G470" s="237"/>
      <c r="H470" s="237"/>
      <c r="I470" s="237"/>
      <c r="J470" s="237"/>
      <c r="K470" s="237"/>
      <c r="L470" s="237"/>
      <c r="M470" s="237"/>
    </row>
    <row r="471" spans="2:13">
      <c r="B471" s="237"/>
      <c r="C471" s="237"/>
      <c r="D471" s="237"/>
      <c r="E471" s="237"/>
      <c r="F471" s="237"/>
      <c r="G471" s="237"/>
      <c r="H471" s="237"/>
      <c r="I471" s="237"/>
      <c r="J471" s="237"/>
      <c r="K471" s="237"/>
      <c r="L471" s="237"/>
      <c r="M471" s="237"/>
    </row>
    <row r="472" spans="2:13">
      <c r="B472" s="237"/>
      <c r="C472" s="237"/>
      <c r="D472" s="237"/>
      <c r="E472" s="237"/>
      <c r="F472" s="237"/>
      <c r="G472" s="237"/>
      <c r="H472" s="237"/>
      <c r="I472" s="237"/>
      <c r="J472" s="237"/>
      <c r="K472" s="237"/>
      <c r="L472" s="237"/>
      <c r="M472" s="237"/>
    </row>
    <row r="473" spans="2:13">
      <c r="B473" s="237"/>
      <c r="C473" s="237"/>
      <c r="D473" s="237"/>
      <c r="E473" s="237"/>
      <c r="F473" s="237"/>
      <c r="G473" s="237"/>
      <c r="H473" s="237"/>
      <c r="I473" s="237"/>
      <c r="J473" s="237"/>
      <c r="K473" s="237"/>
      <c r="L473" s="237"/>
      <c r="M473" s="237"/>
    </row>
    <row r="474" spans="2:13">
      <c r="B474" s="237"/>
      <c r="C474" s="237"/>
      <c r="D474" s="237"/>
      <c r="E474" s="237"/>
      <c r="F474" s="237"/>
      <c r="G474" s="237"/>
      <c r="H474" s="237"/>
      <c r="I474" s="237"/>
      <c r="J474" s="237"/>
      <c r="K474" s="237"/>
      <c r="L474" s="237"/>
      <c r="M474" s="237"/>
    </row>
    <row r="475" spans="2:13">
      <c r="B475" s="237"/>
      <c r="C475" s="237"/>
      <c r="D475" s="237"/>
      <c r="E475" s="237"/>
      <c r="F475" s="237"/>
      <c r="G475" s="237"/>
      <c r="H475" s="237"/>
      <c r="I475" s="237"/>
      <c r="J475" s="237"/>
      <c r="K475" s="237"/>
      <c r="L475" s="237"/>
      <c r="M475" s="237"/>
    </row>
    <row r="476" spans="2:13">
      <c r="B476" s="237"/>
      <c r="C476" s="237"/>
      <c r="D476" s="237"/>
      <c r="E476" s="237"/>
      <c r="F476" s="237"/>
      <c r="G476" s="237"/>
      <c r="H476" s="237"/>
      <c r="I476" s="237"/>
      <c r="J476" s="237"/>
      <c r="K476" s="237"/>
      <c r="L476" s="237"/>
      <c r="M476" s="237"/>
    </row>
    <row r="477" spans="2:13">
      <c r="B477" s="237"/>
      <c r="C477" s="237"/>
      <c r="D477" s="237"/>
      <c r="E477" s="237"/>
      <c r="F477" s="237"/>
      <c r="G477" s="237"/>
      <c r="H477" s="237"/>
      <c r="I477" s="237"/>
      <c r="J477" s="237"/>
      <c r="K477" s="237"/>
      <c r="L477" s="237"/>
      <c r="M477" s="237"/>
    </row>
    <row r="478" spans="2:13">
      <c r="B478" s="237"/>
      <c r="C478" s="237"/>
      <c r="D478" s="237"/>
      <c r="E478" s="237"/>
      <c r="F478" s="237"/>
      <c r="G478" s="237"/>
      <c r="H478" s="237"/>
      <c r="I478" s="237"/>
      <c r="J478" s="237"/>
      <c r="K478" s="237"/>
      <c r="L478" s="237"/>
      <c r="M478" s="237"/>
    </row>
    <row r="479" spans="2:13">
      <c r="B479" s="237"/>
      <c r="C479" s="237"/>
      <c r="D479" s="237"/>
      <c r="E479" s="237"/>
      <c r="F479" s="237"/>
      <c r="G479" s="237"/>
      <c r="H479" s="237"/>
      <c r="I479" s="237"/>
      <c r="J479" s="237"/>
      <c r="K479" s="237"/>
      <c r="L479" s="237"/>
      <c r="M479" s="237"/>
    </row>
    <row r="480" spans="2:13">
      <c r="B480" s="237"/>
      <c r="C480" s="237"/>
      <c r="D480" s="237"/>
      <c r="E480" s="237"/>
      <c r="F480" s="237"/>
      <c r="G480" s="237"/>
      <c r="H480" s="237"/>
      <c r="I480" s="237"/>
      <c r="J480" s="237"/>
      <c r="K480" s="237"/>
      <c r="L480" s="237"/>
      <c r="M480" s="237"/>
    </row>
    <row r="481" spans="2:13">
      <c r="B481" s="237"/>
      <c r="C481" s="237"/>
      <c r="D481" s="237"/>
      <c r="E481" s="237"/>
      <c r="F481" s="237"/>
      <c r="G481" s="237"/>
      <c r="H481" s="237"/>
      <c r="I481" s="237"/>
      <c r="J481" s="237"/>
      <c r="K481" s="237"/>
      <c r="L481" s="237"/>
      <c r="M481" s="237"/>
    </row>
    <row r="482" spans="2:13">
      <c r="B482" s="237"/>
      <c r="C482" s="237"/>
      <c r="D482" s="237"/>
      <c r="E482" s="237"/>
      <c r="F482" s="237"/>
      <c r="G482" s="237"/>
      <c r="H482" s="237"/>
      <c r="I482" s="237"/>
      <c r="J482" s="237"/>
      <c r="K482" s="237"/>
      <c r="L482" s="237"/>
      <c r="M482" s="237"/>
    </row>
    <row r="483" spans="2:13">
      <c r="B483" s="237"/>
      <c r="C483" s="237"/>
      <c r="D483" s="237"/>
      <c r="E483" s="237"/>
      <c r="F483" s="237"/>
      <c r="G483" s="237"/>
      <c r="H483" s="237"/>
      <c r="I483" s="237"/>
      <c r="J483" s="237"/>
      <c r="K483" s="237"/>
      <c r="L483" s="237"/>
      <c r="M483" s="237"/>
    </row>
    <row r="484" spans="2:13">
      <c r="B484" s="237"/>
      <c r="C484" s="237"/>
      <c r="D484" s="237"/>
      <c r="E484" s="237"/>
      <c r="F484" s="237"/>
      <c r="G484" s="237"/>
      <c r="H484" s="237"/>
      <c r="I484" s="237"/>
      <c r="J484" s="237"/>
      <c r="K484" s="237"/>
      <c r="L484" s="237"/>
      <c r="M484" s="237"/>
    </row>
    <row r="485" spans="2:13">
      <c r="B485" s="237"/>
      <c r="C485" s="237"/>
      <c r="D485" s="237"/>
      <c r="E485" s="237"/>
      <c r="F485" s="237"/>
      <c r="G485" s="237"/>
      <c r="H485" s="237"/>
      <c r="I485" s="237"/>
      <c r="J485" s="237"/>
      <c r="K485" s="237"/>
      <c r="L485" s="237"/>
      <c r="M485" s="237"/>
    </row>
    <row r="486" spans="2:13">
      <c r="B486" s="237"/>
      <c r="C486" s="237"/>
      <c r="D486" s="237"/>
      <c r="E486" s="237"/>
      <c r="F486" s="237"/>
      <c r="G486" s="237"/>
      <c r="H486" s="237"/>
      <c r="I486" s="237"/>
      <c r="J486" s="237"/>
      <c r="K486" s="237"/>
      <c r="L486" s="237"/>
      <c r="M486" s="237"/>
    </row>
    <row r="487" spans="2:13">
      <c r="B487" s="237"/>
      <c r="C487" s="237"/>
      <c r="D487" s="237"/>
      <c r="E487" s="237"/>
      <c r="F487" s="237"/>
      <c r="G487" s="237"/>
      <c r="H487" s="237"/>
      <c r="I487" s="237"/>
      <c r="J487" s="237"/>
      <c r="K487" s="237"/>
      <c r="L487" s="237"/>
      <c r="M487" s="237"/>
    </row>
    <row r="488" spans="2:13">
      <c r="B488" s="237"/>
      <c r="C488" s="237"/>
      <c r="D488" s="237"/>
      <c r="E488" s="237"/>
      <c r="F488" s="237"/>
      <c r="G488" s="237"/>
      <c r="H488" s="237"/>
      <c r="I488" s="237"/>
      <c r="J488" s="237"/>
      <c r="K488" s="237"/>
      <c r="L488" s="237"/>
      <c r="M488" s="237"/>
    </row>
    <row r="489" spans="2:13">
      <c r="B489" s="237"/>
      <c r="C489" s="237"/>
      <c r="D489" s="237"/>
      <c r="E489" s="237"/>
      <c r="F489" s="237"/>
      <c r="G489" s="237"/>
      <c r="H489" s="237"/>
      <c r="I489" s="237"/>
      <c r="J489" s="237"/>
      <c r="K489" s="237"/>
      <c r="L489" s="237"/>
      <c r="M489" s="237"/>
    </row>
    <row r="490" spans="2:13">
      <c r="B490" s="237"/>
      <c r="C490" s="237"/>
      <c r="D490" s="237"/>
      <c r="E490" s="237"/>
      <c r="F490" s="237"/>
      <c r="G490" s="237"/>
      <c r="H490" s="237"/>
      <c r="I490" s="237"/>
      <c r="J490" s="237"/>
      <c r="K490" s="237"/>
      <c r="L490" s="237"/>
      <c r="M490" s="237"/>
    </row>
    <row r="491" spans="2:13">
      <c r="B491" s="237"/>
      <c r="C491" s="237"/>
      <c r="D491" s="237"/>
      <c r="E491" s="237"/>
      <c r="F491" s="237"/>
      <c r="G491" s="237"/>
      <c r="H491" s="237"/>
      <c r="I491" s="237"/>
      <c r="J491" s="237"/>
      <c r="K491" s="237"/>
      <c r="L491" s="237"/>
      <c r="M491" s="237"/>
    </row>
    <row r="492" spans="2:13">
      <c r="B492" s="237"/>
      <c r="C492" s="237"/>
      <c r="D492" s="237"/>
      <c r="E492" s="237"/>
      <c r="F492" s="237"/>
      <c r="G492" s="237"/>
      <c r="H492" s="237"/>
      <c r="I492" s="237"/>
      <c r="J492" s="237"/>
      <c r="K492" s="237"/>
      <c r="L492" s="237"/>
      <c r="M492" s="237"/>
    </row>
    <row r="493" spans="2:13">
      <c r="B493" s="237"/>
      <c r="C493" s="237"/>
      <c r="D493" s="237"/>
      <c r="E493" s="237"/>
      <c r="F493" s="237"/>
      <c r="G493" s="237"/>
      <c r="H493" s="237"/>
      <c r="I493" s="237"/>
      <c r="J493" s="237"/>
      <c r="K493" s="237"/>
      <c r="L493" s="237"/>
      <c r="M493" s="237"/>
    </row>
    <row r="494" spans="2:13">
      <c r="B494" s="237"/>
      <c r="C494" s="237"/>
      <c r="D494" s="237"/>
      <c r="E494" s="237"/>
      <c r="F494" s="237"/>
      <c r="G494" s="237"/>
      <c r="H494" s="237"/>
      <c r="I494" s="237"/>
      <c r="J494" s="237"/>
      <c r="K494" s="237"/>
      <c r="L494" s="237"/>
      <c r="M494" s="237"/>
    </row>
    <row r="495" spans="2:13">
      <c r="B495" s="237"/>
      <c r="C495" s="237"/>
      <c r="D495" s="237"/>
      <c r="E495" s="237"/>
      <c r="F495" s="237"/>
      <c r="G495" s="237"/>
      <c r="H495" s="237"/>
      <c r="I495" s="237"/>
      <c r="J495" s="237"/>
      <c r="K495" s="237"/>
      <c r="L495" s="237"/>
      <c r="M495" s="237"/>
    </row>
    <row r="496" spans="2:13">
      <c r="B496" s="237"/>
      <c r="C496" s="237"/>
      <c r="D496" s="237"/>
      <c r="E496" s="237"/>
      <c r="F496" s="237"/>
      <c r="G496" s="237"/>
      <c r="H496" s="237"/>
      <c r="I496" s="237"/>
      <c r="J496" s="237"/>
      <c r="K496" s="237"/>
      <c r="L496" s="237"/>
      <c r="M496" s="237"/>
    </row>
    <row r="497" spans="2:13">
      <c r="B497" s="237"/>
      <c r="C497" s="237"/>
      <c r="D497" s="237"/>
      <c r="E497" s="237"/>
      <c r="F497" s="237"/>
      <c r="G497" s="237"/>
      <c r="H497" s="237"/>
      <c r="I497" s="237"/>
      <c r="J497" s="237"/>
      <c r="K497" s="237"/>
      <c r="L497" s="237"/>
      <c r="M497" s="237"/>
    </row>
    <row r="498" spans="2:13">
      <c r="B498" s="237"/>
      <c r="C498" s="237"/>
      <c r="D498" s="237"/>
      <c r="E498" s="237"/>
      <c r="F498" s="237"/>
      <c r="G498" s="237"/>
      <c r="H498" s="237"/>
      <c r="I498" s="237"/>
      <c r="J498" s="237"/>
      <c r="K498" s="237"/>
      <c r="L498" s="237"/>
      <c r="M498" s="237"/>
    </row>
    <row r="499" spans="2:13">
      <c r="B499" s="237"/>
      <c r="C499" s="237"/>
      <c r="D499" s="237"/>
      <c r="E499" s="237"/>
      <c r="F499" s="237"/>
      <c r="G499" s="237"/>
      <c r="H499" s="237"/>
      <c r="I499" s="237"/>
      <c r="J499" s="237"/>
      <c r="K499" s="237"/>
      <c r="L499" s="237"/>
      <c r="M499" s="237"/>
    </row>
    <row r="500" spans="2:13">
      <c r="B500" s="237"/>
      <c r="C500" s="237"/>
      <c r="D500" s="237"/>
      <c r="E500" s="237"/>
      <c r="F500" s="237"/>
      <c r="G500" s="237"/>
      <c r="H500" s="237"/>
      <c r="I500" s="237"/>
      <c r="J500" s="237"/>
      <c r="K500" s="237"/>
      <c r="L500" s="237"/>
      <c r="M500" s="237"/>
    </row>
    <row r="501" spans="2:13">
      <c r="B501" s="237"/>
      <c r="C501" s="237"/>
      <c r="D501" s="237"/>
      <c r="E501" s="237"/>
      <c r="F501" s="237"/>
      <c r="G501" s="237"/>
      <c r="H501" s="237"/>
      <c r="I501" s="237"/>
      <c r="J501" s="237"/>
      <c r="K501" s="237"/>
      <c r="L501" s="237"/>
      <c r="M501" s="237"/>
    </row>
    <row r="502" spans="2:13">
      <c r="B502" s="237"/>
      <c r="C502" s="237"/>
      <c r="D502" s="237"/>
      <c r="E502" s="237"/>
      <c r="F502" s="237"/>
      <c r="G502" s="237"/>
      <c r="H502" s="237"/>
      <c r="I502" s="237"/>
      <c r="J502" s="237"/>
      <c r="K502" s="237"/>
      <c r="L502" s="237"/>
      <c r="M502" s="237"/>
    </row>
    <row r="503" spans="2:13">
      <c r="B503" s="237"/>
      <c r="C503" s="237"/>
      <c r="D503" s="237"/>
      <c r="E503" s="237"/>
      <c r="F503" s="237"/>
      <c r="G503" s="237"/>
      <c r="H503" s="237"/>
      <c r="I503" s="237"/>
      <c r="J503" s="237"/>
      <c r="K503" s="237"/>
      <c r="L503" s="237"/>
      <c r="M503" s="237"/>
    </row>
    <row r="504" spans="2:13">
      <c r="B504" s="237"/>
      <c r="C504" s="237"/>
      <c r="D504" s="237"/>
      <c r="E504" s="237"/>
      <c r="F504" s="237"/>
      <c r="G504" s="237"/>
      <c r="H504" s="237"/>
      <c r="I504" s="237"/>
      <c r="J504" s="237"/>
      <c r="K504" s="237"/>
      <c r="L504" s="237"/>
      <c r="M504" s="237"/>
    </row>
    <row r="505" spans="2:13">
      <c r="B505" s="237"/>
      <c r="C505" s="237"/>
      <c r="D505" s="237"/>
      <c r="E505" s="237"/>
      <c r="F505" s="237"/>
      <c r="G505" s="237"/>
      <c r="H505" s="237"/>
      <c r="I505" s="237"/>
      <c r="J505" s="237"/>
      <c r="K505" s="237"/>
      <c r="L505" s="237"/>
      <c r="M505" s="237"/>
    </row>
    <row r="506" spans="2:13">
      <c r="B506" s="237"/>
      <c r="C506" s="237"/>
      <c r="D506" s="237"/>
      <c r="E506" s="237"/>
      <c r="F506" s="237"/>
      <c r="G506" s="237"/>
      <c r="H506" s="237"/>
      <c r="I506" s="237"/>
      <c r="J506" s="237"/>
      <c r="K506" s="237"/>
      <c r="L506" s="237"/>
      <c r="M506" s="237"/>
    </row>
    <row r="507" spans="2:13">
      <c r="B507" s="237"/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</row>
    <row r="508" spans="2:13">
      <c r="B508" s="237"/>
      <c r="C508" s="237"/>
      <c r="D508" s="237"/>
      <c r="E508" s="237"/>
      <c r="F508" s="237"/>
      <c r="G508" s="237"/>
      <c r="H508" s="237"/>
      <c r="I508" s="237"/>
      <c r="J508" s="237"/>
      <c r="K508" s="237"/>
      <c r="L508" s="237"/>
      <c r="M508" s="237"/>
    </row>
    <row r="509" spans="2:13">
      <c r="B509" s="237"/>
      <c r="C509" s="237"/>
      <c r="D509" s="237"/>
      <c r="E509" s="237"/>
      <c r="F509" s="237"/>
      <c r="G509" s="237"/>
      <c r="H509" s="237"/>
      <c r="I509" s="237"/>
      <c r="J509" s="237"/>
      <c r="K509" s="237"/>
      <c r="L509" s="237"/>
      <c r="M509" s="237"/>
    </row>
    <row r="510" spans="2:13">
      <c r="B510" s="237"/>
      <c r="C510" s="237"/>
      <c r="D510" s="237"/>
      <c r="E510" s="237"/>
      <c r="F510" s="237"/>
      <c r="G510" s="237"/>
      <c r="H510" s="237"/>
      <c r="I510" s="237"/>
      <c r="J510" s="237"/>
      <c r="K510" s="237"/>
      <c r="L510" s="237"/>
      <c r="M510" s="237"/>
    </row>
    <row r="511" spans="2:13">
      <c r="B511" s="237"/>
      <c r="C511" s="237"/>
      <c r="D511" s="237"/>
      <c r="E511" s="237"/>
      <c r="F511" s="237"/>
      <c r="G511" s="237"/>
      <c r="H511" s="237"/>
      <c r="I511" s="237"/>
      <c r="J511" s="237"/>
      <c r="K511" s="237"/>
      <c r="L511" s="237"/>
      <c r="M511" s="237"/>
    </row>
    <row r="512" spans="2:13">
      <c r="B512" s="237"/>
      <c r="C512" s="237"/>
      <c r="D512" s="237"/>
      <c r="E512" s="237"/>
      <c r="F512" s="237"/>
      <c r="G512" s="237"/>
      <c r="H512" s="237"/>
      <c r="I512" s="237"/>
      <c r="J512" s="237"/>
      <c r="K512" s="237"/>
      <c r="L512" s="237"/>
      <c r="M512" s="237"/>
    </row>
    <row r="513" spans="2:13">
      <c r="B513" s="237"/>
      <c r="C513" s="237"/>
      <c r="D513" s="237"/>
      <c r="E513" s="237"/>
      <c r="F513" s="237"/>
      <c r="G513" s="237"/>
      <c r="H513" s="237"/>
      <c r="I513" s="237"/>
      <c r="J513" s="237"/>
      <c r="K513" s="237"/>
      <c r="L513" s="237"/>
      <c r="M513" s="237"/>
    </row>
    <row r="514" spans="2:13">
      <c r="B514" s="237"/>
      <c r="C514" s="237"/>
      <c r="D514" s="237"/>
      <c r="E514" s="237"/>
      <c r="F514" s="237"/>
      <c r="G514" s="237"/>
      <c r="H514" s="237"/>
      <c r="I514" s="237"/>
      <c r="J514" s="237"/>
      <c r="K514" s="237"/>
      <c r="L514" s="237"/>
      <c r="M514" s="237"/>
    </row>
    <row r="515" spans="2:13">
      <c r="B515" s="237"/>
      <c r="C515" s="237"/>
      <c r="D515" s="237"/>
      <c r="E515" s="237"/>
      <c r="F515" s="237"/>
      <c r="G515" s="237"/>
      <c r="H515" s="237"/>
      <c r="I515" s="237"/>
      <c r="J515" s="237"/>
      <c r="K515" s="237"/>
      <c r="L515" s="237"/>
      <c r="M515" s="237"/>
    </row>
    <row r="516" spans="2:13">
      <c r="B516" s="237"/>
      <c r="C516" s="237"/>
      <c r="D516" s="237"/>
      <c r="E516" s="237"/>
      <c r="F516" s="237"/>
      <c r="G516" s="237"/>
      <c r="H516" s="237"/>
      <c r="I516" s="237"/>
      <c r="J516" s="237"/>
      <c r="K516" s="237"/>
      <c r="L516" s="237"/>
      <c r="M516" s="237"/>
    </row>
    <row r="517" spans="2:13">
      <c r="B517" s="237"/>
      <c r="C517" s="237"/>
      <c r="D517" s="237"/>
      <c r="E517" s="237"/>
      <c r="F517" s="237"/>
      <c r="G517" s="237"/>
      <c r="H517" s="237"/>
      <c r="I517" s="237"/>
      <c r="J517" s="237"/>
      <c r="K517" s="237"/>
      <c r="L517" s="237"/>
      <c r="M517" s="237"/>
    </row>
    <row r="518" spans="2:13">
      <c r="B518" s="237"/>
      <c r="C518" s="237"/>
      <c r="D518" s="237"/>
      <c r="E518" s="237"/>
      <c r="F518" s="237"/>
      <c r="G518" s="237"/>
      <c r="H518" s="237"/>
      <c r="I518" s="237"/>
      <c r="J518" s="237"/>
      <c r="K518" s="237"/>
      <c r="L518" s="237"/>
      <c r="M518" s="237"/>
    </row>
    <row r="519" spans="2:13">
      <c r="B519" s="237"/>
      <c r="C519" s="237"/>
      <c r="D519" s="237"/>
      <c r="E519" s="237"/>
      <c r="F519" s="237"/>
      <c r="G519" s="237"/>
      <c r="H519" s="237"/>
      <c r="I519" s="237"/>
      <c r="J519" s="237"/>
      <c r="K519" s="237"/>
      <c r="L519" s="237"/>
      <c r="M519" s="237"/>
    </row>
    <row r="520" spans="2:13">
      <c r="B520" s="237"/>
      <c r="C520" s="237"/>
      <c r="D520" s="237"/>
      <c r="E520" s="237"/>
      <c r="F520" s="237"/>
      <c r="G520" s="237"/>
      <c r="H520" s="237"/>
      <c r="I520" s="237"/>
      <c r="J520" s="237"/>
      <c r="K520" s="237"/>
      <c r="L520" s="237"/>
      <c r="M520" s="237"/>
    </row>
    <row r="521" spans="2:13">
      <c r="B521" s="237"/>
      <c r="C521" s="237"/>
      <c r="D521" s="237"/>
      <c r="E521" s="237"/>
      <c r="F521" s="237"/>
      <c r="G521" s="237"/>
      <c r="H521" s="237"/>
      <c r="I521" s="237"/>
      <c r="J521" s="237"/>
      <c r="K521" s="237"/>
      <c r="L521" s="237"/>
      <c r="M521" s="237"/>
    </row>
    <row r="522" spans="2:13">
      <c r="B522" s="237"/>
      <c r="C522" s="237"/>
      <c r="D522" s="237"/>
      <c r="E522" s="237"/>
      <c r="F522" s="237"/>
      <c r="G522" s="237"/>
      <c r="H522" s="237"/>
      <c r="I522" s="237"/>
      <c r="J522" s="237"/>
      <c r="K522" s="237"/>
      <c r="L522" s="237"/>
      <c r="M522" s="237"/>
    </row>
    <row r="523" spans="2:13">
      <c r="B523" s="237"/>
      <c r="C523" s="237"/>
      <c r="D523" s="237"/>
      <c r="E523" s="237"/>
      <c r="F523" s="237"/>
      <c r="G523" s="237"/>
      <c r="H523" s="237"/>
      <c r="I523" s="237"/>
      <c r="J523" s="237"/>
      <c r="K523" s="237"/>
      <c r="L523" s="237"/>
      <c r="M523" s="237"/>
    </row>
    <row r="524" spans="2:13">
      <c r="B524" s="237"/>
      <c r="C524" s="237"/>
      <c r="D524" s="237"/>
      <c r="E524" s="237"/>
      <c r="F524" s="237"/>
      <c r="G524" s="237"/>
      <c r="H524" s="237"/>
      <c r="I524" s="237"/>
      <c r="J524" s="237"/>
      <c r="K524" s="237"/>
      <c r="L524" s="237"/>
      <c r="M524" s="237"/>
    </row>
    <row r="525" spans="2:13">
      <c r="B525" s="237"/>
      <c r="C525" s="237"/>
      <c r="D525" s="237"/>
      <c r="E525" s="237"/>
      <c r="F525" s="237"/>
      <c r="G525" s="237"/>
      <c r="H525" s="237"/>
      <c r="I525" s="237"/>
      <c r="J525" s="237"/>
      <c r="K525" s="237"/>
      <c r="L525" s="237"/>
      <c r="M525" s="237"/>
    </row>
    <row r="526" spans="2:13">
      <c r="B526" s="237"/>
      <c r="C526" s="237"/>
      <c r="D526" s="237"/>
      <c r="E526" s="237"/>
      <c r="F526" s="237"/>
      <c r="G526" s="237"/>
      <c r="H526" s="237"/>
      <c r="I526" s="237"/>
      <c r="J526" s="237"/>
      <c r="K526" s="237"/>
      <c r="L526" s="237"/>
      <c r="M526" s="237"/>
    </row>
    <row r="527" spans="2:13">
      <c r="B527" s="237"/>
      <c r="C527" s="237"/>
      <c r="D527" s="237"/>
      <c r="E527" s="237"/>
      <c r="F527" s="237"/>
      <c r="G527" s="237"/>
      <c r="H527" s="237"/>
      <c r="I527" s="237"/>
      <c r="J527" s="237"/>
      <c r="K527" s="237"/>
      <c r="L527" s="237"/>
      <c r="M527" s="237"/>
    </row>
    <row r="528" spans="2:13"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</row>
    <row r="529" spans="2:13"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</row>
    <row r="530" spans="2:13"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</row>
    <row r="531" spans="2:13">
      <c r="B531" s="237"/>
      <c r="C531" s="237"/>
      <c r="D531" s="237"/>
      <c r="E531" s="237"/>
      <c r="F531" s="237"/>
      <c r="G531" s="237"/>
      <c r="H531" s="237"/>
      <c r="I531" s="237"/>
      <c r="J531" s="237"/>
      <c r="K531" s="237"/>
      <c r="L531" s="237"/>
      <c r="M531" s="237"/>
    </row>
    <row r="532" spans="2:13">
      <c r="B532" s="237"/>
      <c r="C532" s="237"/>
      <c r="D532" s="237"/>
      <c r="E532" s="237"/>
      <c r="F532" s="237"/>
      <c r="G532" s="237"/>
      <c r="H532" s="237"/>
      <c r="I532" s="237"/>
      <c r="J532" s="237"/>
      <c r="K532" s="237"/>
      <c r="L532" s="237"/>
      <c r="M532" s="237"/>
    </row>
    <row r="533" spans="2:13">
      <c r="B533" s="237"/>
      <c r="C533" s="237"/>
      <c r="D533" s="237"/>
      <c r="E533" s="237"/>
      <c r="F533" s="237"/>
      <c r="G533" s="237"/>
      <c r="H533" s="237"/>
      <c r="I533" s="237"/>
      <c r="J533" s="237"/>
      <c r="K533" s="237"/>
      <c r="L533" s="237"/>
      <c r="M533" s="237"/>
    </row>
    <row r="534" spans="2:13">
      <c r="B534" s="237"/>
      <c r="C534" s="237"/>
      <c r="D534" s="237"/>
      <c r="E534" s="237"/>
      <c r="F534" s="237"/>
      <c r="G534" s="237"/>
      <c r="H534" s="237"/>
      <c r="I534" s="237"/>
      <c r="J534" s="237"/>
      <c r="K534" s="237"/>
      <c r="L534" s="237"/>
      <c r="M534" s="237"/>
    </row>
    <row r="535" spans="2:13">
      <c r="B535" s="237"/>
      <c r="C535" s="237"/>
      <c r="D535" s="237"/>
      <c r="E535" s="237"/>
      <c r="F535" s="237"/>
      <c r="G535" s="237"/>
      <c r="H535" s="237"/>
      <c r="I535" s="237"/>
      <c r="J535" s="237"/>
      <c r="K535" s="237"/>
      <c r="L535" s="237"/>
      <c r="M535" s="237"/>
    </row>
    <row r="536" spans="2:13">
      <c r="B536" s="237"/>
      <c r="C536" s="237"/>
      <c r="D536" s="237"/>
      <c r="E536" s="237"/>
      <c r="F536" s="237"/>
      <c r="G536" s="237"/>
      <c r="H536" s="237"/>
      <c r="I536" s="237"/>
      <c r="J536" s="237"/>
      <c r="K536" s="237"/>
      <c r="L536" s="237"/>
      <c r="M536" s="237"/>
    </row>
    <row r="537" spans="2:13">
      <c r="B537" s="237"/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</row>
    <row r="538" spans="2:13">
      <c r="B538" s="237"/>
      <c r="C538" s="237"/>
      <c r="D538" s="237"/>
      <c r="E538" s="237"/>
      <c r="F538" s="237"/>
      <c r="G538" s="237"/>
      <c r="H538" s="237"/>
      <c r="I538" s="237"/>
      <c r="J538" s="237"/>
      <c r="K538" s="237"/>
      <c r="L538" s="237"/>
      <c r="M538" s="237"/>
    </row>
    <row r="539" spans="2:13">
      <c r="B539" s="237"/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</row>
    <row r="540" spans="2:13">
      <c r="B540" s="237"/>
      <c r="C540" s="237"/>
      <c r="D540" s="237"/>
      <c r="E540" s="237"/>
      <c r="F540" s="237"/>
      <c r="G540" s="237"/>
      <c r="H540" s="237"/>
      <c r="I540" s="237"/>
      <c r="J540" s="237"/>
      <c r="K540" s="237"/>
      <c r="L540" s="237"/>
      <c r="M540" s="237"/>
    </row>
    <row r="541" spans="2:13">
      <c r="B541" s="237"/>
      <c r="C541" s="237"/>
      <c r="D541" s="237"/>
      <c r="E541" s="237"/>
      <c r="F541" s="237"/>
      <c r="G541" s="237"/>
      <c r="H541" s="237"/>
      <c r="I541" s="237"/>
      <c r="J541" s="237"/>
      <c r="K541" s="237"/>
      <c r="L541" s="237"/>
      <c r="M541" s="237"/>
    </row>
    <row r="542" spans="2:13"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</row>
    <row r="543" spans="2:13"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</row>
    <row r="544" spans="2:13">
      <c r="B544" s="237"/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</row>
    <row r="545" spans="2:13">
      <c r="B545" s="237"/>
      <c r="C545" s="237"/>
      <c r="D545" s="237"/>
      <c r="E545" s="237"/>
      <c r="F545" s="237"/>
      <c r="G545" s="237"/>
      <c r="H545" s="237"/>
      <c r="I545" s="237"/>
      <c r="J545" s="237"/>
      <c r="K545" s="237"/>
      <c r="L545" s="237"/>
      <c r="M545" s="237"/>
    </row>
    <row r="546" spans="2:13">
      <c r="B546" s="237"/>
      <c r="C546" s="237"/>
      <c r="D546" s="237"/>
      <c r="E546" s="237"/>
      <c r="F546" s="237"/>
      <c r="G546" s="237"/>
      <c r="H546" s="237"/>
      <c r="I546" s="237"/>
      <c r="J546" s="237"/>
      <c r="K546" s="237"/>
      <c r="L546" s="237"/>
      <c r="M546" s="237"/>
    </row>
    <row r="547" spans="2:13">
      <c r="B547" s="237"/>
      <c r="C547" s="237"/>
      <c r="D547" s="237"/>
      <c r="E547" s="237"/>
      <c r="F547" s="237"/>
      <c r="G547" s="237"/>
      <c r="H547" s="237"/>
      <c r="I547" s="237"/>
      <c r="J547" s="237"/>
      <c r="K547" s="237"/>
      <c r="L547" s="237"/>
      <c r="M547" s="237"/>
    </row>
    <row r="548" spans="2:13">
      <c r="B548" s="237"/>
      <c r="C548" s="237"/>
      <c r="D548" s="237"/>
      <c r="E548" s="237"/>
      <c r="F548" s="237"/>
      <c r="G548" s="237"/>
      <c r="H548" s="237"/>
      <c r="I548" s="237"/>
      <c r="J548" s="237"/>
      <c r="K548" s="237"/>
      <c r="L548" s="237"/>
      <c r="M548" s="237"/>
    </row>
    <row r="549" spans="2:13">
      <c r="B549" s="237"/>
      <c r="C549" s="237"/>
      <c r="D549" s="237"/>
      <c r="E549" s="237"/>
      <c r="F549" s="237"/>
      <c r="G549" s="237"/>
      <c r="H549" s="237"/>
      <c r="I549" s="237"/>
      <c r="J549" s="237"/>
      <c r="K549" s="237"/>
      <c r="L549" s="237"/>
      <c r="M549" s="237"/>
    </row>
    <row r="550" spans="2:13">
      <c r="B550" s="237"/>
      <c r="C550" s="237"/>
      <c r="D550" s="237"/>
      <c r="E550" s="237"/>
      <c r="F550" s="237"/>
      <c r="G550" s="237"/>
      <c r="H550" s="237"/>
      <c r="I550" s="237"/>
      <c r="J550" s="237"/>
      <c r="K550" s="237"/>
      <c r="L550" s="237"/>
      <c r="M550" s="237"/>
    </row>
    <row r="551" spans="2:13">
      <c r="B551" s="237"/>
      <c r="C551" s="237"/>
      <c r="D551" s="237"/>
      <c r="E551" s="237"/>
      <c r="F551" s="237"/>
      <c r="G551" s="237"/>
      <c r="H551" s="237"/>
      <c r="I551" s="237"/>
      <c r="J551" s="237"/>
      <c r="K551" s="237"/>
      <c r="L551" s="237"/>
      <c r="M551" s="237"/>
    </row>
    <row r="552" spans="2:13">
      <c r="B552" s="237"/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</row>
    <row r="553" spans="2:13">
      <c r="B553" s="237"/>
      <c r="C553" s="237"/>
      <c r="D553" s="237"/>
      <c r="E553" s="237"/>
      <c r="F553" s="237"/>
      <c r="G553" s="237"/>
      <c r="H553" s="237"/>
      <c r="I553" s="237"/>
      <c r="J553" s="237"/>
      <c r="K553" s="237"/>
      <c r="L553" s="237"/>
      <c r="M553" s="237"/>
    </row>
    <row r="554" spans="2:13">
      <c r="B554" s="237"/>
      <c r="C554" s="237"/>
      <c r="D554" s="237"/>
      <c r="E554" s="237"/>
      <c r="F554" s="237"/>
      <c r="G554" s="237"/>
      <c r="H554" s="237"/>
      <c r="I554" s="237"/>
      <c r="J554" s="237"/>
      <c r="K554" s="237"/>
      <c r="L554" s="237"/>
      <c r="M554" s="237"/>
    </row>
    <row r="555" spans="2:13">
      <c r="B555" s="237"/>
      <c r="C555" s="237"/>
      <c r="D555" s="237"/>
      <c r="E555" s="237"/>
      <c r="F555" s="237"/>
      <c r="G555" s="237"/>
      <c r="H555" s="237"/>
      <c r="I555" s="237"/>
      <c r="J555" s="237"/>
      <c r="K555" s="237"/>
      <c r="L555" s="237"/>
      <c r="M555" s="237"/>
    </row>
    <row r="556" spans="2:13">
      <c r="B556" s="237"/>
      <c r="C556" s="237"/>
      <c r="D556" s="237"/>
      <c r="E556" s="237"/>
      <c r="F556" s="237"/>
      <c r="G556" s="237"/>
      <c r="H556" s="237"/>
      <c r="I556" s="237"/>
      <c r="J556" s="237"/>
      <c r="K556" s="237"/>
      <c r="L556" s="237"/>
      <c r="M556" s="237"/>
    </row>
    <row r="557" spans="2:13">
      <c r="B557" s="237"/>
      <c r="C557" s="237"/>
      <c r="D557" s="237"/>
      <c r="E557" s="237"/>
      <c r="F557" s="237"/>
      <c r="G557" s="237"/>
      <c r="H557" s="237"/>
      <c r="I557" s="237"/>
      <c r="J557" s="237"/>
      <c r="K557" s="237"/>
      <c r="L557" s="237"/>
      <c r="M557" s="237"/>
    </row>
    <row r="558" spans="2:13">
      <c r="B558" s="237"/>
      <c r="C558" s="237"/>
      <c r="D558" s="237"/>
      <c r="E558" s="237"/>
      <c r="F558" s="237"/>
      <c r="G558" s="237"/>
      <c r="H558" s="237"/>
      <c r="I558" s="237"/>
      <c r="J558" s="237"/>
      <c r="K558" s="237"/>
      <c r="L558" s="237"/>
      <c r="M558" s="237"/>
    </row>
    <row r="559" spans="2:13">
      <c r="B559" s="237"/>
      <c r="C559" s="237"/>
      <c r="D559" s="237"/>
      <c r="E559" s="237"/>
      <c r="F559" s="237"/>
      <c r="G559" s="237"/>
      <c r="H559" s="237"/>
      <c r="I559" s="237"/>
      <c r="J559" s="237"/>
      <c r="K559" s="237"/>
      <c r="L559" s="237"/>
      <c r="M559" s="237"/>
    </row>
    <row r="560" spans="2:13">
      <c r="B560" s="237"/>
      <c r="C560" s="237"/>
      <c r="D560" s="237"/>
      <c r="E560" s="237"/>
      <c r="F560" s="237"/>
      <c r="G560" s="237"/>
      <c r="H560" s="237"/>
      <c r="I560" s="237"/>
      <c r="J560" s="237"/>
      <c r="K560" s="237"/>
      <c r="L560" s="237"/>
      <c r="M560" s="237"/>
    </row>
    <row r="561" spans="2:13">
      <c r="B561" s="237"/>
      <c r="C561" s="237"/>
      <c r="D561" s="237"/>
      <c r="E561" s="237"/>
      <c r="F561" s="237"/>
      <c r="G561" s="237"/>
      <c r="H561" s="237"/>
      <c r="I561" s="237"/>
      <c r="J561" s="237"/>
      <c r="K561" s="237"/>
      <c r="L561" s="237"/>
      <c r="M561" s="237"/>
    </row>
    <row r="562" spans="2:13">
      <c r="B562" s="237"/>
      <c r="C562" s="237"/>
      <c r="D562" s="237"/>
      <c r="E562" s="237"/>
      <c r="F562" s="237"/>
      <c r="G562" s="237"/>
      <c r="H562" s="237"/>
      <c r="I562" s="237"/>
      <c r="J562" s="237"/>
      <c r="K562" s="237"/>
      <c r="L562" s="237"/>
      <c r="M562" s="237"/>
    </row>
    <row r="563" spans="2:13">
      <c r="B563" s="237"/>
      <c r="C563" s="237"/>
      <c r="D563" s="237"/>
      <c r="E563" s="237"/>
      <c r="F563" s="237"/>
      <c r="G563" s="237"/>
      <c r="H563" s="237"/>
      <c r="I563" s="237"/>
      <c r="J563" s="237"/>
      <c r="K563" s="237"/>
      <c r="L563" s="237"/>
      <c r="M563" s="237"/>
    </row>
    <row r="564" spans="2:13">
      <c r="B564" s="237"/>
      <c r="C564" s="237"/>
      <c r="D564" s="237"/>
      <c r="E564" s="237"/>
      <c r="F564" s="237"/>
      <c r="G564" s="237"/>
      <c r="H564" s="237"/>
      <c r="I564" s="237"/>
      <c r="J564" s="237"/>
      <c r="K564" s="237"/>
      <c r="L564" s="237"/>
      <c r="M564" s="237"/>
    </row>
    <row r="565" spans="2:13">
      <c r="B565" s="237"/>
      <c r="C565" s="237"/>
      <c r="D565" s="237"/>
      <c r="E565" s="237"/>
      <c r="F565" s="237"/>
      <c r="G565" s="237"/>
      <c r="H565" s="237"/>
      <c r="I565" s="237"/>
      <c r="J565" s="237"/>
      <c r="K565" s="237"/>
      <c r="L565" s="237"/>
      <c r="M565" s="237"/>
    </row>
    <row r="566" spans="2:13">
      <c r="B566" s="237"/>
      <c r="C566" s="237"/>
      <c r="D566" s="237"/>
      <c r="E566" s="237"/>
      <c r="F566" s="237"/>
      <c r="G566" s="237"/>
      <c r="H566" s="237"/>
      <c r="I566" s="237"/>
      <c r="J566" s="237"/>
      <c r="K566" s="237"/>
      <c r="L566" s="237"/>
      <c r="M566" s="237"/>
    </row>
    <row r="567" spans="2:13">
      <c r="B567" s="237"/>
      <c r="C567" s="237"/>
      <c r="D567" s="237"/>
      <c r="E567" s="237"/>
      <c r="F567" s="237"/>
      <c r="G567" s="237"/>
      <c r="H567" s="237"/>
      <c r="I567" s="237"/>
      <c r="J567" s="237"/>
      <c r="K567" s="237"/>
      <c r="L567" s="237"/>
      <c r="M567" s="237"/>
    </row>
    <row r="568" spans="2:13">
      <c r="B568" s="237"/>
      <c r="C568" s="237"/>
      <c r="D568" s="237"/>
      <c r="E568" s="237"/>
      <c r="F568" s="237"/>
      <c r="G568" s="237"/>
      <c r="H568" s="237"/>
      <c r="I568" s="237"/>
      <c r="J568" s="237"/>
      <c r="K568" s="237"/>
      <c r="L568" s="237"/>
      <c r="M568" s="237"/>
    </row>
    <row r="569" spans="2:13">
      <c r="B569" s="237"/>
      <c r="C569" s="237"/>
      <c r="D569" s="237"/>
      <c r="E569" s="237"/>
      <c r="F569" s="237"/>
      <c r="G569" s="237"/>
      <c r="H569" s="237"/>
      <c r="I569" s="237"/>
      <c r="J569" s="237"/>
      <c r="K569" s="237"/>
      <c r="L569" s="237"/>
      <c r="M569" s="237"/>
    </row>
    <row r="570" spans="2:13">
      <c r="B570" s="237"/>
      <c r="C570" s="237"/>
      <c r="D570" s="237"/>
      <c r="E570" s="237"/>
      <c r="F570" s="237"/>
      <c r="G570" s="237"/>
      <c r="H570" s="237"/>
      <c r="I570" s="237"/>
      <c r="J570" s="237"/>
      <c r="K570" s="237"/>
      <c r="L570" s="237"/>
      <c r="M570" s="237"/>
    </row>
    <row r="571" spans="2:13">
      <c r="B571" s="237"/>
      <c r="C571" s="237"/>
      <c r="D571" s="237"/>
      <c r="E571" s="237"/>
      <c r="F571" s="237"/>
      <c r="G571" s="237"/>
      <c r="H571" s="237"/>
      <c r="I571" s="237"/>
      <c r="J571" s="237"/>
      <c r="K571" s="237"/>
      <c r="L571" s="237"/>
      <c r="M571" s="237"/>
    </row>
    <row r="572" spans="2:13">
      <c r="B572" s="237"/>
      <c r="C572" s="237"/>
      <c r="D572" s="237"/>
      <c r="E572" s="237"/>
      <c r="F572" s="237"/>
      <c r="G572" s="237"/>
      <c r="H572" s="237"/>
      <c r="I572" s="237"/>
      <c r="J572" s="237"/>
      <c r="K572" s="237"/>
      <c r="L572" s="237"/>
      <c r="M572" s="237"/>
    </row>
    <row r="573" spans="2:13">
      <c r="B573" s="237"/>
      <c r="C573" s="237"/>
      <c r="D573" s="237"/>
      <c r="E573" s="237"/>
      <c r="F573" s="237"/>
      <c r="G573" s="237"/>
      <c r="H573" s="237"/>
      <c r="I573" s="237"/>
      <c r="J573" s="237"/>
      <c r="K573" s="237"/>
      <c r="L573" s="237"/>
      <c r="M573" s="237"/>
    </row>
    <row r="574" spans="2:13">
      <c r="B574" s="237"/>
      <c r="C574" s="237"/>
      <c r="D574" s="237"/>
      <c r="E574" s="237"/>
      <c r="F574" s="237"/>
      <c r="G574" s="237"/>
      <c r="H574" s="237"/>
      <c r="I574" s="237"/>
      <c r="J574" s="237"/>
      <c r="K574" s="237"/>
      <c r="L574" s="237"/>
      <c r="M574" s="237"/>
    </row>
    <row r="575" spans="2:13">
      <c r="B575" s="237"/>
      <c r="C575" s="237"/>
      <c r="D575" s="237"/>
      <c r="E575" s="237"/>
      <c r="F575" s="237"/>
      <c r="G575" s="237"/>
      <c r="H575" s="237"/>
      <c r="I575" s="237"/>
      <c r="J575" s="237"/>
      <c r="K575" s="237"/>
      <c r="L575" s="237"/>
      <c r="M575" s="237"/>
    </row>
    <row r="576" spans="2:13">
      <c r="B576" s="237"/>
      <c r="C576" s="237"/>
      <c r="D576" s="237"/>
      <c r="E576" s="237"/>
      <c r="F576" s="237"/>
      <c r="G576" s="237"/>
      <c r="H576" s="237"/>
      <c r="I576" s="237"/>
      <c r="J576" s="237"/>
      <c r="K576" s="237"/>
      <c r="L576" s="237"/>
      <c r="M576" s="237"/>
    </row>
    <row r="577" spans="2:13">
      <c r="B577" s="237"/>
      <c r="C577" s="237"/>
      <c r="D577" s="237"/>
      <c r="E577" s="237"/>
      <c r="F577" s="237"/>
      <c r="G577" s="237"/>
      <c r="H577" s="237"/>
      <c r="I577" s="237"/>
      <c r="J577" s="237"/>
      <c r="K577" s="237"/>
      <c r="L577" s="237"/>
      <c r="M577" s="237"/>
    </row>
    <row r="578" spans="2:13">
      <c r="B578" s="237"/>
      <c r="C578" s="237"/>
      <c r="D578" s="237"/>
      <c r="E578" s="237"/>
      <c r="F578" s="237"/>
      <c r="G578" s="237"/>
      <c r="H578" s="237"/>
      <c r="I578" s="237"/>
      <c r="J578" s="237"/>
      <c r="K578" s="237"/>
      <c r="L578" s="237"/>
      <c r="M578" s="237"/>
    </row>
    <row r="579" spans="2:13">
      <c r="B579" s="237"/>
      <c r="C579" s="237"/>
      <c r="D579" s="237"/>
      <c r="E579" s="237"/>
      <c r="F579" s="237"/>
      <c r="G579" s="237"/>
      <c r="H579" s="237"/>
      <c r="I579" s="237"/>
      <c r="J579" s="237"/>
      <c r="K579" s="237"/>
      <c r="L579" s="237"/>
      <c r="M579" s="237"/>
    </row>
    <row r="580" spans="2:13">
      <c r="B580" s="237"/>
      <c r="C580" s="237"/>
      <c r="D580" s="237"/>
      <c r="E580" s="237"/>
      <c r="F580" s="237"/>
      <c r="G580" s="237"/>
      <c r="H580" s="237"/>
      <c r="I580" s="237"/>
      <c r="J580" s="237"/>
      <c r="K580" s="237"/>
      <c r="L580" s="237"/>
      <c r="M580" s="237"/>
    </row>
    <row r="581" spans="2:13">
      <c r="B581" s="237"/>
      <c r="C581" s="237"/>
      <c r="D581" s="237"/>
      <c r="E581" s="237"/>
      <c r="F581" s="237"/>
      <c r="G581" s="237"/>
      <c r="H581" s="237"/>
      <c r="I581" s="237"/>
      <c r="J581" s="237"/>
      <c r="K581" s="237"/>
      <c r="L581" s="237"/>
      <c r="M581" s="237"/>
    </row>
    <row r="582" spans="2:13">
      <c r="B582" s="237"/>
      <c r="C582" s="237"/>
      <c r="D582" s="237"/>
      <c r="E582" s="237"/>
      <c r="F582" s="237"/>
      <c r="G582" s="237"/>
      <c r="H582" s="237"/>
      <c r="I582" s="237"/>
      <c r="J582" s="237"/>
      <c r="K582" s="237"/>
      <c r="L582" s="237"/>
      <c r="M582" s="237"/>
    </row>
    <row r="583" spans="2:13">
      <c r="B583" s="237"/>
      <c r="C583" s="237"/>
      <c r="D583" s="237"/>
      <c r="E583" s="237"/>
      <c r="F583" s="237"/>
      <c r="G583" s="237"/>
      <c r="H583" s="237"/>
      <c r="I583" s="237"/>
      <c r="J583" s="237"/>
      <c r="K583" s="237"/>
      <c r="L583" s="237"/>
      <c r="M583" s="237"/>
    </row>
    <row r="584" spans="2:13">
      <c r="B584" s="237"/>
      <c r="C584" s="237"/>
      <c r="D584" s="237"/>
      <c r="E584" s="237"/>
      <c r="F584" s="237"/>
      <c r="G584" s="237"/>
      <c r="H584" s="237"/>
      <c r="I584" s="237"/>
      <c r="J584" s="237"/>
      <c r="K584" s="237"/>
      <c r="L584" s="237"/>
      <c r="M584" s="237"/>
    </row>
    <row r="585" spans="2:13">
      <c r="B585" s="237"/>
      <c r="C585" s="237"/>
      <c r="D585" s="237"/>
      <c r="E585" s="237"/>
      <c r="F585" s="237"/>
      <c r="G585" s="237"/>
      <c r="H585" s="237"/>
      <c r="I585" s="237"/>
      <c r="J585" s="237"/>
      <c r="K585" s="237"/>
      <c r="L585" s="237"/>
      <c r="M585" s="237"/>
    </row>
    <row r="586" spans="2:13">
      <c r="B586" s="237"/>
      <c r="C586" s="237"/>
      <c r="D586" s="237"/>
      <c r="E586" s="237"/>
      <c r="F586" s="237"/>
      <c r="G586" s="237"/>
      <c r="H586" s="237"/>
      <c r="I586" s="237"/>
      <c r="J586" s="237"/>
      <c r="K586" s="237"/>
      <c r="L586" s="237"/>
      <c r="M586" s="237"/>
    </row>
    <row r="587" spans="2:13">
      <c r="B587" s="237"/>
      <c r="C587" s="237"/>
      <c r="D587" s="237"/>
      <c r="E587" s="237"/>
      <c r="F587" s="237"/>
      <c r="G587" s="237"/>
      <c r="H587" s="237"/>
      <c r="I587" s="237"/>
      <c r="J587" s="237"/>
      <c r="K587" s="237"/>
      <c r="L587" s="237"/>
      <c r="M587" s="237"/>
    </row>
    <row r="588" spans="2:13">
      <c r="B588" s="237"/>
      <c r="C588" s="237"/>
      <c r="D588" s="237"/>
      <c r="E588" s="237"/>
      <c r="F588" s="237"/>
      <c r="G588" s="237"/>
      <c r="H588" s="237"/>
      <c r="I588" s="237"/>
      <c r="J588" s="237"/>
      <c r="K588" s="237"/>
      <c r="L588" s="237"/>
      <c r="M588" s="237"/>
    </row>
    <row r="589" spans="2:13">
      <c r="B589" s="237"/>
      <c r="C589" s="237"/>
      <c r="D589" s="237"/>
      <c r="E589" s="237"/>
      <c r="F589" s="237"/>
      <c r="G589" s="237"/>
      <c r="H589" s="237"/>
      <c r="I589" s="237"/>
      <c r="J589" s="237"/>
      <c r="K589" s="237"/>
      <c r="L589" s="237"/>
      <c r="M589" s="237"/>
    </row>
    <row r="590" spans="2:13">
      <c r="B590" s="237"/>
      <c r="C590" s="237"/>
      <c r="D590" s="237"/>
      <c r="E590" s="237"/>
      <c r="F590" s="237"/>
      <c r="G590" s="237"/>
      <c r="H590" s="237"/>
      <c r="I590" s="237"/>
      <c r="J590" s="237"/>
      <c r="K590" s="237"/>
      <c r="L590" s="237"/>
      <c r="M590" s="237"/>
    </row>
    <row r="591" spans="2:13">
      <c r="B591" s="237"/>
      <c r="C591" s="237"/>
      <c r="D591" s="237"/>
      <c r="E591" s="237"/>
      <c r="F591" s="237"/>
      <c r="G591" s="237"/>
      <c r="H591" s="237"/>
      <c r="I591" s="237"/>
      <c r="J591" s="237"/>
      <c r="K591" s="237"/>
      <c r="L591" s="237"/>
      <c r="M591" s="237"/>
    </row>
    <row r="592" spans="2:13">
      <c r="B592" s="237"/>
      <c r="C592" s="237"/>
      <c r="D592" s="237"/>
      <c r="E592" s="237"/>
      <c r="F592" s="237"/>
      <c r="G592" s="237"/>
      <c r="H592" s="237"/>
      <c r="I592" s="237"/>
      <c r="J592" s="237"/>
      <c r="K592" s="237"/>
      <c r="L592" s="237"/>
      <c r="M592" s="237"/>
    </row>
    <row r="593" spans="2:13">
      <c r="B593" s="237"/>
      <c r="C593" s="237"/>
      <c r="D593" s="237"/>
      <c r="E593" s="237"/>
      <c r="F593" s="237"/>
      <c r="G593" s="237"/>
      <c r="H593" s="237"/>
      <c r="I593" s="237"/>
      <c r="J593" s="237"/>
      <c r="K593" s="237"/>
      <c r="L593" s="237"/>
      <c r="M593" s="237"/>
    </row>
    <row r="594" spans="2:13">
      <c r="B594" s="237"/>
      <c r="C594" s="237"/>
      <c r="D594" s="237"/>
      <c r="E594" s="237"/>
      <c r="F594" s="237"/>
      <c r="G594" s="237"/>
      <c r="H594" s="237"/>
      <c r="I594" s="237"/>
      <c r="J594" s="237"/>
      <c r="K594" s="237"/>
      <c r="L594" s="237"/>
      <c r="M594" s="237"/>
    </row>
    <row r="595" spans="2:13">
      <c r="B595" s="237"/>
      <c r="C595" s="237"/>
      <c r="D595" s="237"/>
      <c r="E595" s="237"/>
      <c r="F595" s="237"/>
      <c r="G595" s="237"/>
      <c r="H595" s="237"/>
      <c r="I595" s="237"/>
      <c r="J595" s="237"/>
      <c r="K595" s="237"/>
      <c r="L595" s="237"/>
      <c r="M595" s="237"/>
    </row>
    <row r="596" spans="2:13">
      <c r="B596" s="237"/>
      <c r="C596" s="237"/>
      <c r="D596" s="237"/>
      <c r="E596" s="237"/>
      <c r="F596" s="237"/>
      <c r="G596" s="237"/>
      <c r="H596" s="237"/>
      <c r="I596" s="237"/>
      <c r="J596" s="237"/>
      <c r="K596" s="237"/>
      <c r="L596" s="237"/>
      <c r="M596" s="237"/>
    </row>
    <row r="597" spans="2:13">
      <c r="B597" s="237"/>
      <c r="C597" s="237"/>
      <c r="D597" s="237"/>
      <c r="E597" s="237"/>
      <c r="F597" s="237"/>
      <c r="G597" s="237"/>
      <c r="H597" s="237"/>
      <c r="I597" s="237"/>
      <c r="J597" s="237"/>
      <c r="K597" s="237"/>
      <c r="L597" s="237"/>
      <c r="M597" s="237"/>
    </row>
    <row r="598" spans="2:13">
      <c r="B598" s="237"/>
      <c r="C598" s="237"/>
      <c r="D598" s="237"/>
      <c r="E598" s="237"/>
      <c r="F598" s="237"/>
      <c r="G598" s="237"/>
      <c r="H598" s="237"/>
      <c r="I598" s="237"/>
      <c r="J598" s="237"/>
      <c r="K598" s="237"/>
      <c r="L598" s="237"/>
      <c r="M598" s="237"/>
    </row>
    <row r="599" spans="2:13">
      <c r="B599" s="237"/>
      <c r="C599" s="237"/>
      <c r="D599" s="237"/>
      <c r="E599" s="237"/>
      <c r="F599" s="237"/>
      <c r="G599" s="237"/>
      <c r="H599" s="237"/>
      <c r="I599" s="237"/>
      <c r="J599" s="237"/>
      <c r="K599" s="237"/>
      <c r="L599" s="237"/>
      <c r="M599" s="237"/>
    </row>
    <row r="600" spans="2:13">
      <c r="B600" s="237"/>
      <c r="C600" s="237"/>
      <c r="D600" s="237"/>
      <c r="E600" s="237"/>
      <c r="F600" s="237"/>
      <c r="G600" s="237"/>
      <c r="H600" s="237"/>
      <c r="I600" s="237"/>
      <c r="J600" s="237"/>
      <c r="K600" s="237"/>
      <c r="L600" s="237"/>
      <c r="M600" s="237"/>
    </row>
    <row r="601" spans="2:13">
      <c r="B601" s="237"/>
      <c r="C601" s="237"/>
      <c r="D601" s="237"/>
      <c r="E601" s="237"/>
      <c r="F601" s="237"/>
      <c r="G601" s="237"/>
      <c r="H601" s="237"/>
      <c r="I601" s="237"/>
      <c r="J601" s="237"/>
      <c r="K601" s="237"/>
      <c r="L601" s="237"/>
      <c r="M601" s="237"/>
    </row>
    <row r="602" spans="2:13">
      <c r="B602" s="237"/>
      <c r="C602" s="237"/>
      <c r="D602" s="237"/>
      <c r="E602" s="237"/>
      <c r="F602" s="237"/>
      <c r="G602" s="237"/>
      <c r="H602" s="237"/>
      <c r="I602" s="237"/>
      <c r="J602" s="237"/>
      <c r="K602" s="237"/>
      <c r="L602" s="237"/>
      <c r="M602" s="237"/>
    </row>
    <row r="603" spans="2:13">
      <c r="B603" s="237"/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</row>
    <row r="604" spans="2:13">
      <c r="B604" s="237"/>
      <c r="C604" s="237"/>
      <c r="D604" s="237"/>
      <c r="E604" s="237"/>
      <c r="F604" s="237"/>
      <c r="G604" s="237"/>
      <c r="H604" s="237"/>
      <c r="I604" s="237"/>
      <c r="J604" s="237"/>
      <c r="K604" s="237"/>
      <c r="L604" s="237"/>
      <c r="M604" s="237"/>
    </row>
    <row r="605" spans="2:13">
      <c r="B605" s="237"/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</row>
    <row r="606" spans="2:13">
      <c r="B606" s="237"/>
      <c r="C606" s="237"/>
      <c r="D606" s="237"/>
      <c r="E606" s="237"/>
      <c r="F606" s="237"/>
      <c r="G606" s="237"/>
      <c r="H606" s="237"/>
      <c r="I606" s="237"/>
      <c r="J606" s="237"/>
      <c r="K606" s="237"/>
      <c r="L606" s="237"/>
      <c r="M606" s="237"/>
    </row>
    <row r="607" spans="2:13">
      <c r="B607" s="237"/>
      <c r="C607" s="237"/>
      <c r="D607" s="237"/>
      <c r="E607" s="237"/>
      <c r="F607" s="237"/>
      <c r="G607" s="237"/>
      <c r="H607" s="237"/>
      <c r="I607" s="237"/>
      <c r="J607" s="237"/>
      <c r="K607" s="237"/>
      <c r="L607" s="237"/>
      <c r="M607" s="237"/>
    </row>
    <row r="608" spans="2:13">
      <c r="B608" s="237"/>
      <c r="C608" s="237"/>
      <c r="D608" s="237"/>
      <c r="E608" s="237"/>
      <c r="F608" s="237"/>
      <c r="G608" s="237"/>
      <c r="H608" s="237"/>
      <c r="I608" s="237"/>
      <c r="J608" s="237"/>
      <c r="K608" s="237"/>
      <c r="L608" s="237"/>
      <c r="M608" s="237"/>
    </row>
    <row r="609" spans="2:13">
      <c r="B609" s="237"/>
      <c r="C609" s="237"/>
      <c r="D609" s="237"/>
      <c r="E609" s="237"/>
      <c r="F609" s="237"/>
      <c r="G609" s="237"/>
      <c r="H609" s="237"/>
      <c r="I609" s="237"/>
      <c r="J609" s="237"/>
      <c r="K609" s="237"/>
      <c r="L609" s="237"/>
      <c r="M609" s="237"/>
    </row>
    <row r="610" spans="2:13">
      <c r="B610" s="237"/>
      <c r="C610" s="237"/>
      <c r="D610" s="237"/>
      <c r="E610" s="237"/>
      <c r="F610" s="237"/>
      <c r="G610" s="237"/>
      <c r="H610" s="237"/>
      <c r="I610" s="237"/>
      <c r="J610" s="237"/>
      <c r="K610" s="237"/>
      <c r="L610" s="237"/>
      <c r="M610" s="237"/>
    </row>
    <row r="611" spans="2:13"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</row>
    <row r="612" spans="2:13">
      <c r="B612" s="237"/>
      <c r="C612" s="237"/>
      <c r="D612" s="237"/>
      <c r="E612" s="237"/>
      <c r="F612" s="237"/>
      <c r="G612" s="237"/>
      <c r="H612" s="237"/>
      <c r="I612" s="237"/>
      <c r="J612" s="237"/>
      <c r="K612" s="237"/>
      <c r="L612" s="237"/>
      <c r="M612" s="237"/>
    </row>
    <row r="613" spans="2:13">
      <c r="B613" s="237"/>
      <c r="C613" s="237"/>
      <c r="D613" s="237"/>
      <c r="E613" s="237"/>
      <c r="F613" s="237"/>
      <c r="G613" s="237"/>
      <c r="H613" s="237"/>
      <c r="I613" s="237"/>
      <c r="J613" s="237"/>
      <c r="K613" s="237"/>
      <c r="L613" s="237"/>
      <c r="M613" s="237"/>
    </row>
    <row r="614" spans="2:13">
      <c r="B614" s="237"/>
      <c r="C614" s="237"/>
      <c r="D614" s="237"/>
      <c r="E614" s="237"/>
      <c r="F614" s="237"/>
      <c r="G614" s="237"/>
      <c r="H614" s="237"/>
      <c r="I614" s="237"/>
      <c r="J614" s="237"/>
      <c r="K614" s="237"/>
      <c r="L614" s="237"/>
      <c r="M614" s="237"/>
    </row>
    <row r="615" spans="2:13">
      <c r="B615" s="237"/>
      <c r="C615" s="237"/>
      <c r="D615" s="237"/>
      <c r="E615" s="237"/>
      <c r="F615" s="237"/>
      <c r="G615" s="237"/>
      <c r="H615" s="237"/>
      <c r="I615" s="237"/>
      <c r="J615" s="237"/>
      <c r="K615" s="237"/>
      <c r="L615" s="237"/>
      <c r="M615" s="237"/>
    </row>
    <row r="616" spans="2:13">
      <c r="B616" s="237"/>
      <c r="C616" s="237"/>
      <c r="D616" s="237"/>
      <c r="E616" s="237"/>
      <c r="F616" s="237"/>
      <c r="G616" s="237"/>
      <c r="H616" s="237"/>
      <c r="I616" s="237"/>
      <c r="J616" s="237"/>
      <c r="K616" s="237"/>
      <c r="L616" s="237"/>
      <c r="M616" s="237"/>
    </row>
    <row r="617" spans="2:13">
      <c r="B617" s="237"/>
      <c r="C617" s="237"/>
      <c r="D617" s="237"/>
      <c r="E617" s="237"/>
      <c r="F617" s="237"/>
      <c r="G617" s="237"/>
      <c r="H617" s="237"/>
      <c r="I617" s="237"/>
      <c r="J617" s="237"/>
      <c r="K617" s="237"/>
      <c r="L617" s="237"/>
      <c r="M617" s="237"/>
    </row>
    <row r="618" spans="2:13">
      <c r="B618" s="237"/>
      <c r="C618" s="237"/>
      <c r="D618" s="237"/>
      <c r="E618" s="237"/>
      <c r="F618" s="237"/>
      <c r="G618" s="237"/>
      <c r="H618" s="237"/>
      <c r="I618" s="237"/>
      <c r="J618" s="237"/>
      <c r="K618" s="237"/>
      <c r="L618" s="237"/>
      <c r="M618" s="237"/>
    </row>
    <row r="619" spans="2:13">
      <c r="B619" s="237"/>
      <c r="C619" s="237"/>
      <c r="D619" s="237"/>
      <c r="E619" s="237"/>
      <c r="F619" s="237"/>
      <c r="G619" s="237"/>
      <c r="H619" s="237"/>
      <c r="I619" s="237"/>
      <c r="J619" s="237"/>
      <c r="K619" s="237"/>
      <c r="L619" s="237"/>
      <c r="M619" s="237"/>
    </row>
    <row r="620" spans="2:13">
      <c r="B620" s="237"/>
      <c r="C620" s="237"/>
      <c r="D620" s="237"/>
      <c r="E620" s="237"/>
      <c r="F620" s="237"/>
      <c r="G620" s="237"/>
      <c r="H620" s="237"/>
      <c r="I620" s="237"/>
      <c r="J620" s="237"/>
      <c r="K620" s="237"/>
      <c r="L620" s="237"/>
      <c r="M620" s="237"/>
    </row>
    <row r="621" spans="2:13">
      <c r="B621" s="237"/>
      <c r="C621" s="237"/>
      <c r="D621" s="237"/>
      <c r="E621" s="237"/>
      <c r="F621" s="237"/>
      <c r="G621" s="237"/>
      <c r="H621" s="237"/>
      <c r="I621" s="237"/>
      <c r="J621" s="237"/>
      <c r="K621" s="237"/>
      <c r="L621" s="237"/>
      <c r="M621" s="237"/>
    </row>
    <row r="622" spans="2:13">
      <c r="B622" s="237"/>
      <c r="C622" s="237"/>
      <c r="D622" s="237"/>
      <c r="E622" s="237"/>
      <c r="F622" s="237"/>
      <c r="G622" s="237"/>
      <c r="H622" s="237"/>
      <c r="I622" s="237"/>
      <c r="J622" s="237"/>
      <c r="K622" s="237"/>
      <c r="L622" s="237"/>
      <c r="M622" s="237"/>
    </row>
    <row r="623" spans="2:13">
      <c r="B623" s="237"/>
      <c r="C623" s="237"/>
      <c r="D623" s="237"/>
      <c r="E623" s="237"/>
      <c r="F623" s="237"/>
      <c r="G623" s="237"/>
      <c r="H623" s="237"/>
      <c r="I623" s="237"/>
      <c r="J623" s="237"/>
      <c r="K623" s="237"/>
      <c r="L623" s="237"/>
      <c r="M623" s="237"/>
    </row>
    <row r="624" spans="2:13">
      <c r="B624" s="237"/>
      <c r="C624" s="237"/>
      <c r="D624" s="237"/>
      <c r="E624" s="237"/>
      <c r="F624" s="237"/>
      <c r="G624" s="237"/>
      <c r="H624" s="237"/>
      <c r="I624" s="237"/>
      <c r="J624" s="237"/>
      <c r="K624" s="237"/>
      <c r="L624" s="237"/>
      <c r="M624" s="237"/>
    </row>
    <row r="625" spans="2:13">
      <c r="B625" s="237"/>
      <c r="C625" s="237"/>
      <c r="D625" s="237"/>
      <c r="E625" s="237"/>
      <c r="F625" s="237"/>
      <c r="G625" s="237"/>
      <c r="H625" s="237"/>
      <c r="I625" s="237"/>
      <c r="J625" s="237"/>
      <c r="K625" s="237"/>
      <c r="L625" s="237"/>
      <c r="M625" s="237"/>
    </row>
    <row r="626" spans="2:13">
      <c r="B626" s="237"/>
      <c r="C626" s="237"/>
      <c r="D626" s="237"/>
      <c r="E626" s="237"/>
      <c r="F626" s="237"/>
      <c r="G626" s="237"/>
      <c r="H626" s="237"/>
      <c r="I626" s="237"/>
      <c r="J626" s="237"/>
      <c r="K626" s="237"/>
      <c r="L626" s="237"/>
      <c r="M626" s="237"/>
    </row>
    <row r="627" spans="2:13">
      <c r="B627" s="237"/>
      <c r="C627" s="237"/>
      <c r="D627" s="237"/>
      <c r="E627" s="237"/>
      <c r="F627" s="237"/>
      <c r="G627" s="237"/>
      <c r="H627" s="237"/>
      <c r="I627" s="237"/>
      <c r="J627" s="237"/>
      <c r="K627" s="237"/>
      <c r="L627" s="237"/>
      <c r="M627" s="237"/>
    </row>
    <row r="628" spans="2:13">
      <c r="B628" s="237"/>
      <c r="C628" s="237"/>
      <c r="D628" s="237"/>
      <c r="E628" s="237"/>
      <c r="F628" s="237"/>
      <c r="G628" s="237"/>
      <c r="H628" s="237"/>
      <c r="I628" s="237"/>
      <c r="J628" s="237"/>
      <c r="K628" s="237"/>
      <c r="L628" s="237"/>
      <c r="M628" s="237"/>
    </row>
    <row r="629" spans="2:13">
      <c r="B629" s="237"/>
      <c r="C629" s="237"/>
      <c r="D629" s="237"/>
      <c r="E629" s="237"/>
      <c r="F629" s="237"/>
      <c r="G629" s="237"/>
      <c r="H629" s="237"/>
      <c r="I629" s="237"/>
      <c r="J629" s="237"/>
      <c r="K629" s="237"/>
      <c r="L629" s="237"/>
      <c r="M629" s="237"/>
    </row>
    <row r="630" spans="2:13">
      <c r="B630" s="237"/>
      <c r="C630" s="237"/>
      <c r="D630" s="237"/>
      <c r="E630" s="237"/>
      <c r="F630" s="237"/>
      <c r="G630" s="237"/>
      <c r="H630" s="237"/>
      <c r="I630" s="237"/>
      <c r="J630" s="237"/>
      <c r="K630" s="237"/>
      <c r="L630" s="237"/>
      <c r="M630" s="237"/>
    </row>
    <row r="631" spans="2:13">
      <c r="B631" s="237"/>
      <c r="C631" s="237"/>
      <c r="D631" s="237"/>
      <c r="E631" s="237"/>
      <c r="F631" s="237"/>
      <c r="G631" s="237"/>
      <c r="H631" s="237"/>
      <c r="I631" s="237"/>
      <c r="J631" s="237"/>
      <c r="K631" s="237"/>
      <c r="L631" s="237"/>
      <c r="M631" s="237"/>
    </row>
    <row r="632" spans="2:13">
      <c r="B632" s="237"/>
      <c r="C632" s="237"/>
      <c r="D632" s="237"/>
      <c r="E632" s="237"/>
      <c r="F632" s="237"/>
      <c r="G632" s="237"/>
      <c r="H632" s="237"/>
      <c r="I632" s="237"/>
      <c r="J632" s="237"/>
      <c r="K632" s="237"/>
      <c r="L632" s="237"/>
      <c r="M632" s="237"/>
    </row>
    <row r="633" spans="2:13">
      <c r="B633" s="237"/>
      <c r="C633" s="237"/>
      <c r="D633" s="237"/>
      <c r="E633" s="237"/>
      <c r="F633" s="237"/>
      <c r="G633" s="237"/>
      <c r="H633" s="237"/>
      <c r="I633" s="237"/>
      <c r="J633" s="237"/>
      <c r="K633" s="237"/>
      <c r="L633" s="237"/>
      <c r="M633" s="237"/>
    </row>
    <row r="634" spans="2:13">
      <c r="B634" s="237"/>
      <c r="C634" s="237"/>
      <c r="D634" s="237"/>
      <c r="E634" s="237"/>
      <c r="F634" s="237"/>
      <c r="G634" s="237"/>
      <c r="H634" s="237"/>
      <c r="I634" s="237"/>
      <c r="J634" s="237"/>
      <c r="K634" s="237"/>
      <c r="L634" s="237"/>
      <c r="M634" s="237"/>
    </row>
    <row r="635" spans="2:13">
      <c r="B635" s="237"/>
      <c r="C635" s="237"/>
      <c r="D635" s="237"/>
      <c r="E635" s="237"/>
      <c r="F635" s="237"/>
      <c r="G635" s="237"/>
      <c r="H635" s="237"/>
      <c r="I635" s="237"/>
      <c r="J635" s="237"/>
      <c r="K635" s="237"/>
      <c r="L635" s="237"/>
      <c r="M635" s="237"/>
    </row>
    <row r="636" spans="2:13">
      <c r="B636" s="237"/>
      <c r="C636" s="237"/>
      <c r="D636" s="237"/>
      <c r="E636" s="237"/>
      <c r="F636" s="237"/>
      <c r="G636" s="237"/>
      <c r="H636" s="237"/>
      <c r="I636" s="237"/>
      <c r="J636" s="237"/>
      <c r="K636" s="237"/>
      <c r="L636" s="237"/>
      <c r="M636" s="237"/>
    </row>
    <row r="637" spans="2:13">
      <c r="B637" s="237"/>
      <c r="C637" s="237"/>
      <c r="D637" s="237"/>
      <c r="E637" s="237"/>
      <c r="F637" s="237"/>
      <c r="G637" s="237"/>
      <c r="H637" s="237"/>
      <c r="I637" s="237"/>
      <c r="J637" s="237"/>
      <c r="K637" s="237"/>
      <c r="L637" s="237"/>
      <c r="M637" s="237"/>
    </row>
    <row r="638" spans="2:13">
      <c r="B638" s="237"/>
      <c r="C638" s="237"/>
      <c r="D638" s="237"/>
      <c r="E638" s="237"/>
      <c r="F638" s="237"/>
      <c r="G638" s="237"/>
      <c r="H638" s="237"/>
      <c r="I638" s="237"/>
      <c r="J638" s="237"/>
      <c r="K638" s="237"/>
      <c r="L638" s="237"/>
      <c r="M638" s="237"/>
    </row>
    <row r="639" spans="2:13">
      <c r="B639" s="237"/>
      <c r="C639" s="237"/>
      <c r="D639" s="237"/>
      <c r="E639" s="237"/>
      <c r="F639" s="237"/>
      <c r="G639" s="237"/>
      <c r="H639" s="237"/>
      <c r="I639" s="237"/>
      <c r="J639" s="237"/>
      <c r="K639" s="237"/>
      <c r="L639" s="237"/>
      <c r="M639" s="237"/>
    </row>
    <row r="640" spans="2:13">
      <c r="B640" s="237"/>
      <c r="C640" s="237"/>
      <c r="D640" s="237"/>
      <c r="E640" s="237"/>
      <c r="F640" s="237"/>
      <c r="G640" s="237"/>
      <c r="H640" s="237"/>
      <c r="I640" s="237"/>
      <c r="J640" s="237"/>
      <c r="K640" s="237"/>
      <c r="L640" s="237"/>
      <c r="M640" s="237"/>
    </row>
    <row r="641" spans="2:13">
      <c r="B641" s="237"/>
      <c r="C641" s="237"/>
      <c r="D641" s="237"/>
      <c r="E641" s="237"/>
      <c r="F641" s="237"/>
      <c r="G641" s="237"/>
      <c r="H641" s="237"/>
      <c r="I641" s="237"/>
      <c r="J641" s="237"/>
      <c r="K641" s="237"/>
      <c r="L641" s="237"/>
      <c r="M641" s="237"/>
    </row>
    <row r="642" spans="2:13">
      <c r="B642" s="237"/>
      <c r="C642" s="237"/>
      <c r="D642" s="237"/>
      <c r="E642" s="237"/>
      <c r="F642" s="237"/>
      <c r="G642" s="237"/>
      <c r="H642" s="237"/>
      <c r="I642" s="237"/>
      <c r="J642" s="237"/>
      <c r="K642" s="237"/>
      <c r="L642" s="237"/>
      <c r="M642" s="237"/>
    </row>
    <row r="643" spans="2:13">
      <c r="B643" s="237"/>
      <c r="C643" s="237"/>
      <c r="D643" s="237"/>
      <c r="E643" s="237"/>
      <c r="F643" s="237"/>
      <c r="G643" s="237"/>
      <c r="H643" s="237"/>
      <c r="I643" s="237"/>
      <c r="J643" s="237"/>
      <c r="K643" s="237"/>
      <c r="L643" s="237"/>
      <c r="M643" s="237"/>
    </row>
    <row r="644" spans="2:13">
      <c r="B644" s="237"/>
      <c r="C644" s="237"/>
      <c r="D644" s="237"/>
      <c r="E644" s="237"/>
      <c r="F644" s="237"/>
      <c r="G644" s="237"/>
      <c r="H644" s="237"/>
      <c r="I644" s="237"/>
      <c r="J644" s="237"/>
      <c r="K644" s="237"/>
      <c r="L644" s="237"/>
      <c r="M644" s="237"/>
    </row>
    <row r="645" spans="2:13">
      <c r="B645" s="237"/>
      <c r="C645" s="237"/>
      <c r="D645" s="237"/>
      <c r="E645" s="237"/>
      <c r="F645" s="237"/>
      <c r="G645" s="237"/>
      <c r="H645" s="237"/>
      <c r="I645" s="237"/>
      <c r="J645" s="237"/>
      <c r="K645" s="237"/>
      <c r="L645" s="237"/>
      <c r="M645" s="237"/>
    </row>
    <row r="646" spans="2:13">
      <c r="B646" s="237"/>
      <c r="C646" s="237"/>
      <c r="D646" s="237"/>
      <c r="E646" s="237"/>
      <c r="F646" s="237"/>
      <c r="G646" s="237"/>
      <c r="H646" s="237"/>
      <c r="I646" s="237"/>
      <c r="J646" s="237"/>
      <c r="K646" s="237"/>
      <c r="L646" s="237"/>
      <c r="M646" s="237"/>
    </row>
    <row r="647" spans="2:13">
      <c r="B647" s="237"/>
      <c r="C647" s="237"/>
      <c r="D647" s="237"/>
      <c r="E647" s="237"/>
      <c r="F647" s="237"/>
      <c r="G647" s="237"/>
      <c r="H647" s="237"/>
      <c r="I647" s="237"/>
      <c r="J647" s="237"/>
      <c r="K647" s="237"/>
      <c r="L647" s="237"/>
      <c r="M647" s="237"/>
    </row>
    <row r="648" spans="2:13">
      <c r="B648" s="237"/>
      <c r="C648" s="237"/>
      <c r="D648" s="237"/>
      <c r="E648" s="237"/>
      <c r="F648" s="237"/>
      <c r="G648" s="237"/>
      <c r="H648" s="237"/>
      <c r="I648" s="237"/>
      <c r="J648" s="237"/>
      <c r="K648" s="237"/>
      <c r="L648" s="237"/>
      <c r="M648" s="237"/>
    </row>
    <row r="649" spans="2:13">
      <c r="B649" s="237"/>
      <c r="C649" s="237"/>
      <c r="D649" s="237"/>
      <c r="E649" s="237"/>
      <c r="F649" s="237"/>
      <c r="G649" s="237"/>
      <c r="H649" s="237"/>
      <c r="I649" s="237"/>
      <c r="J649" s="237"/>
      <c r="K649" s="237"/>
      <c r="L649" s="237"/>
      <c r="M649" s="237"/>
    </row>
    <row r="650" spans="2:13">
      <c r="B650" s="237"/>
      <c r="C650" s="237"/>
      <c r="D650" s="237"/>
      <c r="E650" s="237"/>
      <c r="F650" s="237"/>
      <c r="G650" s="237"/>
      <c r="H650" s="237"/>
      <c r="I650" s="237"/>
      <c r="J650" s="237"/>
      <c r="K650" s="237"/>
      <c r="L650" s="237"/>
      <c r="M650" s="237"/>
    </row>
    <row r="651" spans="2:13">
      <c r="B651" s="237"/>
      <c r="C651" s="237"/>
      <c r="D651" s="237"/>
      <c r="E651" s="237"/>
      <c r="F651" s="237"/>
      <c r="G651" s="237"/>
      <c r="H651" s="237"/>
      <c r="I651" s="237"/>
      <c r="J651" s="237"/>
      <c r="K651" s="237"/>
      <c r="L651" s="237"/>
      <c r="M651" s="237"/>
    </row>
    <row r="652" spans="2:13">
      <c r="B652" s="237"/>
      <c r="C652" s="237"/>
      <c r="D652" s="237"/>
      <c r="E652" s="237"/>
      <c r="F652" s="237"/>
      <c r="G652" s="237"/>
      <c r="H652" s="237"/>
      <c r="I652" s="237"/>
      <c r="J652" s="237"/>
      <c r="K652" s="237"/>
      <c r="L652" s="237"/>
      <c r="M652" s="237"/>
    </row>
    <row r="653" spans="2:13">
      <c r="B653" s="237"/>
      <c r="C653" s="237"/>
      <c r="D653" s="237"/>
      <c r="E653" s="237"/>
      <c r="F653" s="237"/>
      <c r="G653" s="237"/>
      <c r="H653" s="237"/>
      <c r="I653" s="237"/>
      <c r="J653" s="237"/>
      <c r="K653" s="237"/>
      <c r="L653" s="237"/>
      <c r="M653" s="237"/>
    </row>
    <row r="654" spans="2:13">
      <c r="B654" s="237"/>
      <c r="C654" s="237"/>
      <c r="D654" s="237"/>
      <c r="E654" s="237"/>
      <c r="F654" s="237"/>
      <c r="G654" s="237"/>
      <c r="H654" s="237"/>
      <c r="I654" s="237"/>
      <c r="J654" s="237"/>
      <c r="K654" s="237"/>
      <c r="L654" s="237"/>
      <c r="M654" s="237"/>
    </row>
    <row r="655" spans="2:13">
      <c r="B655" s="237"/>
      <c r="C655" s="237"/>
      <c r="D655" s="237"/>
      <c r="E655" s="237"/>
      <c r="F655" s="237"/>
      <c r="G655" s="237"/>
      <c r="H655" s="237"/>
      <c r="I655" s="237"/>
      <c r="J655" s="237"/>
      <c r="K655" s="237"/>
      <c r="L655" s="237"/>
      <c r="M655" s="237"/>
    </row>
    <row r="656" spans="2:13">
      <c r="B656" s="237"/>
      <c r="C656" s="237"/>
      <c r="D656" s="237"/>
      <c r="E656" s="237"/>
      <c r="F656" s="237"/>
      <c r="G656" s="237"/>
      <c r="H656" s="237"/>
      <c r="I656" s="237"/>
      <c r="J656" s="237"/>
      <c r="K656" s="237"/>
      <c r="L656" s="237"/>
      <c r="M656" s="237"/>
    </row>
    <row r="657" spans="2:13">
      <c r="B657" s="237"/>
      <c r="C657" s="237"/>
      <c r="D657" s="237"/>
      <c r="E657" s="237"/>
      <c r="F657" s="237"/>
      <c r="G657" s="237"/>
      <c r="H657" s="237"/>
      <c r="I657" s="237"/>
      <c r="J657" s="237"/>
      <c r="K657" s="237"/>
      <c r="L657" s="237"/>
      <c r="M657" s="237"/>
    </row>
    <row r="658" spans="2:13">
      <c r="B658" s="237"/>
      <c r="C658" s="237"/>
      <c r="D658" s="237"/>
      <c r="E658" s="237"/>
      <c r="F658" s="237"/>
      <c r="G658" s="237"/>
      <c r="H658" s="237"/>
      <c r="I658" s="237"/>
      <c r="J658" s="237"/>
      <c r="K658" s="237"/>
      <c r="L658" s="237"/>
      <c r="M658" s="237"/>
    </row>
    <row r="659" spans="2:13">
      <c r="B659" s="237"/>
      <c r="C659" s="237"/>
      <c r="D659" s="237"/>
      <c r="E659" s="237"/>
      <c r="F659" s="237"/>
      <c r="G659" s="237"/>
      <c r="H659" s="237"/>
      <c r="I659" s="237"/>
      <c r="J659" s="237"/>
      <c r="K659" s="237"/>
      <c r="L659" s="237"/>
      <c r="M659" s="237"/>
    </row>
    <row r="660" spans="2:13">
      <c r="B660" s="237"/>
      <c r="C660" s="237"/>
      <c r="D660" s="237"/>
      <c r="E660" s="237"/>
      <c r="F660" s="237"/>
      <c r="G660" s="237"/>
      <c r="H660" s="237"/>
      <c r="I660" s="237"/>
      <c r="J660" s="237"/>
      <c r="K660" s="237"/>
      <c r="L660" s="237"/>
      <c r="M660" s="237"/>
    </row>
    <row r="661" spans="2:13">
      <c r="B661" s="237"/>
      <c r="C661" s="237"/>
      <c r="D661" s="237"/>
      <c r="E661" s="237"/>
      <c r="F661" s="237"/>
      <c r="G661" s="237"/>
      <c r="H661" s="237"/>
      <c r="I661" s="237"/>
      <c r="J661" s="237"/>
      <c r="K661" s="237"/>
      <c r="L661" s="237"/>
      <c r="M661" s="237"/>
    </row>
    <row r="662" spans="2:13">
      <c r="B662" s="237"/>
      <c r="C662" s="237"/>
      <c r="D662" s="237"/>
      <c r="E662" s="237"/>
      <c r="F662" s="237"/>
      <c r="G662" s="237"/>
      <c r="H662" s="237"/>
      <c r="I662" s="237"/>
      <c r="J662" s="237"/>
      <c r="K662" s="237"/>
      <c r="L662" s="237"/>
      <c r="M662" s="237"/>
    </row>
    <row r="663" spans="2:13">
      <c r="B663" s="237"/>
      <c r="C663" s="237"/>
      <c r="D663" s="237"/>
      <c r="E663" s="237"/>
      <c r="F663" s="237"/>
      <c r="G663" s="237"/>
      <c r="H663" s="237"/>
      <c r="I663" s="237"/>
      <c r="J663" s="237"/>
      <c r="K663" s="237"/>
      <c r="L663" s="237"/>
      <c r="M663" s="237"/>
    </row>
    <row r="664" spans="2:13">
      <c r="B664" s="237"/>
      <c r="C664" s="237"/>
      <c r="D664" s="237"/>
      <c r="E664" s="237"/>
      <c r="F664" s="237"/>
      <c r="G664" s="237"/>
      <c r="H664" s="237"/>
      <c r="I664" s="237"/>
      <c r="J664" s="237"/>
      <c r="K664" s="237"/>
      <c r="L664" s="237"/>
      <c r="M664" s="237"/>
    </row>
    <row r="665" spans="2:13">
      <c r="B665" s="237"/>
      <c r="C665" s="237"/>
      <c r="D665" s="237"/>
      <c r="E665" s="237"/>
      <c r="F665" s="237"/>
      <c r="G665" s="237"/>
      <c r="H665" s="237"/>
      <c r="I665" s="237"/>
      <c r="J665" s="237"/>
      <c r="K665" s="237"/>
      <c r="L665" s="237"/>
      <c r="M665" s="237"/>
    </row>
    <row r="666" spans="2:13">
      <c r="B666" s="237"/>
      <c r="C666" s="237"/>
      <c r="D666" s="237"/>
      <c r="E666" s="237"/>
      <c r="F666" s="237"/>
      <c r="G666" s="237"/>
      <c r="H666" s="237"/>
      <c r="I666" s="237"/>
      <c r="J666" s="237"/>
      <c r="K666" s="237"/>
      <c r="L666" s="237"/>
      <c r="M666" s="237"/>
    </row>
    <row r="667" spans="2:13">
      <c r="B667" s="237"/>
      <c r="C667" s="237"/>
      <c r="D667" s="237"/>
      <c r="E667" s="237"/>
      <c r="F667" s="237"/>
      <c r="G667" s="237"/>
      <c r="H667" s="237"/>
      <c r="I667" s="237"/>
      <c r="J667" s="237"/>
      <c r="K667" s="237"/>
      <c r="L667" s="237"/>
      <c r="M667" s="237"/>
    </row>
    <row r="668" spans="2:13">
      <c r="B668" s="237"/>
      <c r="C668" s="237"/>
      <c r="D668" s="237"/>
      <c r="E668" s="237"/>
      <c r="F668" s="237"/>
      <c r="G668" s="237"/>
      <c r="H668" s="237"/>
      <c r="I668" s="237"/>
      <c r="J668" s="237"/>
      <c r="K668" s="237"/>
      <c r="L668" s="237"/>
      <c r="M668" s="237"/>
    </row>
    <row r="669" spans="2:13">
      <c r="B669" s="237"/>
      <c r="C669" s="237"/>
      <c r="D669" s="237"/>
      <c r="E669" s="237"/>
      <c r="F669" s="237"/>
      <c r="G669" s="237"/>
      <c r="H669" s="237"/>
      <c r="I669" s="237"/>
      <c r="J669" s="237"/>
      <c r="K669" s="237"/>
      <c r="L669" s="237"/>
      <c r="M669" s="237"/>
    </row>
    <row r="670" spans="2:13">
      <c r="B670" s="237"/>
      <c r="C670" s="237"/>
      <c r="D670" s="237"/>
      <c r="E670" s="237"/>
      <c r="F670" s="237"/>
      <c r="G670" s="237"/>
      <c r="H670" s="237"/>
      <c r="I670" s="237"/>
      <c r="J670" s="237"/>
      <c r="K670" s="237"/>
      <c r="L670" s="237"/>
      <c r="M670" s="237"/>
    </row>
    <row r="671" spans="2:13">
      <c r="B671" s="237"/>
      <c r="C671" s="237"/>
      <c r="D671" s="237"/>
      <c r="E671" s="237"/>
      <c r="F671" s="237"/>
      <c r="G671" s="237"/>
      <c r="H671" s="237"/>
      <c r="I671" s="237"/>
      <c r="J671" s="237"/>
      <c r="K671" s="237"/>
      <c r="L671" s="237"/>
      <c r="M671" s="237"/>
    </row>
    <row r="672" spans="2:13">
      <c r="B672" s="237"/>
      <c r="C672" s="237"/>
      <c r="D672" s="237"/>
      <c r="E672" s="237"/>
      <c r="F672" s="237"/>
      <c r="G672" s="237"/>
      <c r="H672" s="237"/>
      <c r="I672" s="237"/>
      <c r="J672" s="237"/>
      <c r="K672" s="237"/>
      <c r="L672" s="237"/>
      <c r="M672" s="237"/>
    </row>
    <row r="673" spans="2:13">
      <c r="B673" s="237"/>
      <c r="C673" s="237"/>
      <c r="D673" s="237"/>
      <c r="E673" s="237"/>
      <c r="F673" s="237"/>
      <c r="G673" s="237"/>
      <c r="H673" s="237"/>
      <c r="I673" s="237"/>
      <c r="J673" s="237"/>
      <c r="K673" s="237"/>
      <c r="L673" s="237"/>
      <c r="M673" s="237"/>
    </row>
    <row r="674" spans="2:13">
      <c r="B674" s="237"/>
      <c r="C674" s="237"/>
      <c r="D674" s="237"/>
      <c r="E674" s="237"/>
      <c r="F674" s="237"/>
      <c r="G674" s="237"/>
      <c r="H674" s="237"/>
      <c r="I674" s="237"/>
      <c r="J674" s="237"/>
      <c r="K674" s="237"/>
      <c r="L674" s="237"/>
      <c r="M674" s="237"/>
    </row>
    <row r="675" spans="2:13">
      <c r="B675" s="237"/>
      <c r="C675" s="237"/>
      <c r="D675" s="237"/>
      <c r="E675" s="237"/>
      <c r="F675" s="237"/>
      <c r="G675" s="237"/>
      <c r="H675" s="237"/>
      <c r="I675" s="237"/>
      <c r="J675" s="237"/>
      <c r="K675" s="237"/>
      <c r="L675" s="237"/>
      <c r="M675" s="237"/>
    </row>
    <row r="676" spans="2:13">
      <c r="B676" s="237"/>
      <c r="C676" s="237"/>
      <c r="D676" s="237"/>
      <c r="E676" s="237"/>
      <c r="F676" s="237"/>
      <c r="G676" s="237"/>
      <c r="H676" s="237"/>
      <c r="I676" s="237"/>
      <c r="J676" s="237"/>
      <c r="K676" s="237"/>
      <c r="L676" s="237"/>
      <c r="M676" s="237"/>
    </row>
    <row r="677" spans="2:13">
      <c r="B677" s="237"/>
      <c r="C677" s="237"/>
      <c r="D677" s="237"/>
      <c r="E677" s="237"/>
      <c r="F677" s="237"/>
      <c r="G677" s="237"/>
      <c r="H677" s="237"/>
      <c r="I677" s="237"/>
      <c r="J677" s="237"/>
      <c r="K677" s="237"/>
      <c r="L677" s="237"/>
      <c r="M677" s="237"/>
    </row>
    <row r="678" spans="2:13">
      <c r="B678" s="237"/>
      <c r="C678" s="237"/>
      <c r="D678" s="237"/>
      <c r="E678" s="237"/>
      <c r="F678" s="237"/>
      <c r="G678" s="237"/>
      <c r="H678" s="237"/>
      <c r="I678" s="237"/>
      <c r="J678" s="237"/>
      <c r="K678" s="237"/>
      <c r="L678" s="237"/>
      <c r="M678" s="237"/>
    </row>
    <row r="679" spans="2:13">
      <c r="B679" s="237"/>
      <c r="C679" s="237"/>
      <c r="D679" s="237"/>
      <c r="E679" s="237"/>
      <c r="F679" s="237"/>
      <c r="G679" s="237"/>
      <c r="H679" s="237"/>
      <c r="I679" s="237"/>
      <c r="J679" s="237"/>
      <c r="K679" s="237"/>
      <c r="L679" s="237"/>
      <c r="M679" s="237"/>
    </row>
    <row r="680" spans="2:13">
      <c r="B680" s="237"/>
      <c r="C680" s="237"/>
      <c r="D680" s="237"/>
      <c r="E680" s="237"/>
      <c r="F680" s="237"/>
      <c r="G680" s="237"/>
      <c r="H680" s="237"/>
      <c r="I680" s="237"/>
      <c r="J680" s="237"/>
      <c r="K680" s="237"/>
      <c r="L680" s="237"/>
      <c r="M680" s="237"/>
    </row>
    <row r="681" spans="2:13">
      <c r="B681" s="237"/>
      <c r="C681" s="237"/>
      <c r="D681" s="237"/>
      <c r="E681" s="237"/>
      <c r="F681" s="237"/>
      <c r="G681" s="237"/>
      <c r="H681" s="237"/>
      <c r="I681" s="237"/>
      <c r="J681" s="237"/>
      <c r="K681" s="237"/>
      <c r="L681" s="237"/>
      <c r="M681" s="237"/>
    </row>
    <row r="682" spans="2:13">
      <c r="B682" s="237"/>
      <c r="C682" s="237"/>
      <c r="D682" s="237"/>
      <c r="E682" s="237"/>
      <c r="F682" s="237"/>
      <c r="G682" s="237"/>
      <c r="H682" s="237"/>
      <c r="I682" s="237"/>
      <c r="J682" s="237"/>
      <c r="K682" s="237"/>
      <c r="L682" s="237"/>
      <c r="M682" s="237"/>
    </row>
    <row r="683" spans="2:13">
      <c r="B683" s="237"/>
      <c r="C683" s="237"/>
      <c r="D683" s="237"/>
      <c r="E683" s="237"/>
      <c r="F683" s="237"/>
      <c r="G683" s="237"/>
      <c r="H683" s="237"/>
      <c r="I683" s="237"/>
      <c r="J683" s="237"/>
      <c r="K683" s="237"/>
      <c r="L683" s="237"/>
      <c r="M683" s="237"/>
    </row>
    <row r="684" spans="2:13">
      <c r="B684" s="237"/>
      <c r="C684" s="237"/>
      <c r="D684" s="237"/>
      <c r="E684" s="237"/>
      <c r="F684" s="237"/>
      <c r="G684" s="237"/>
      <c r="H684" s="237"/>
      <c r="I684" s="237"/>
      <c r="J684" s="237"/>
      <c r="K684" s="237"/>
      <c r="L684" s="237"/>
      <c r="M684" s="237"/>
    </row>
    <row r="685" spans="2:13">
      <c r="B685" s="237"/>
      <c r="C685" s="237"/>
      <c r="D685" s="237"/>
      <c r="E685" s="237"/>
      <c r="F685" s="237"/>
      <c r="G685" s="237"/>
      <c r="H685" s="237"/>
      <c r="I685" s="237"/>
      <c r="J685" s="237"/>
      <c r="K685" s="237"/>
      <c r="L685" s="237"/>
      <c r="M685" s="237"/>
    </row>
    <row r="686" spans="2:13">
      <c r="B686" s="237"/>
      <c r="C686" s="237"/>
      <c r="D686" s="237"/>
      <c r="E686" s="237"/>
      <c r="F686" s="237"/>
      <c r="G686" s="237"/>
      <c r="H686" s="237"/>
      <c r="I686" s="237"/>
      <c r="J686" s="237"/>
      <c r="K686" s="237"/>
      <c r="L686" s="237"/>
      <c r="M686" s="237"/>
    </row>
    <row r="687" spans="2:13">
      <c r="B687" s="237"/>
      <c r="C687" s="237"/>
      <c r="D687" s="237"/>
      <c r="E687" s="237"/>
      <c r="F687" s="237"/>
      <c r="G687" s="237"/>
      <c r="H687" s="237"/>
      <c r="I687" s="237"/>
      <c r="J687" s="237"/>
      <c r="K687" s="237"/>
      <c r="L687" s="237"/>
      <c r="M687" s="237"/>
    </row>
  </sheetData>
  <pageMargins left="0.23622047244094491" right="0.23622047244094491" top="0.39370078740157483" bottom="0.74803149606299213" header="0" footer="0.31496062992125984"/>
  <pageSetup paperSize="9" scale="7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1"/>
  <sheetViews>
    <sheetView workbookViewId="0">
      <selection activeCell="I18" sqref="I18"/>
    </sheetView>
  </sheetViews>
  <sheetFormatPr baseColWidth="10" defaultColWidth="11.42578125" defaultRowHeight="12.75"/>
  <cols>
    <col min="1" max="1" width="18.28515625" style="194" customWidth="1"/>
    <col min="2" max="11" width="8.85546875" style="194" customWidth="1"/>
    <col min="12" max="13" width="9.7109375" style="194" customWidth="1"/>
    <col min="14" max="16384" width="11.42578125" style="194"/>
  </cols>
  <sheetData>
    <row r="1" spans="1:14">
      <c r="A1" s="103" t="s">
        <v>406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</row>
    <row r="2" spans="1:14">
      <c r="A2" s="107" t="s">
        <v>407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04"/>
    </row>
    <row r="3" spans="1:14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</row>
    <row r="4" spans="1:14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  <c r="N4" s="104"/>
    </row>
    <row r="5" spans="1:14">
      <c r="A5" s="121" t="s">
        <v>30</v>
      </c>
      <c r="B5" s="137">
        <v>43751</v>
      </c>
      <c r="C5" s="137">
        <v>43665</v>
      </c>
      <c r="D5" s="137">
        <v>43564</v>
      </c>
      <c r="E5" s="137">
        <v>43551</v>
      </c>
      <c r="F5" s="137">
        <v>42947</v>
      </c>
      <c r="G5" s="137">
        <v>42602</v>
      </c>
      <c r="H5" s="137">
        <v>42347</v>
      </c>
      <c r="I5" s="137">
        <v>43376</v>
      </c>
      <c r="J5" s="137">
        <v>42580</v>
      </c>
      <c r="K5" s="137">
        <v>42682</v>
      </c>
      <c r="L5" s="137">
        <v>40882</v>
      </c>
      <c r="M5" s="137">
        <v>40459</v>
      </c>
      <c r="N5" s="104"/>
    </row>
    <row r="6" spans="1:14">
      <c r="A6" s="138" t="s">
        <v>7</v>
      </c>
      <c r="B6" s="137">
        <v>17913</v>
      </c>
      <c r="C6" s="137">
        <v>17856</v>
      </c>
      <c r="D6" s="137">
        <v>17898</v>
      </c>
      <c r="E6" s="137">
        <v>17883</v>
      </c>
      <c r="F6" s="137">
        <v>17468</v>
      </c>
      <c r="G6" s="137">
        <v>17151</v>
      </c>
      <c r="H6" s="137">
        <v>16844</v>
      </c>
      <c r="I6" s="137">
        <v>17332</v>
      </c>
      <c r="J6" s="137">
        <v>17171</v>
      </c>
      <c r="K6" s="137">
        <v>17250</v>
      </c>
      <c r="L6" s="137">
        <v>16556</v>
      </c>
      <c r="M6" s="137">
        <v>16493</v>
      </c>
      <c r="N6" s="104"/>
    </row>
    <row r="7" spans="1:14">
      <c r="A7" s="139" t="s">
        <v>8</v>
      </c>
      <c r="B7" s="175">
        <v>25838</v>
      </c>
      <c r="C7" s="175">
        <v>25809</v>
      </c>
      <c r="D7" s="175">
        <v>25666</v>
      </c>
      <c r="E7" s="175">
        <v>25668</v>
      </c>
      <c r="F7" s="175">
        <v>25479</v>
      </c>
      <c r="G7" s="175">
        <v>25451</v>
      </c>
      <c r="H7" s="175">
        <v>25503</v>
      </c>
      <c r="I7" s="175">
        <v>26044</v>
      </c>
      <c r="J7" s="175">
        <v>25409</v>
      </c>
      <c r="K7" s="175">
        <v>25432</v>
      </c>
      <c r="L7" s="175">
        <v>24326</v>
      </c>
      <c r="M7" s="175">
        <v>23966</v>
      </c>
      <c r="N7" s="104"/>
    </row>
    <row r="8" spans="1:14">
      <c r="A8" s="121" t="s">
        <v>264</v>
      </c>
      <c r="B8" s="137">
        <v>2835</v>
      </c>
      <c r="C8" s="137">
        <v>2818</v>
      </c>
      <c r="D8" s="137">
        <v>2808</v>
      </c>
      <c r="E8" s="137">
        <v>2787</v>
      </c>
      <c r="F8" s="137">
        <v>2741</v>
      </c>
      <c r="G8" s="137">
        <v>2745</v>
      </c>
      <c r="H8" s="137">
        <v>2721</v>
      </c>
      <c r="I8" s="137">
        <v>2762</v>
      </c>
      <c r="J8" s="137">
        <v>2835</v>
      </c>
      <c r="K8" s="137">
        <v>2797</v>
      </c>
      <c r="L8" s="137">
        <v>2698</v>
      </c>
      <c r="M8" s="137">
        <v>2708</v>
      </c>
      <c r="N8" s="104"/>
    </row>
    <row r="9" spans="1:14">
      <c r="A9" s="138" t="s">
        <v>7</v>
      </c>
      <c r="B9" s="137">
        <v>1175</v>
      </c>
      <c r="C9" s="137">
        <v>1171</v>
      </c>
      <c r="D9" s="137">
        <v>1186</v>
      </c>
      <c r="E9" s="137">
        <v>1165</v>
      </c>
      <c r="F9" s="137">
        <v>1143</v>
      </c>
      <c r="G9" s="137">
        <v>1163</v>
      </c>
      <c r="H9" s="137">
        <v>1155</v>
      </c>
      <c r="I9" s="137">
        <v>1178</v>
      </c>
      <c r="J9" s="137">
        <v>1215</v>
      </c>
      <c r="K9" s="137">
        <v>1202</v>
      </c>
      <c r="L9" s="137">
        <v>1164</v>
      </c>
      <c r="M9" s="137">
        <v>1173</v>
      </c>
      <c r="N9" s="104"/>
    </row>
    <row r="10" spans="1:14">
      <c r="A10" s="139" t="s">
        <v>8</v>
      </c>
      <c r="B10" s="175">
        <v>1660</v>
      </c>
      <c r="C10" s="175">
        <v>1647</v>
      </c>
      <c r="D10" s="175">
        <v>1622</v>
      </c>
      <c r="E10" s="175">
        <v>1622</v>
      </c>
      <c r="F10" s="175">
        <v>1598</v>
      </c>
      <c r="G10" s="175">
        <v>1582</v>
      </c>
      <c r="H10" s="175">
        <v>1566</v>
      </c>
      <c r="I10" s="175">
        <v>1584</v>
      </c>
      <c r="J10" s="175">
        <v>1620</v>
      </c>
      <c r="K10" s="175">
        <v>1595</v>
      </c>
      <c r="L10" s="175">
        <v>1534</v>
      </c>
      <c r="M10" s="175">
        <v>1535</v>
      </c>
      <c r="N10" s="104"/>
    </row>
    <row r="11" spans="1:14">
      <c r="A11" s="121" t="s">
        <v>265</v>
      </c>
      <c r="B11" s="137">
        <v>682</v>
      </c>
      <c r="C11" s="137">
        <v>691</v>
      </c>
      <c r="D11" s="137">
        <v>694</v>
      </c>
      <c r="E11" s="137">
        <v>718</v>
      </c>
      <c r="F11" s="137">
        <v>797</v>
      </c>
      <c r="G11" s="137">
        <v>828</v>
      </c>
      <c r="H11" s="137">
        <v>927</v>
      </c>
      <c r="I11" s="137">
        <v>970</v>
      </c>
      <c r="J11" s="137">
        <v>926</v>
      </c>
      <c r="K11" s="137">
        <v>951</v>
      </c>
      <c r="L11" s="137">
        <v>956</v>
      </c>
      <c r="M11" s="137">
        <v>946</v>
      </c>
      <c r="N11" s="104"/>
    </row>
    <row r="12" spans="1:14">
      <c r="A12" s="138" t="s">
        <v>7</v>
      </c>
      <c r="B12" s="137">
        <v>229</v>
      </c>
      <c r="C12" s="137">
        <v>221</v>
      </c>
      <c r="D12" s="137">
        <v>226</v>
      </c>
      <c r="E12" s="137">
        <v>231</v>
      </c>
      <c r="F12" s="137">
        <v>251</v>
      </c>
      <c r="G12" s="137">
        <v>259</v>
      </c>
      <c r="H12" s="137">
        <v>291</v>
      </c>
      <c r="I12" s="137">
        <v>299</v>
      </c>
      <c r="J12" s="137">
        <v>282</v>
      </c>
      <c r="K12" s="137">
        <v>286</v>
      </c>
      <c r="L12" s="137">
        <v>302</v>
      </c>
      <c r="M12" s="137">
        <v>285</v>
      </c>
      <c r="N12" s="104"/>
    </row>
    <row r="13" spans="1:14">
      <c r="A13" s="139" t="s">
        <v>8</v>
      </c>
      <c r="B13" s="175">
        <v>453</v>
      </c>
      <c r="C13" s="175">
        <v>470</v>
      </c>
      <c r="D13" s="175">
        <v>468</v>
      </c>
      <c r="E13" s="175">
        <v>487</v>
      </c>
      <c r="F13" s="175">
        <v>546</v>
      </c>
      <c r="G13" s="175">
        <v>569</v>
      </c>
      <c r="H13" s="175">
        <v>636</v>
      </c>
      <c r="I13" s="175">
        <v>671</v>
      </c>
      <c r="J13" s="175">
        <v>644</v>
      </c>
      <c r="K13" s="175">
        <v>665</v>
      </c>
      <c r="L13" s="175">
        <v>654</v>
      </c>
      <c r="M13" s="175">
        <v>661</v>
      </c>
      <c r="N13" s="104"/>
    </row>
    <row r="14" spans="1:14">
      <c r="A14" s="121" t="s">
        <v>266</v>
      </c>
      <c r="B14" s="137">
        <v>1347</v>
      </c>
      <c r="C14" s="137">
        <v>1386</v>
      </c>
      <c r="D14" s="137">
        <v>1419</v>
      </c>
      <c r="E14" s="137">
        <v>1401</v>
      </c>
      <c r="F14" s="137">
        <v>1381</v>
      </c>
      <c r="G14" s="137">
        <v>1351</v>
      </c>
      <c r="H14" s="137">
        <v>1328</v>
      </c>
      <c r="I14" s="137">
        <v>1287</v>
      </c>
      <c r="J14" s="137">
        <v>1322</v>
      </c>
      <c r="K14" s="137">
        <v>1322</v>
      </c>
      <c r="L14" s="137">
        <v>1221</v>
      </c>
      <c r="M14" s="137">
        <v>1220</v>
      </c>
      <c r="N14" s="104"/>
    </row>
    <row r="15" spans="1:14">
      <c r="A15" s="138" t="s">
        <v>7</v>
      </c>
      <c r="B15" s="137">
        <v>649</v>
      </c>
      <c r="C15" s="137">
        <v>669</v>
      </c>
      <c r="D15" s="137">
        <v>687</v>
      </c>
      <c r="E15" s="137">
        <v>679</v>
      </c>
      <c r="F15" s="137">
        <v>673</v>
      </c>
      <c r="G15" s="137">
        <v>671</v>
      </c>
      <c r="H15" s="137">
        <v>659</v>
      </c>
      <c r="I15" s="137">
        <v>631</v>
      </c>
      <c r="J15" s="137">
        <v>638</v>
      </c>
      <c r="K15" s="137">
        <v>622</v>
      </c>
      <c r="L15" s="137">
        <v>541</v>
      </c>
      <c r="M15" s="137">
        <v>549</v>
      </c>
      <c r="N15" s="104"/>
    </row>
    <row r="16" spans="1:14">
      <c r="A16" s="139" t="s">
        <v>8</v>
      </c>
      <c r="B16" s="175">
        <v>698</v>
      </c>
      <c r="C16" s="175">
        <v>717</v>
      </c>
      <c r="D16" s="175">
        <v>732</v>
      </c>
      <c r="E16" s="175">
        <v>722</v>
      </c>
      <c r="F16" s="175">
        <v>708</v>
      </c>
      <c r="G16" s="175">
        <v>680</v>
      </c>
      <c r="H16" s="175">
        <v>669</v>
      </c>
      <c r="I16" s="175">
        <v>656</v>
      </c>
      <c r="J16" s="175">
        <v>684</v>
      </c>
      <c r="K16" s="175">
        <v>700</v>
      </c>
      <c r="L16" s="175">
        <v>680</v>
      </c>
      <c r="M16" s="175">
        <v>671</v>
      </c>
      <c r="N16" s="104"/>
    </row>
    <row r="17" spans="1:14">
      <c r="A17" s="121" t="s">
        <v>408</v>
      </c>
      <c r="B17" s="137">
        <v>427</v>
      </c>
      <c r="C17" s="137">
        <v>422</v>
      </c>
      <c r="D17" s="137">
        <v>422</v>
      </c>
      <c r="E17" s="137">
        <v>410</v>
      </c>
      <c r="F17" s="137">
        <v>377</v>
      </c>
      <c r="G17" s="137">
        <v>363</v>
      </c>
      <c r="H17" s="137">
        <v>343</v>
      </c>
      <c r="I17" s="137">
        <v>338</v>
      </c>
      <c r="J17" s="137">
        <v>329</v>
      </c>
      <c r="K17" s="137">
        <v>391</v>
      </c>
      <c r="L17" s="137">
        <v>365</v>
      </c>
      <c r="M17" s="137">
        <v>358</v>
      </c>
      <c r="N17" s="104"/>
    </row>
    <row r="18" spans="1:14">
      <c r="A18" s="138" t="s">
        <v>7</v>
      </c>
      <c r="B18" s="137">
        <v>121</v>
      </c>
      <c r="C18" s="137">
        <v>119</v>
      </c>
      <c r="D18" s="137">
        <v>120</v>
      </c>
      <c r="E18" s="137">
        <v>117</v>
      </c>
      <c r="F18" s="137">
        <v>108</v>
      </c>
      <c r="G18" s="137">
        <v>105</v>
      </c>
      <c r="H18" s="137">
        <v>99</v>
      </c>
      <c r="I18" s="137">
        <v>96</v>
      </c>
      <c r="J18" s="137">
        <v>89</v>
      </c>
      <c r="K18" s="137">
        <v>108</v>
      </c>
      <c r="L18" s="137">
        <v>108</v>
      </c>
      <c r="M18" s="137">
        <v>115</v>
      </c>
      <c r="N18" s="104"/>
    </row>
    <row r="19" spans="1:14">
      <c r="A19" s="139" t="s">
        <v>8</v>
      </c>
      <c r="B19" s="175">
        <v>306</v>
      </c>
      <c r="C19" s="175">
        <v>303</v>
      </c>
      <c r="D19" s="175">
        <v>302</v>
      </c>
      <c r="E19" s="175">
        <v>293</v>
      </c>
      <c r="F19" s="175">
        <v>269</v>
      </c>
      <c r="G19" s="175">
        <v>258</v>
      </c>
      <c r="H19" s="175">
        <v>244</v>
      </c>
      <c r="I19" s="175">
        <v>242</v>
      </c>
      <c r="J19" s="175">
        <v>240</v>
      </c>
      <c r="K19" s="175">
        <v>283</v>
      </c>
      <c r="L19" s="175">
        <v>257</v>
      </c>
      <c r="M19" s="175">
        <v>243</v>
      </c>
      <c r="N19" s="104"/>
    </row>
    <row r="20" spans="1:14">
      <c r="A20" s="121" t="s">
        <v>269</v>
      </c>
      <c r="B20" s="137">
        <v>2293</v>
      </c>
      <c r="C20" s="137">
        <v>2311</v>
      </c>
      <c r="D20" s="137">
        <v>2312</v>
      </c>
      <c r="E20" s="137">
        <v>2266</v>
      </c>
      <c r="F20" s="137">
        <v>2189</v>
      </c>
      <c r="G20" s="137">
        <v>2130</v>
      </c>
      <c r="H20" s="137">
        <v>2029</v>
      </c>
      <c r="I20" s="137">
        <v>2105</v>
      </c>
      <c r="J20" s="137">
        <v>2129</v>
      </c>
      <c r="K20" s="137">
        <v>2210</v>
      </c>
      <c r="L20" s="137">
        <v>2146</v>
      </c>
      <c r="M20" s="137">
        <v>2164</v>
      </c>
      <c r="N20" s="104"/>
    </row>
    <row r="21" spans="1:14">
      <c r="A21" s="138" t="s">
        <v>7</v>
      </c>
      <c r="B21" s="137">
        <v>801</v>
      </c>
      <c r="C21" s="137">
        <v>816</v>
      </c>
      <c r="D21" s="137">
        <v>843</v>
      </c>
      <c r="E21" s="137">
        <v>809</v>
      </c>
      <c r="F21" s="137">
        <v>763</v>
      </c>
      <c r="G21" s="137">
        <v>745</v>
      </c>
      <c r="H21" s="137">
        <v>690</v>
      </c>
      <c r="I21" s="137">
        <v>742</v>
      </c>
      <c r="J21" s="137">
        <v>747</v>
      </c>
      <c r="K21" s="137">
        <v>776</v>
      </c>
      <c r="L21" s="137">
        <v>760</v>
      </c>
      <c r="M21" s="137">
        <v>799</v>
      </c>
      <c r="N21" s="104"/>
    </row>
    <row r="22" spans="1:14">
      <c r="A22" s="139" t="s">
        <v>8</v>
      </c>
      <c r="B22" s="175">
        <v>1492</v>
      </c>
      <c r="C22" s="175">
        <v>1495</v>
      </c>
      <c r="D22" s="175">
        <v>1469</v>
      </c>
      <c r="E22" s="175">
        <v>1457</v>
      </c>
      <c r="F22" s="175">
        <v>1426</v>
      </c>
      <c r="G22" s="175">
        <v>1385</v>
      </c>
      <c r="H22" s="175">
        <v>1339</v>
      </c>
      <c r="I22" s="175">
        <v>1363</v>
      </c>
      <c r="J22" s="175">
        <v>1382</v>
      </c>
      <c r="K22" s="175">
        <v>1434</v>
      </c>
      <c r="L22" s="175">
        <v>1386</v>
      </c>
      <c r="M22" s="175">
        <v>1365</v>
      </c>
      <c r="N22" s="104"/>
    </row>
    <row r="23" spans="1:14">
      <c r="A23" s="121" t="s">
        <v>409</v>
      </c>
      <c r="B23" s="137">
        <v>572</v>
      </c>
      <c r="C23" s="137">
        <v>602</v>
      </c>
      <c r="D23" s="137">
        <v>617</v>
      </c>
      <c r="E23" s="137">
        <v>626</v>
      </c>
      <c r="F23" s="137">
        <v>654</v>
      </c>
      <c r="G23" s="137">
        <v>692</v>
      </c>
      <c r="H23" s="137">
        <v>670</v>
      </c>
      <c r="I23" s="137">
        <v>672</v>
      </c>
      <c r="J23" s="137">
        <v>660</v>
      </c>
      <c r="K23" s="137">
        <v>596</v>
      </c>
      <c r="L23" s="137">
        <v>549</v>
      </c>
      <c r="M23" s="137">
        <v>519</v>
      </c>
      <c r="N23" s="104"/>
    </row>
    <row r="24" spans="1:14">
      <c r="A24" s="138" t="s">
        <v>7</v>
      </c>
      <c r="B24" s="137">
        <v>192</v>
      </c>
      <c r="C24" s="137">
        <v>209</v>
      </c>
      <c r="D24" s="137">
        <v>209</v>
      </c>
      <c r="E24" s="137">
        <v>211</v>
      </c>
      <c r="F24" s="137">
        <v>232</v>
      </c>
      <c r="G24" s="137">
        <v>267</v>
      </c>
      <c r="H24" s="137">
        <v>244</v>
      </c>
      <c r="I24" s="137">
        <v>243</v>
      </c>
      <c r="J24" s="137">
        <v>232</v>
      </c>
      <c r="K24" s="137">
        <v>188</v>
      </c>
      <c r="L24" s="137">
        <v>166</v>
      </c>
      <c r="M24" s="137">
        <v>161</v>
      </c>
      <c r="N24" s="104"/>
    </row>
    <row r="25" spans="1:14">
      <c r="A25" s="139" t="s">
        <v>8</v>
      </c>
      <c r="B25" s="175">
        <v>380</v>
      </c>
      <c r="C25" s="175">
        <v>393</v>
      </c>
      <c r="D25" s="175">
        <v>408</v>
      </c>
      <c r="E25" s="175">
        <v>415</v>
      </c>
      <c r="F25" s="175">
        <v>422</v>
      </c>
      <c r="G25" s="175">
        <v>425</v>
      </c>
      <c r="H25" s="175">
        <v>426</v>
      </c>
      <c r="I25" s="175">
        <v>429</v>
      </c>
      <c r="J25" s="175">
        <v>428</v>
      </c>
      <c r="K25" s="175">
        <v>408</v>
      </c>
      <c r="L25" s="175">
        <v>383</v>
      </c>
      <c r="M25" s="175">
        <v>358</v>
      </c>
      <c r="N25" s="104"/>
    </row>
    <row r="26" spans="1:14">
      <c r="A26" s="121" t="s">
        <v>271</v>
      </c>
      <c r="B26" s="137">
        <v>17</v>
      </c>
      <c r="C26" s="137">
        <v>18</v>
      </c>
      <c r="D26" s="137">
        <v>19</v>
      </c>
      <c r="E26" s="137">
        <v>21</v>
      </c>
      <c r="F26" s="137">
        <v>21</v>
      </c>
      <c r="G26" s="137">
        <v>19</v>
      </c>
      <c r="H26" s="137">
        <v>18</v>
      </c>
      <c r="I26" s="137">
        <v>17</v>
      </c>
      <c r="J26" s="137">
        <v>18</v>
      </c>
      <c r="K26" s="137">
        <v>24</v>
      </c>
      <c r="L26" s="137">
        <v>22</v>
      </c>
      <c r="M26" s="137">
        <v>20</v>
      </c>
      <c r="N26" s="104"/>
    </row>
    <row r="27" spans="1:14">
      <c r="A27" s="138" t="s">
        <v>7</v>
      </c>
      <c r="B27" s="137">
        <v>11</v>
      </c>
      <c r="C27" s="137">
        <v>12</v>
      </c>
      <c r="D27" s="137">
        <v>11</v>
      </c>
      <c r="E27" s="137">
        <v>12</v>
      </c>
      <c r="F27" s="137">
        <v>12</v>
      </c>
      <c r="G27" s="137">
        <v>8</v>
      </c>
      <c r="H27" s="137">
        <v>8</v>
      </c>
      <c r="I27" s="137">
        <v>8</v>
      </c>
      <c r="J27" s="137">
        <v>9</v>
      </c>
      <c r="K27" s="137">
        <v>11</v>
      </c>
      <c r="L27" s="137">
        <v>11</v>
      </c>
      <c r="M27" s="137">
        <v>11</v>
      </c>
      <c r="N27" s="104"/>
    </row>
    <row r="28" spans="1:14">
      <c r="A28" s="139" t="s">
        <v>8</v>
      </c>
      <c r="B28" s="175">
        <v>6</v>
      </c>
      <c r="C28" s="175">
        <v>6</v>
      </c>
      <c r="D28" s="175">
        <v>8</v>
      </c>
      <c r="E28" s="175">
        <v>9</v>
      </c>
      <c r="F28" s="175">
        <v>9</v>
      </c>
      <c r="G28" s="175">
        <v>11</v>
      </c>
      <c r="H28" s="175">
        <v>10</v>
      </c>
      <c r="I28" s="175">
        <v>9</v>
      </c>
      <c r="J28" s="175">
        <v>9</v>
      </c>
      <c r="K28" s="175">
        <v>13</v>
      </c>
      <c r="L28" s="175">
        <v>11</v>
      </c>
      <c r="M28" s="175">
        <v>9</v>
      </c>
      <c r="N28" s="104"/>
    </row>
    <row r="29" spans="1:14" ht="13.5">
      <c r="A29" s="127" t="s">
        <v>216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04"/>
    </row>
    <row r="30" spans="1:14">
      <c r="A30" s="104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04"/>
    </row>
    <row r="31" spans="1:14">
      <c r="A31" s="104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</row>
    <row r="32" spans="1:14">
      <c r="A32" s="104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</row>
    <row r="33" spans="1:13">
      <c r="A33" s="104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</row>
    <row r="34" spans="1:13">
      <c r="A34" s="104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</row>
    <row r="35" spans="1:13">
      <c r="A35" s="104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</row>
    <row r="36" spans="1:13">
      <c r="A36" s="104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</row>
    <row r="37" spans="1:13">
      <c r="A37" s="104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</row>
    <row r="38" spans="1:13">
      <c r="A38" s="104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</row>
    <row r="39" spans="1:13">
      <c r="A39" s="104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</row>
    <row r="40" spans="1:13">
      <c r="A40" s="104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</row>
    <row r="41" spans="1:13">
      <c r="A41" s="104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</row>
    <row r="42" spans="1:13">
      <c r="A42" s="104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</row>
    <row r="43" spans="1:13">
      <c r="A43" s="104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</row>
    <row r="44" spans="1:13">
      <c r="A44" s="104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</row>
    <row r="45" spans="1:13">
      <c r="A45" s="104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</row>
    <row r="46" spans="1:13">
      <c r="A46" s="104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</row>
    <row r="47" spans="1:13">
      <c r="A47" s="104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</row>
    <row r="48" spans="1:13">
      <c r="A48" s="104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</row>
    <row r="49" spans="1:13">
      <c r="A49" s="104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</row>
    <row r="50" spans="1:13">
      <c r="A50" s="104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</row>
    <row r="51" spans="1:13">
      <c r="A51" s="104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</row>
    <row r="52" spans="1:13">
      <c r="A52" s="104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</row>
    <row r="53" spans="1:13">
      <c r="A53" s="104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</row>
    <row r="54" spans="1:13">
      <c r="A54" s="104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</row>
    <row r="55" spans="1:13">
      <c r="A55" s="104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</row>
    <row r="56" spans="1:13">
      <c r="A56" s="104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</row>
    <row r="57" spans="1:13">
      <c r="A57" s="104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</row>
    <row r="58" spans="1:13">
      <c r="A58" s="104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</row>
    <row r="59" spans="1:13">
      <c r="A59" s="104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</row>
    <row r="60" spans="1:13">
      <c r="A60" s="104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</row>
    <row r="61" spans="1:13">
      <c r="A61" s="104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</row>
    <row r="62" spans="1:13">
      <c r="A62" s="104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</row>
    <row r="63" spans="1:13">
      <c r="A63" s="104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</row>
    <row r="64" spans="1:13">
      <c r="A64" s="104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</row>
    <row r="65" spans="1:13">
      <c r="A65" s="104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</row>
    <row r="66" spans="1:13">
      <c r="A66" s="104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</row>
    <row r="67" spans="1:13">
      <c r="A67" s="104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</row>
    <row r="68" spans="1:13">
      <c r="A68" s="104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</row>
    <row r="69" spans="1:13">
      <c r="A69" s="104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</row>
    <row r="70" spans="1:13">
      <c r="A70" s="104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</row>
    <row r="71" spans="1:13">
      <c r="A71" s="104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</row>
    <row r="72" spans="1:13">
      <c r="A72" s="104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</row>
    <row r="73" spans="1:13">
      <c r="A73" s="104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</row>
    <row r="74" spans="1:13">
      <c r="A74" s="104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</row>
    <row r="75" spans="1:13">
      <c r="A75" s="104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</row>
    <row r="76" spans="1:13">
      <c r="A76" s="104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</row>
    <row r="77" spans="1:13">
      <c r="A77" s="104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</row>
    <row r="78" spans="1:13">
      <c r="A78" s="104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</row>
    <row r="79" spans="1:13">
      <c r="A79" s="104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</row>
    <row r="80" spans="1:13">
      <c r="A80" s="104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</row>
    <row r="81" spans="1:13">
      <c r="A81" s="104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</row>
    <row r="82" spans="1:13">
      <c r="A82" s="104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</row>
    <row r="83" spans="1:13">
      <c r="A83" s="104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</row>
    <row r="84" spans="1:13">
      <c r="A84" s="104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</row>
    <row r="85" spans="1:13">
      <c r="A85" s="104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</row>
    <row r="86" spans="1:13">
      <c r="A86" s="104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</row>
    <row r="87" spans="1:13">
      <c r="A87" s="104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</row>
    <row r="88" spans="1:13">
      <c r="A88" s="104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</row>
    <row r="89" spans="1:13">
      <c r="A89" s="104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</row>
    <row r="90" spans="1:13">
      <c r="A90" s="104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</row>
    <row r="91" spans="1:13">
      <c r="A91" s="104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</row>
    <row r="92" spans="1:13">
      <c r="A92" s="104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</row>
    <row r="93" spans="1:13">
      <c r="A93" s="104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</row>
    <row r="94" spans="1:13">
      <c r="A94" s="104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</row>
    <row r="95" spans="1:13">
      <c r="A95" s="104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</row>
    <row r="96" spans="1:13">
      <c r="A96" s="104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</row>
    <row r="97" spans="1:13">
      <c r="A97" s="104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</row>
    <row r="98" spans="1:13">
      <c r="A98" s="104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</row>
    <row r="99" spans="1:13">
      <c r="A99" s="104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</row>
    <row r="100" spans="1:13">
      <c r="A100" s="104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</row>
    <row r="101" spans="1:13">
      <c r="A101" s="104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</row>
    <row r="102" spans="1:13">
      <c r="A102" s="104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</row>
    <row r="103" spans="1:13">
      <c r="A103" s="104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</row>
    <row r="104" spans="1:13">
      <c r="A104" s="104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</row>
    <row r="105" spans="1:13">
      <c r="A105" s="104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</row>
    <row r="106" spans="1:13">
      <c r="A106" s="104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</row>
    <row r="107" spans="1:13">
      <c r="A107" s="104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</row>
    <row r="108" spans="1:13">
      <c r="A108" s="104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</row>
    <row r="109" spans="1:13">
      <c r="A109" s="104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</row>
    <row r="110" spans="1:13">
      <c r="A110" s="104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</row>
    <row r="111" spans="1:13">
      <c r="A111" s="104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</row>
    <row r="112" spans="1:13">
      <c r="A112" s="104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</row>
    <row r="113" spans="1:13">
      <c r="A113" s="104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</row>
    <row r="114" spans="1:13">
      <c r="A114" s="104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</row>
    <row r="115" spans="1:13">
      <c r="A115" s="104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</row>
    <row r="116" spans="1:13">
      <c r="A116" s="104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</row>
    <row r="117" spans="1:13">
      <c r="A117" s="104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</row>
    <row r="118" spans="1:13">
      <c r="A118" s="104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</row>
    <row r="119" spans="1:13">
      <c r="A119" s="104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</row>
    <row r="120" spans="1:13">
      <c r="A120" s="104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</row>
    <row r="121" spans="1:13">
      <c r="A121" s="104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</row>
    <row r="122" spans="1:13">
      <c r="A122" s="104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</row>
    <row r="123" spans="1:13">
      <c r="A123" s="104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</row>
    <row r="124" spans="1:13">
      <c r="A124" s="104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</row>
    <row r="125" spans="1:13">
      <c r="A125" s="104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</row>
    <row r="126" spans="1:13">
      <c r="A126" s="104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</row>
    <row r="127" spans="1:13">
      <c r="A127" s="104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</row>
    <row r="128" spans="1:13">
      <c r="A128" s="104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</row>
    <row r="129" spans="1:13">
      <c r="A129" s="104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</row>
    <row r="130" spans="1:13">
      <c r="A130" s="104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</row>
    <row r="131" spans="1:13">
      <c r="A131" s="104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</row>
    <row r="132" spans="1:13">
      <c r="A132" s="104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</row>
    <row r="133" spans="1:13">
      <c r="A133" s="104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</row>
    <row r="134" spans="1:13">
      <c r="A134" s="104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</row>
    <row r="135" spans="1:13">
      <c r="A135" s="104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</row>
    <row r="136" spans="1:13">
      <c r="A136" s="104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</row>
    <row r="137" spans="1:13">
      <c r="A137" s="104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</row>
    <row r="138" spans="1:13">
      <c r="A138" s="104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</row>
    <row r="139" spans="1:13">
      <c r="A139" s="104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</row>
    <row r="140" spans="1:13">
      <c r="A140" s="104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</row>
    <row r="141" spans="1:13">
      <c r="A141" s="104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</row>
    <row r="142" spans="1:13">
      <c r="A142" s="104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</row>
    <row r="143" spans="1:13">
      <c r="A143" s="104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</row>
    <row r="144" spans="1:13">
      <c r="A144" s="104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</row>
    <row r="145" spans="1:13">
      <c r="A145" s="104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</row>
    <row r="146" spans="1:13">
      <c r="A146" s="104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</row>
    <row r="147" spans="1:13">
      <c r="A147" s="104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</row>
    <row r="148" spans="1:13">
      <c r="A148" s="104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</row>
    <row r="149" spans="1:13">
      <c r="A149" s="104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</row>
    <row r="150" spans="1:13">
      <c r="A150" s="104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</row>
    <row r="151" spans="1:13">
      <c r="A151" s="104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</row>
    <row r="152" spans="1:13">
      <c r="A152" s="104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</row>
    <row r="153" spans="1:13">
      <c r="A153" s="104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</row>
    <row r="154" spans="1:13">
      <c r="A154" s="104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</row>
    <row r="155" spans="1:13">
      <c r="A155" s="104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</row>
    <row r="156" spans="1:13">
      <c r="A156" s="104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</row>
    <row r="157" spans="1:13">
      <c r="A157" s="104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</row>
    <row r="158" spans="1:13">
      <c r="A158" s="104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</row>
    <row r="159" spans="1:13">
      <c r="A159" s="104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</row>
    <row r="160" spans="1:13">
      <c r="A160" s="104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</row>
    <row r="161" spans="1:13">
      <c r="A161" s="104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</row>
    <row r="162" spans="1:13">
      <c r="A162" s="104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</row>
    <row r="163" spans="1:13">
      <c r="A163" s="104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</row>
    <row r="164" spans="1:13">
      <c r="A164" s="104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</row>
    <row r="165" spans="1:13">
      <c r="A165" s="104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</row>
    <row r="166" spans="1:13">
      <c r="A166" s="104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</row>
    <row r="167" spans="1:13">
      <c r="A167" s="104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</row>
    <row r="168" spans="1:13">
      <c r="A168" s="104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</row>
    <row r="169" spans="1:13">
      <c r="A169" s="104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</row>
    <row r="170" spans="1:13">
      <c r="A170" s="104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</row>
    <row r="171" spans="1:13">
      <c r="A171" s="104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</row>
    <row r="172" spans="1:13">
      <c r="A172" s="104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</row>
    <row r="173" spans="1:13">
      <c r="A173" s="104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</row>
    <row r="174" spans="1:13">
      <c r="A174" s="104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</row>
    <row r="175" spans="1:13"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</row>
    <row r="176" spans="1:13"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</row>
    <row r="177" spans="2:13"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</row>
    <row r="178" spans="2:13"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</row>
    <row r="179" spans="2:13"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</row>
    <row r="180" spans="2:13"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</row>
    <row r="181" spans="2:13"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</row>
    <row r="182" spans="2:13">
      <c r="B182" s="237"/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</row>
    <row r="183" spans="2:13">
      <c r="B183" s="237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</row>
    <row r="184" spans="2:13"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</row>
    <row r="185" spans="2:13">
      <c r="B185" s="237"/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</row>
    <row r="186" spans="2:13"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</row>
    <row r="187" spans="2:13">
      <c r="B187" s="237"/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</row>
    <row r="188" spans="2:13"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</row>
    <row r="189" spans="2:13">
      <c r="B189" s="237"/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</row>
    <row r="190" spans="2:13">
      <c r="B190" s="237"/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</row>
    <row r="191" spans="2:13">
      <c r="B191" s="237"/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</row>
    <row r="192" spans="2:13">
      <c r="B192" s="237"/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</row>
    <row r="193" spans="2:13">
      <c r="B193" s="237"/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</row>
    <row r="194" spans="2:13">
      <c r="B194" s="237"/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</row>
    <row r="195" spans="2:13">
      <c r="B195" s="237"/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</row>
    <row r="196" spans="2:13"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</row>
    <row r="197" spans="2:13"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</row>
    <row r="198" spans="2:13"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</row>
    <row r="199" spans="2:13"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</row>
    <row r="200" spans="2:13"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</row>
    <row r="201" spans="2:13"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</row>
    <row r="202" spans="2:13"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</row>
    <row r="203" spans="2:13">
      <c r="B203" s="237"/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</row>
    <row r="204" spans="2:13">
      <c r="B204" s="237"/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</row>
    <row r="205" spans="2:13">
      <c r="B205" s="237"/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</row>
    <row r="206" spans="2:13">
      <c r="B206" s="237"/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</row>
    <row r="207" spans="2:13"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</row>
    <row r="208" spans="2:13"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</row>
    <row r="209" spans="2:13">
      <c r="B209" s="237"/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</row>
    <row r="210" spans="2:13">
      <c r="B210" s="237"/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</row>
    <row r="211" spans="2:13"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</row>
    <row r="212" spans="2:13">
      <c r="B212" s="237"/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</row>
    <row r="213" spans="2:13"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</row>
    <row r="214" spans="2:13"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</row>
    <row r="215" spans="2:13">
      <c r="B215" s="237"/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</row>
    <row r="216" spans="2:13"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</row>
    <row r="217" spans="2:13"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</row>
    <row r="218" spans="2:13"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</row>
    <row r="219" spans="2:13"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</row>
    <row r="220" spans="2:13">
      <c r="B220" s="237"/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</row>
    <row r="221" spans="2:13">
      <c r="B221" s="237"/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</row>
    <row r="222" spans="2:13"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</row>
    <row r="223" spans="2:13"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</row>
    <row r="224" spans="2:13"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</row>
    <row r="225" spans="2:13"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</row>
    <row r="226" spans="2:13"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</row>
    <row r="227" spans="2:13"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</row>
    <row r="228" spans="2:13"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</row>
    <row r="229" spans="2:13"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</row>
    <row r="230" spans="2:13"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</row>
    <row r="231" spans="2:13"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</row>
    <row r="232" spans="2:13"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</row>
    <row r="233" spans="2:13">
      <c r="B233" s="237"/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</row>
    <row r="234" spans="2:13"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</row>
    <row r="235" spans="2:13">
      <c r="B235" s="237"/>
      <c r="C235" s="237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</row>
    <row r="236" spans="2:13"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</row>
    <row r="237" spans="2:13"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</row>
    <row r="238" spans="2:13"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</row>
    <row r="239" spans="2:13"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</row>
    <row r="240" spans="2:13">
      <c r="B240" s="237"/>
      <c r="C240" s="237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</row>
    <row r="241" spans="2:13">
      <c r="B241" s="237"/>
      <c r="C241" s="237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</row>
    <row r="242" spans="2:13">
      <c r="B242" s="237"/>
      <c r="C242" s="237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</row>
    <row r="243" spans="2:13">
      <c r="B243" s="237"/>
      <c r="C243" s="237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</row>
    <row r="244" spans="2:13">
      <c r="B244" s="237"/>
      <c r="C244" s="237"/>
      <c r="D244" s="237"/>
      <c r="E244" s="237"/>
      <c r="F244" s="237"/>
      <c r="G244" s="237"/>
      <c r="H244" s="237"/>
      <c r="I244" s="237"/>
      <c r="J244" s="237"/>
      <c r="K244" s="237"/>
      <c r="L244" s="237"/>
      <c r="M244" s="237"/>
    </row>
    <row r="245" spans="2:13"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</row>
    <row r="246" spans="2:13"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</row>
    <row r="247" spans="2:13">
      <c r="B247" s="237"/>
      <c r="C247" s="237"/>
      <c r="D247" s="237"/>
      <c r="E247" s="237"/>
      <c r="F247" s="237"/>
      <c r="G247" s="237"/>
      <c r="H247" s="237"/>
      <c r="I247" s="237"/>
      <c r="J247" s="237"/>
      <c r="K247" s="237"/>
      <c r="L247" s="237"/>
      <c r="M247" s="237"/>
    </row>
    <row r="248" spans="2:13">
      <c r="B248" s="237"/>
      <c r="C248" s="237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</row>
    <row r="249" spans="2:13">
      <c r="B249" s="237"/>
      <c r="C249" s="237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</row>
    <row r="250" spans="2:13"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</row>
    <row r="251" spans="2:13"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</row>
    <row r="252" spans="2:13"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</row>
    <row r="253" spans="2:13"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</row>
    <row r="254" spans="2:13"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</row>
    <row r="255" spans="2:13">
      <c r="B255" s="237"/>
      <c r="C255" s="237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</row>
    <row r="256" spans="2:13">
      <c r="B256" s="237"/>
      <c r="C256" s="237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</row>
    <row r="257" spans="2:13">
      <c r="B257" s="237"/>
      <c r="C257" s="237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</row>
    <row r="258" spans="2:13"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</row>
    <row r="259" spans="2:13">
      <c r="B259" s="237"/>
      <c r="C259" s="237"/>
      <c r="D259" s="237"/>
      <c r="E259" s="237"/>
      <c r="F259" s="237"/>
      <c r="G259" s="237"/>
      <c r="H259" s="237"/>
      <c r="I259" s="237"/>
      <c r="J259" s="237"/>
      <c r="K259" s="237"/>
      <c r="L259" s="237"/>
      <c r="M259" s="237"/>
    </row>
    <row r="260" spans="2:13">
      <c r="B260" s="237"/>
      <c r="C260" s="237"/>
      <c r="D260" s="237"/>
      <c r="E260" s="237"/>
      <c r="F260" s="237"/>
      <c r="G260" s="237"/>
      <c r="H260" s="237"/>
      <c r="I260" s="237"/>
      <c r="J260" s="237"/>
      <c r="K260" s="237"/>
      <c r="L260" s="237"/>
      <c r="M260" s="237"/>
    </row>
    <row r="261" spans="2:13">
      <c r="B261" s="237"/>
      <c r="C261" s="237"/>
      <c r="D261" s="237"/>
      <c r="E261" s="237"/>
      <c r="F261" s="237"/>
      <c r="G261" s="237"/>
      <c r="H261" s="237"/>
      <c r="I261" s="237"/>
      <c r="J261" s="237"/>
      <c r="K261" s="237"/>
      <c r="L261" s="237"/>
      <c r="M261" s="237"/>
    </row>
    <row r="262" spans="2:13"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</row>
    <row r="263" spans="2:13"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</row>
    <row r="264" spans="2:13"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</row>
    <row r="265" spans="2:13"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</row>
    <row r="266" spans="2:13"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237"/>
      <c r="M266" s="237"/>
    </row>
    <row r="267" spans="2:13">
      <c r="B267" s="237"/>
      <c r="C267" s="237"/>
      <c r="D267" s="237"/>
      <c r="E267" s="237"/>
      <c r="F267" s="237"/>
      <c r="G267" s="237"/>
      <c r="H267" s="237"/>
      <c r="I267" s="237"/>
      <c r="J267" s="237"/>
      <c r="K267" s="237"/>
      <c r="L267" s="237"/>
      <c r="M267" s="237"/>
    </row>
    <row r="268" spans="2:13">
      <c r="B268" s="237"/>
      <c r="C268" s="237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</row>
    <row r="269" spans="2:13">
      <c r="B269" s="237"/>
      <c r="C269" s="237"/>
      <c r="D269" s="237"/>
      <c r="E269" s="237"/>
      <c r="F269" s="237"/>
      <c r="G269" s="237"/>
      <c r="H269" s="237"/>
      <c r="I269" s="237"/>
      <c r="J269" s="237"/>
      <c r="K269" s="237"/>
      <c r="L269" s="237"/>
      <c r="M269" s="237"/>
    </row>
    <row r="270" spans="2:13">
      <c r="B270" s="237"/>
      <c r="C270" s="237"/>
      <c r="D270" s="237"/>
      <c r="E270" s="237"/>
      <c r="F270" s="237"/>
      <c r="G270" s="237"/>
      <c r="H270" s="237"/>
      <c r="I270" s="237"/>
      <c r="J270" s="237"/>
      <c r="K270" s="237"/>
      <c r="L270" s="237"/>
      <c r="M270" s="237"/>
    </row>
    <row r="271" spans="2:13">
      <c r="B271" s="237"/>
      <c r="C271" s="237"/>
      <c r="D271" s="237"/>
      <c r="E271" s="237"/>
      <c r="F271" s="237"/>
      <c r="G271" s="237"/>
      <c r="H271" s="237"/>
      <c r="I271" s="237"/>
      <c r="J271" s="237"/>
      <c r="K271" s="237"/>
      <c r="L271" s="237"/>
      <c r="M271" s="237"/>
    </row>
    <row r="272" spans="2:13">
      <c r="B272" s="237"/>
      <c r="C272" s="237"/>
      <c r="D272" s="237"/>
      <c r="E272" s="237"/>
      <c r="F272" s="237"/>
      <c r="G272" s="237"/>
      <c r="H272" s="237"/>
      <c r="I272" s="237"/>
      <c r="J272" s="237"/>
      <c r="K272" s="237"/>
      <c r="L272" s="237"/>
      <c r="M272" s="237"/>
    </row>
    <row r="273" spans="2:13">
      <c r="B273" s="237"/>
      <c r="C273" s="237"/>
      <c r="D273" s="237"/>
      <c r="E273" s="237"/>
      <c r="F273" s="237"/>
      <c r="G273" s="237"/>
      <c r="H273" s="237"/>
      <c r="I273" s="237"/>
      <c r="J273" s="237"/>
      <c r="K273" s="237"/>
      <c r="L273" s="237"/>
      <c r="M273" s="237"/>
    </row>
    <row r="274" spans="2:13">
      <c r="B274" s="237"/>
      <c r="C274" s="237"/>
      <c r="D274" s="237"/>
      <c r="E274" s="237"/>
      <c r="F274" s="237"/>
      <c r="G274" s="237"/>
      <c r="H274" s="237"/>
      <c r="I274" s="237"/>
      <c r="J274" s="237"/>
      <c r="K274" s="237"/>
      <c r="L274" s="237"/>
      <c r="M274" s="237"/>
    </row>
    <row r="275" spans="2:13">
      <c r="B275" s="237"/>
      <c r="C275" s="237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</row>
    <row r="276" spans="2:13">
      <c r="B276" s="237"/>
      <c r="C276" s="237"/>
      <c r="D276" s="237"/>
      <c r="E276" s="237"/>
      <c r="F276" s="237"/>
      <c r="G276" s="237"/>
      <c r="H276" s="237"/>
      <c r="I276" s="237"/>
      <c r="J276" s="237"/>
      <c r="K276" s="237"/>
      <c r="L276" s="237"/>
      <c r="M276" s="237"/>
    </row>
    <row r="277" spans="2:13">
      <c r="B277" s="237"/>
      <c r="C277" s="237"/>
      <c r="D277" s="237"/>
      <c r="E277" s="237"/>
      <c r="F277" s="237"/>
      <c r="G277" s="237"/>
      <c r="H277" s="237"/>
      <c r="I277" s="237"/>
      <c r="J277" s="237"/>
      <c r="K277" s="237"/>
      <c r="L277" s="237"/>
      <c r="M277" s="237"/>
    </row>
    <row r="278" spans="2:13">
      <c r="B278" s="237"/>
      <c r="C278" s="237"/>
      <c r="D278" s="237"/>
      <c r="E278" s="237"/>
      <c r="F278" s="237"/>
      <c r="G278" s="237"/>
      <c r="H278" s="237"/>
      <c r="I278" s="237"/>
      <c r="J278" s="237"/>
      <c r="K278" s="237"/>
      <c r="L278" s="237"/>
      <c r="M278" s="237"/>
    </row>
    <row r="279" spans="2:13">
      <c r="B279" s="237"/>
      <c r="C279" s="237"/>
      <c r="D279" s="237"/>
      <c r="E279" s="237"/>
      <c r="F279" s="237"/>
      <c r="G279" s="237"/>
      <c r="H279" s="237"/>
      <c r="I279" s="237"/>
      <c r="J279" s="237"/>
      <c r="K279" s="237"/>
      <c r="L279" s="237"/>
      <c r="M279" s="237"/>
    </row>
    <row r="280" spans="2:13">
      <c r="B280" s="237"/>
      <c r="C280" s="237"/>
      <c r="D280" s="237"/>
      <c r="E280" s="237"/>
      <c r="F280" s="237"/>
      <c r="G280" s="237"/>
      <c r="H280" s="237"/>
      <c r="I280" s="237"/>
      <c r="J280" s="237"/>
      <c r="K280" s="237"/>
      <c r="L280" s="237"/>
      <c r="M280" s="237"/>
    </row>
    <row r="281" spans="2:13">
      <c r="B281" s="237"/>
      <c r="C281" s="237"/>
      <c r="D281" s="237"/>
      <c r="E281" s="237"/>
      <c r="F281" s="237"/>
      <c r="G281" s="237"/>
      <c r="H281" s="237"/>
      <c r="I281" s="237"/>
      <c r="J281" s="237"/>
      <c r="K281" s="237"/>
      <c r="L281" s="237"/>
      <c r="M281" s="237"/>
    </row>
    <row r="282" spans="2:13">
      <c r="B282" s="237"/>
      <c r="C282" s="237"/>
      <c r="D282" s="237"/>
      <c r="E282" s="237"/>
      <c r="F282" s="237"/>
      <c r="G282" s="237"/>
      <c r="H282" s="237"/>
      <c r="I282" s="237"/>
      <c r="J282" s="237"/>
      <c r="K282" s="237"/>
      <c r="L282" s="237"/>
      <c r="M282" s="237"/>
    </row>
    <row r="283" spans="2:13">
      <c r="B283" s="237"/>
      <c r="C283" s="237"/>
      <c r="D283" s="237"/>
      <c r="E283" s="237"/>
      <c r="F283" s="237"/>
      <c r="G283" s="237"/>
      <c r="H283" s="237"/>
      <c r="I283" s="237"/>
      <c r="J283" s="237"/>
      <c r="K283" s="237"/>
      <c r="L283" s="237"/>
      <c r="M283" s="237"/>
    </row>
    <row r="284" spans="2:13">
      <c r="B284" s="237"/>
      <c r="C284" s="237"/>
      <c r="D284" s="237"/>
      <c r="E284" s="237"/>
      <c r="F284" s="237"/>
      <c r="G284" s="237"/>
      <c r="H284" s="237"/>
      <c r="I284" s="237"/>
      <c r="J284" s="237"/>
      <c r="K284" s="237"/>
      <c r="L284" s="237"/>
      <c r="M284" s="237"/>
    </row>
    <row r="285" spans="2:13">
      <c r="B285" s="237"/>
      <c r="C285" s="237"/>
      <c r="D285" s="237"/>
      <c r="E285" s="237"/>
      <c r="F285" s="237"/>
      <c r="G285" s="237"/>
      <c r="H285" s="237"/>
      <c r="I285" s="237"/>
      <c r="J285" s="237"/>
      <c r="K285" s="237"/>
      <c r="L285" s="237"/>
      <c r="M285" s="237"/>
    </row>
    <row r="286" spans="2:13">
      <c r="B286" s="237"/>
      <c r="C286" s="237"/>
      <c r="D286" s="237"/>
      <c r="E286" s="237"/>
      <c r="F286" s="237"/>
      <c r="G286" s="237"/>
      <c r="H286" s="237"/>
      <c r="I286" s="237"/>
      <c r="J286" s="237"/>
      <c r="K286" s="237"/>
      <c r="L286" s="237"/>
      <c r="M286" s="237"/>
    </row>
    <row r="287" spans="2:13">
      <c r="B287" s="237"/>
      <c r="C287" s="237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</row>
    <row r="288" spans="2:13">
      <c r="B288" s="237"/>
      <c r="C288" s="237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</row>
    <row r="289" spans="2:13">
      <c r="B289" s="237"/>
      <c r="C289" s="237"/>
      <c r="D289" s="237"/>
      <c r="E289" s="237"/>
      <c r="F289" s="237"/>
      <c r="G289" s="237"/>
      <c r="H289" s="237"/>
      <c r="I289" s="237"/>
      <c r="J289" s="237"/>
      <c r="K289" s="237"/>
      <c r="L289" s="237"/>
      <c r="M289" s="237"/>
    </row>
    <row r="290" spans="2:13">
      <c r="B290" s="237"/>
      <c r="C290" s="237"/>
      <c r="D290" s="237"/>
      <c r="E290" s="237"/>
      <c r="F290" s="237"/>
      <c r="G290" s="237"/>
      <c r="H290" s="237"/>
      <c r="I290" s="237"/>
      <c r="J290" s="237"/>
      <c r="K290" s="237"/>
      <c r="L290" s="237"/>
      <c r="M290" s="237"/>
    </row>
    <row r="291" spans="2:13">
      <c r="B291" s="237"/>
      <c r="C291" s="237"/>
      <c r="D291" s="237"/>
      <c r="E291" s="237"/>
      <c r="F291" s="237"/>
      <c r="G291" s="237"/>
      <c r="H291" s="237"/>
      <c r="I291" s="237"/>
      <c r="J291" s="237"/>
      <c r="K291" s="237"/>
      <c r="L291" s="237"/>
      <c r="M291" s="237"/>
    </row>
    <row r="292" spans="2:13">
      <c r="B292" s="237"/>
      <c r="C292" s="237"/>
      <c r="D292" s="237"/>
      <c r="E292" s="237"/>
      <c r="F292" s="237"/>
      <c r="G292" s="237"/>
      <c r="H292" s="237"/>
      <c r="I292" s="237"/>
      <c r="J292" s="237"/>
      <c r="K292" s="237"/>
      <c r="L292" s="237"/>
      <c r="M292" s="237"/>
    </row>
    <row r="293" spans="2:13">
      <c r="B293" s="237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</row>
    <row r="294" spans="2:13">
      <c r="B294" s="237"/>
      <c r="C294" s="237"/>
      <c r="D294" s="237"/>
      <c r="E294" s="237"/>
      <c r="F294" s="237"/>
      <c r="G294" s="237"/>
      <c r="H294" s="237"/>
      <c r="I294" s="237"/>
      <c r="J294" s="237"/>
      <c r="K294" s="237"/>
      <c r="L294" s="237"/>
      <c r="M294" s="237"/>
    </row>
    <row r="295" spans="2:13">
      <c r="B295" s="237"/>
      <c r="C295" s="237"/>
      <c r="D295" s="237"/>
      <c r="E295" s="237"/>
      <c r="F295" s="237"/>
      <c r="G295" s="237"/>
      <c r="H295" s="237"/>
      <c r="I295" s="237"/>
      <c r="J295" s="237"/>
      <c r="K295" s="237"/>
      <c r="L295" s="237"/>
      <c r="M295" s="237"/>
    </row>
    <row r="296" spans="2:13">
      <c r="B296" s="237"/>
      <c r="C296" s="237"/>
      <c r="D296" s="237"/>
      <c r="E296" s="237"/>
      <c r="F296" s="237"/>
      <c r="G296" s="237"/>
      <c r="H296" s="237"/>
      <c r="I296" s="237"/>
      <c r="J296" s="237"/>
      <c r="K296" s="237"/>
      <c r="L296" s="237"/>
      <c r="M296" s="237"/>
    </row>
    <row r="297" spans="2:13">
      <c r="B297" s="237"/>
      <c r="C297" s="237"/>
      <c r="D297" s="237"/>
      <c r="E297" s="237"/>
      <c r="F297" s="237"/>
      <c r="G297" s="237"/>
      <c r="H297" s="237"/>
      <c r="I297" s="237"/>
      <c r="J297" s="237"/>
      <c r="K297" s="237"/>
      <c r="L297" s="237"/>
      <c r="M297" s="237"/>
    </row>
    <row r="298" spans="2:13">
      <c r="B298" s="237"/>
      <c r="C298" s="237"/>
      <c r="D298" s="237"/>
      <c r="E298" s="237"/>
      <c r="F298" s="237"/>
      <c r="G298" s="237"/>
      <c r="H298" s="237"/>
      <c r="I298" s="237"/>
      <c r="J298" s="237"/>
      <c r="K298" s="237"/>
      <c r="L298" s="237"/>
      <c r="M298" s="237"/>
    </row>
    <row r="299" spans="2:13">
      <c r="B299" s="237"/>
      <c r="C299" s="237"/>
      <c r="D299" s="237"/>
      <c r="E299" s="237"/>
      <c r="F299" s="237"/>
      <c r="G299" s="237"/>
      <c r="H299" s="237"/>
      <c r="I299" s="237"/>
      <c r="J299" s="237"/>
      <c r="K299" s="237"/>
      <c r="L299" s="237"/>
      <c r="M299" s="237"/>
    </row>
    <row r="300" spans="2:13">
      <c r="B300" s="237"/>
      <c r="C300" s="237"/>
      <c r="D300" s="237"/>
      <c r="E300" s="237"/>
      <c r="F300" s="237"/>
      <c r="G300" s="237"/>
      <c r="H300" s="237"/>
      <c r="I300" s="237"/>
      <c r="J300" s="237"/>
      <c r="K300" s="237"/>
      <c r="L300" s="237"/>
      <c r="M300" s="237"/>
    </row>
    <row r="301" spans="2:13">
      <c r="B301" s="237"/>
      <c r="C301" s="237"/>
      <c r="D301" s="237"/>
      <c r="E301" s="237"/>
      <c r="F301" s="237"/>
      <c r="G301" s="237"/>
      <c r="H301" s="237"/>
      <c r="I301" s="237"/>
      <c r="J301" s="237"/>
      <c r="K301" s="237"/>
      <c r="L301" s="237"/>
      <c r="M301" s="237"/>
    </row>
    <row r="302" spans="2:13">
      <c r="B302" s="237"/>
      <c r="C302" s="237"/>
      <c r="D302" s="237"/>
      <c r="E302" s="237"/>
      <c r="F302" s="237"/>
      <c r="G302" s="237"/>
      <c r="H302" s="237"/>
      <c r="I302" s="237"/>
      <c r="J302" s="237"/>
      <c r="K302" s="237"/>
      <c r="L302" s="237"/>
      <c r="M302" s="237"/>
    </row>
    <row r="303" spans="2:13">
      <c r="B303" s="237"/>
      <c r="C303" s="237"/>
      <c r="D303" s="237"/>
      <c r="E303" s="237"/>
      <c r="F303" s="237"/>
      <c r="G303" s="237"/>
      <c r="H303" s="237"/>
      <c r="I303" s="237"/>
      <c r="J303" s="237"/>
      <c r="K303" s="237"/>
      <c r="L303" s="237"/>
      <c r="M303" s="237"/>
    </row>
    <row r="304" spans="2:13">
      <c r="B304" s="237"/>
      <c r="C304" s="237"/>
      <c r="D304" s="237"/>
      <c r="E304" s="237"/>
      <c r="F304" s="237"/>
      <c r="G304" s="237"/>
      <c r="H304" s="237"/>
      <c r="I304" s="237"/>
      <c r="J304" s="237"/>
      <c r="K304" s="237"/>
      <c r="L304" s="237"/>
      <c r="M304" s="237"/>
    </row>
    <row r="305" spans="2:13">
      <c r="B305" s="237"/>
      <c r="C305" s="237"/>
      <c r="D305" s="237"/>
      <c r="E305" s="237"/>
      <c r="F305" s="237"/>
      <c r="G305" s="237"/>
      <c r="H305" s="237"/>
      <c r="I305" s="237"/>
      <c r="J305" s="237"/>
      <c r="K305" s="237"/>
      <c r="L305" s="237"/>
      <c r="M305" s="237"/>
    </row>
    <row r="306" spans="2:13">
      <c r="B306" s="237"/>
      <c r="C306" s="237"/>
      <c r="D306" s="237"/>
      <c r="E306" s="237"/>
      <c r="F306" s="237"/>
      <c r="G306" s="237"/>
      <c r="H306" s="237"/>
      <c r="I306" s="237"/>
      <c r="J306" s="237"/>
      <c r="K306" s="237"/>
      <c r="L306" s="237"/>
      <c r="M306" s="237"/>
    </row>
    <row r="307" spans="2:13">
      <c r="B307" s="237"/>
      <c r="C307" s="237"/>
      <c r="D307" s="237"/>
      <c r="E307" s="237"/>
      <c r="F307" s="237"/>
      <c r="G307" s="237"/>
      <c r="H307" s="237"/>
      <c r="I307" s="237"/>
      <c r="J307" s="237"/>
      <c r="K307" s="237"/>
      <c r="L307" s="237"/>
      <c r="M307" s="237"/>
    </row>
    <row r="308" spans="2:13">
      <c r="B308" s="237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</row>
    <row r="309" spans="2:13">
      <c r="B309" s="237"/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</row>
    <row r="310" spans="2:13">
      <c r="B310" s="237"/>
      <c r="C310" s="237"/>
      <c r="D310" s="237"/>
      <c r="E310" s="237"/>
      <c r="F310" s="237"/>
      <c r="G310" s="237"/>
      <c r="H310" s="237"/>
      <c r="I310" s="237"/>
      <c r="J310" s="237"/>
      <c r="K310" s="237"/>
      <c r="L310" s="237"/>
      <c r="M310" s="237"/>
    </row>
    <row r="311" spans="2:13">
      <c r="B311" s="237"/>
      <c r="C311" s="237"/>
      <c r="D311" s="237"/>
      <c r="E311" s="237"/>
      <c r="F311" s="237"/>
      <c r="G311" s="237"/>
      <c r="H311" s="237"/>
      <c r="I311" s="237"/>
      <c r="J311" s="237"/>
      <c r="K311" s="237"/>
      <c r="L311" s="237"/>
      <c r="M311" s="237"/>
    </row>
    <row r="312" spans="2:13"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237"/>
      <c r="M312" s="237"/>
    </row>
    <row r="313" spans="2:13"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237"/>
      <c r="M313" s="237"/>
    </row>
    <row r="314" spans="2:13"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237"/>
      <c r="M314" s="237"/>
    </row>
    <row r="315" spans="2:13">
      <c r="B315" s="237"/>
      <c r="C315" s="237"/>
      <c r="D315" s="237"/>
      <c r="E315" s="237"/>
      <c r="F315" s="237"/>
      <c r="G315" s="237"/>
      <c r="H315" s="237"/>
      <c r="I315" s="237"/>
      <c r="J315" s="237"/>
      <c r="K315" s="237"/>
      <c r="L315" s="237"/>
      <c r="M315" s="237"/>
    </row>
    <row r="316" spans="2:13">
      <c r="B316" s="237"/>
      <c r="C316" s="237"/>
      <c r="D316" s="237"/>
      <c r="E316" s="237"/>
      <c r="F316" s="237"/>
      <c r="G316" s="237"/>
      <c r="H316" s="237"/>
      <c r="I316" s="237"/>
      <c r="J316" s="237"/>
      <c r="K316" s="237"/>
      <c r="L316" s="237"/>
      <c r="M316" s="237"/>
    </row>
    <row r="317" spans="2:13">
      <c r="B317" s="237"/>
      <c r="C317" s="237"/>
      <c r="D317" s="237"/>
      <c r="E317" s="237"/>
      <c r="F317" s="237"/>
      <c r="G317" s="237"/>
      <c r="H317" s="237"/>
      <c r="I317" s="237"/>
      <c r="J317" s="237"/>
      <c r="K317" s="237"/>
      <c r="L317" s="237"/>
      <c r="M317" s="237"/>
    </row>
    <row r="318" spans="2:13">
      <c r="B318" s="237"/>
      <c r="C318" s="237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</row>
    <row r="319" spans="2:13"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</row>
    <row r="320" spans="2:13">
      <c r="B320" s="237"/>
      <c r="C320" s="237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</row>
    <row r="321" spans="2:13">
      <c r="B321" s="237"/>
      <c r="C321" s="237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</row>
    <row r="322" spans="2:13">
      <c r="B322" s="237"/>
      <c r="C322" s="237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</row>
    <row r="323" spans="2:13">
      <c r="B323" s="237"/>
      <c r="C323" s="237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</row>
    <row r="324" spans="2:13">
      <c r="B324" s="237"/>
      <c r="C324" s="237"/>
      <c r="D324" s="237"/>
      <c r="E324" s="237"/>
      <c r="F324" s="237"/>
      <c r="G324" s="237"/>
      <c r="H324" s="237"/>
      <c r="I324" s="237"/>
      <c r="J324" s="237"/>
      <c r="K324" s="237"/>
      <c r="L324" s="237"/>
      <c r="M324" s="237"/>
    </row>
    <row r="325" spans="2:13">
      <c r="B325" s="237"/>
      <c r="C325" s="237"/>
      <c r="D325" s="237"/>
      <c r="E325" s="237"/>
      <c r="F325" s="237"/>
      <c r="G325" s="237"/>
      <c r="H325" s="237"/>
      <c r="I325" s="237"/>
      <c r="J325" s="237"/>
      <c r="K325" s="237"/>
      <c r="L325" s="237"/>
      <c r="M325" s="237"/>
    </row>
    <row r="326" spans="2:13">
      <c r="B326" s="237"/>
      <c r="C326" s="237"/>
      <c r="D326" s="237"/>
      <c r="E326" s="237"/>
      <c r="F326" s="237"/>
      <c r="G326" s="237"/>
      <c r="H326" s="237"/>
      <c r="I326" s="237"/>
      <c r="J326" s="237"/>
      <c r="K326" s="237"/>
      <c r="L326" s="237"/>
      <c r="M326" s="237"/>
    </row>
    <row r="327" spans="2:13">
      <c r="B327" s="237"/>
      <c r="C327" s="237"/>
      <c r="D327" s="237"/>
      <c r="E327" s="237"/>
      <c r="F327" s="237"/>
      <c r="G327" s="237"/>
      <c r="H327" s="237"/>
      <c r="I327" s="237"/>
      <c r="J327" s="237"/>
      <c r="K327" s="237"/>
      <c r="L327" s="237"/>
      <c r="M327" s="237"/>
    </row>
    <row r="328" spans="2:13">
      <c r="B328" s="237"/>
      <c r="C328" s="237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</row>
    <row r="329" spans="2:13">
      <c r="B329" s="237"/>
      <c r="C329" s="237"/>
      <c r="D329" s="237"/>
      <c r="E329" s="237"/>
      <c r="F329" s="237"/>
      <c r="G329" s="237"/>
      <c r="H329" s="237"/>
      <c r="I329" s="237"/>
      <c r="J329" s="237"/>
      <c r="K329" s="237"/>
      <c r="L329" s="237"/>
      <c r="M329" s="237"/>
    </row>
    <row r="330" spans="2:13">
      <c r="B330" s="237"/>
      <c r="C330" s="237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</row>
    <row r="331" spans="2:13">
      <c r="B331" s="237"/>
      <c r="C331" s="237"/>
      <c r="D331" s="237"/>
      <c r="E331" s="237"/>
      <c r="F331" s="237"/>
      <c r="G331" s="237"/>
      <c r="H331" s="237"/>
      <c r="I331" s="237"/>
      <c r="J331" s="237"/>
      <c r="K331" s="237"/>
      <c r="L331" s="237"/>
      <c r="M331" s="237"/>
    </row>
    <row r="332" spans="2:13">
      <c r="B332" s="237"/>
      <c r="C332" s="237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</row>
    <row r="333" spans="2:13">
      <c r="B333" s="237"/>
      <c r="C333" s="237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</row>
    <row r="334" spans="2:13">
      <c r="B334" s="237"/>
      <c r="C334" s="237"/>
      <c r="D334" s="237"/>
      <c r="E334" s="237"/>
      <c r="F334" s="237"/>
      <c r="G334" s="237"/>
      <c r="H334" s="237"/>
      <c r="I334" s="237"/>
      <c r="J334" s="237"/>
      <c r="K334" s="237"/>
      <c r="L334" s="237"/>
      <c r="M334" s="237"/>
    </row>
    <row r="335" spans="2:13">
      <c r="B335" s="237"/>
      <c r="C335" s="237"/>
      <c r="D335" s="237"/>
      <c r="E335" s="237"/>
      <c r="F335" s="237"/>
      <c r="G335" s="237"/>
      <c r="H335" s="237"/>
      <c r="I335" s="237"/>
      <c r="J335" s="237"/>
      <c r="K335" s="237"/>
      <c r="L335" s="237"/>
      <c r="M335" s="237"/>
    </row>
    <row r="336" spans="2:13">
      <c r="B336" s="237"/>
      <c r="C336" s="237"/>
      <c r="D336" s="237"/>
      <c r="E336" s="237"/>
      <c r="F336" s="237"/>
      <c r="G336" s="237"/>
      <c r="H336" s="237"/>
      <c r="I336" s="237"/>
      <c r="J336" s="237"/>
      <c r="K336" s="237"/>
      <c r="L336" s="237"/>
      <c r="M336" s="237"/>
    </row>
    <row r="337" spans="2:13">
      <c r="B337" s="237"/>
      <c r="C337" s="237"/>
      <c r="D337" s="237"/>
      <c r="E337" s="237"/>
      <c r="F337" s="237"/>
      <c r="G337" s="237"/>
      <c r="H337" s="237"/>
      <c r="I337" s="237"/>
      <c r="J337" s="237"/>
      <c r="K337" s="237"/>
      <c r="L337" s="237"/>
      <c r="M337" s="237"/>
    </row>
    <row r="338" spans="2:13">
      <c r="B338" s="237"/>
      <c r="C338" s="237"/>
      <c r="D338" s="237"/>
      <c r="E338" s="237"/>
      <c r="F338" s="237"/>
      <c r="G338" s="237"/>
      <c r="H338" s="237"/>
      <c r="I338" s="237"/>
      <c r="J338" s="237"/>
      <c r="K338" s="237"/>
      <c r="L338" s="237"/>
      <c r="M338" s="237"/>
    </row>
    <row r="339" spans="2:13">
      <c r="B339" s="237"/>
      <c r="C339" s="237"/>
      <c r="D339" s="237"/>
      <c r="E339" s="237"/>
      <c r="F339" s="237"/>
      <c r="G339" s="237"/>
      <c r="H339" s="237"/>
      <c r="I339" s="237"/>
      <c r="J339" s="237"/>
      <c r="K339" s="237"/>
      <c r="L339" s="237"/>
      <c r="M339" s="237"/>
    </row>
    <row r="340" spans="2:13">
      <c r="B340" s="237"/>
      <c r="C340" s="237"/>
      <c r="D340" s="237"/>
      <c r="E340" s="237"/>
      <c r="F340" s="237"/>
      <c r="G340" s="237"/>
      <c r="H340" s="237"/>
      <c r="I340" s="237"/>
      <c r="J340" s="237"/>
      <c r="K340" s="237"/>
      <c r="L340" s="237"/>
      <c r="M340" s="237"/>
    </row>
    <row r="341" spans="2:13">
      <c r="B341" s="237"/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</row>
    <row r="342" spans="2:13">
      <c r="B342" s="237"/>
      <c r="C342" s="237"/>
      <c r="D342" s="237"/>
      <c r="E342" s="237"/>
      <c r="F342" s="237"/>
      <c r="G342" s="237"/>
      <c r="H342" s="237"/>
      <c r="I342" s="237"/>
      <c r="J342" s="237"/>
      <c r="K342" s="237"/>
      <c r="L342" s="237"/>
      <c r="M342" s="237"/>
    </row>
    <row r="343" spans="2:13">
      <c r="B343" s="237"/>
      <c r="C343" s="237"/>
      <c r="D343" s="237"/>
      <c r="E343" s="237"/>
      <c r="F343" s="237"/>
      <c r="G343" s="237"/>
      <c r="H343" s="237"/>
      <c r="I343" s="237"/>
      <c r="J343" s="237"/>
      <c r="K343" s="237"/>
      <c r="L343" s="237"/>
      <c r="M343" s="237"/>
    </row>
    <row r="344" spans="2:13">
      <c r="B344" s="237"/>
      <c r="C344" s="237"/>
      <c r="D344" s="237"/>
      <c r="E344" s="237"/>
      <c r="F344" s="237"/>
      <c r="G344" s="237"/>
      <c r="H344" s="237"/>
      <c r="I344" s="237"/>
      <c r="J344" s="237"/>
      <c r="K344" s="237"/>
      <c r="L344" s="237"/>
      <c r="M344" s="237"/>
    </row>
    <row r="345" spans="2:13">
      <c r="B345" s="237"/>
      <c r="C345" s="237"/>
      <c r="D345" s="237"/>
      <c r="E345" s="237"/>
      <c r="F345" s="237"/>
      <c r="G345" s="237"/>
      <c r="H345" s="237"/>
      <c r="I345" s="237"/>
      <c r="J345" s="237"/>
      <c r="K345" s="237"/>
      <c r="L345" s="237"/>
      <c r="M345" s="237"/>
    </row>
    <row r="346" spans="2:13"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L346" s="237"/>
      <c r="M346" s="237"/>
    </row>
    <row r="347" spans="2:13">
      <c r="B347" s="237"/>
      <c r="C347" s="237"/>
      <c r="D347" s="237"/>
      <c r="E347" s="237"/>
      <c r="F347" s="237"/>
      <c r="G347" s="237"/>
      <c r="H347" s="237"/>
      <c r="I347" s="237"/>
      <c r="J347" s="237"/>
      <c r="K347" s="237"/>
      <c r="L347" s="237"/>
      <c r="M347" s="237"/>
    </row>
    <row r="348" spans="2:13">
      <c r="B348" s="237"/>
      <c r="C348" s="237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</row>
    <row r="349" spans="2:13">
      <c r="B349" s="237"/>
      <c r="C349" s="237"/>
      <c r="D349" s="237"/>
      <c r="E349" s="237"/>
      <c r="F349" s="237"/>
      <c r="G349" s="237"/>
      <c r="H349" s="237"/>
      <c r="I349" s="237"/>
      <c r="J349" s="237"/>
      <c r="K349" s="237"/>
      <c r="L349" s="237"/>
      <c r="M349" s="237"/>
    </row>
    <row r="350" spans="2:13">
      <c r="B350" s="237"/>
      <c r="C350" s="237"/>
      <c r="D350" s="237"/>
      <c r="E350" s="237"/>
      <c r="F350" s="237"/>
      <c r="G350" s="237"/>
      <c r="H350" s="237"/>
      <c r="I350" s="237"/>
      <c r="J350" s="237"/>
      <c r="K350" s="237"/>
      <c r="L350" s="237"/>
      <c r="M350" s="237"/>
    </row>
    <row r="351" spans="2:13">
      <c r="B351" s="237"/>
      <c r="C351" s="237"/>
      <c r="D351" s="237"/>
      <c r="E351" s="237"/>
      <c r="F351" s="237"/>
      <c r="G351" s="237"/>
      <c r="H351" s="237"/>
      <c r="I351" s="237"/>
      <c r="J351" s="237"/>
      <c r="K351" s="237"/>
      <c r="L351" s="237"/>
      <c r="M351" s="237"/>
    </row>
    <row r="352" spans="2:13">
      <c r="B352" s="237"/>
      <c r="C352" s="237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</row>
    <row r="353" spans="2:13">
      <c r="B353" s="237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</row>
    <row r="354" spans="2:13">
      <c r="B354" s="237"/>
      <c r="C354" s="237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</row>
    <row r="355" spans="2:13">
      <c r="B355" s="237"/>
      <c r="C355" s="237"/>
      <c r="D355" s="237"/>
      <c r="E355" s="237"/>
      <c r="F355" s="237"/>
      <c r="G355" s="237"/>
      <c r="H355" s="237"/>
      <c r="I355" s="237"/>
      <c r="J355" s="237"/>
      <c r="K355" s="237"/>
      <c r="L355" s="237"/>
      <c r="M355" s="237"/>
    </row>
    <row r="356" spans="2:13">
      <c r="B356" s="237"/>
      <c r="C356" s="237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</row>
    <row r="357" spans="2:13">
      <c r="B357" s="237"/>
      <c r="C357" s="237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</row>
    <row r="358" spans="2:13">
      <c r="B358" s="237"/>
      <c r="C358" s="237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</row>
    <row r="359" spans="2:13">
      <c r="B359" s="237"/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</row>
    <row r="360" spans="2:13">
      <c r="B360" s="237"/>
      <c r="C360" s="237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</row>
    <row r="361" spans="2:13">
      <c r="B361" s="237"/>
      <c r="C361" s="237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</row>
    <row r="362" spans="2:13">
      <c r="B362" s="237"/>
      <c r="C362" s="237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</row>
    <row r="363" spans="2:13">
      <c r="B363" s="237"/>
      <c r="C363" s="237"/>
      <c r="D363" s="237"/>
      <c r="E363" s="237"/>
      <c r="F363" s="237"/>
      <c r="G363" s="237"/>
      <c r="H363" s="237"/>
      <c r="I363" s="237"/>
      <c r="J363" s="237"/>
      <c r="K363" s="237"/>
      <c r="L363" s="237"/>
      <c r="M363" s="237"/>
    </row>
    <row r="364" spans="2:13">
      <c r="B364" s="237"/>
      <c r="C364" s="237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</row>
    <row r="365" spans="2:13">
      <c r="B365" s="237"/>
      <c r="C365" s="237"/>
      <c r="D365" s="237"/>
      <c r="E365" s="237"/>
      <c r="F365" s="237"/>
      <c r="G365" s="237"/>
      <c r="H365" s="237"/>
      <c r="I365" s="237"/>
      <c r="J365" s="237"/>
      <c r="K365" s="237"/>
      <c r="L365" s="237"/>
      <c r="M365" s="237"/>
    </row>
    <row r="366" spans="2:13">
      <c r="B366" s="237"/>
      <c r="C366" s="237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</row>
    <row r="367" spans="2:13">
      <c r="B367" s="237"/>
      <c r="C367" s="237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</row>
    <row r="368" spans="2:13">
      <c r="B368" s="237"/>
      <c r="C368" s="237"/>
      <c r="D368" s="237"/>
      <c r="E368" s="237"/>
      <c r="F368" s="237"/>
      <c r="G368" s="237"/>
      <c r="H368" s="237"/>
      <c r="I368" s="237"/>
      <c r="J368" s="237"/>
      <c r="K368" s="237"/>
      <c r="L368" s="237"/>
      <c r="M368" s="237"/>
    </row>
    <row r="369" spans="2:13">
      <c r="B369" s="237"/>
      <c r="C369" s="237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</row>
    <row r="370" spans="2:13">
      <c r="B370" s="237"/>
      <c r="C370" s="237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</row>
    <row r="371" spans="2:13">
      <c r="B371" s="237"/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  <c r="M371" s="237"/>
    </row>
    <row r="372" spans="2:13">
      <c r="B372" s="237"/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</row>
    <row r="373" spans="2:13">
      <c r="B373" s="237"/>
      <c r="C373" s="237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</row>
    <row r="374" spans="2:13">
      <c r="B374" s="237"/>
      <c r="C374" s="237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</row>
    <row r="375" spans="2:13">
      <c r="B375" s="237"/>
      <c r="C375" s="237"/>
      <c r="D375" s="237"/>
      <c r="E375" s="237"/>
      <c r="F375" s="237"/>
      <c r="G375" s="237"/>
      <c r="H375" s="237"/>
      <c r="I375" s="237"/>
      <c r="J375" s="237"/>
      <c r="K375" s="237"/>
      <c r="L375" s="237"/>
      <c r="M375" s="237"/>
    </row>
    <row r="376" spans="2:13">
      <c r="B376" s="237"/>
      <c r="C376" s="237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</row>
    <row r="377" spans="2:13">
      <c r="B377" s="237"/>
      <c r="C377" s="237"/>
      <c r="D377" s="237"/>
      <c r="E377" s="237"/>
      <c r="F377" s="237"/>
      <c r="G377" s="237"/>
      <c r="H377" s="237"/>
      <c r="I377" s="237"/>
      <c r="J377" s="237"/>
      <c r="K377" s="237"/>
      <c r="L377" s="237"/>
      <c r="M377" s="237"/>
    </row>
    <row r="378" spans="2:13">
      <c r="B378" s="237"/>
      <c r="C378" s="237"/>
      <c r="D378" s="237"/>
      <c r="E378" s="237"/>
      <c r="F378" s="237"/>
      <c r="G378" s="237"/>
      <c r="H378" s="237"/>
      <c r="I378" s="237"/>
      <c r="J378" s="237"/>
      <c r="K378" s="237"/>
      <c r="L378" s="237"/>
      <c r="M378" s="237"/>
    </row>
    <row r="379" spans="2:13">
      <c r="B379" s="237"/>
      <c r="C379" s="237"/>
      <c r="D379" s="237"/>
      <c r="E379" s="237"/>
      <c r="F379" s="237"/>
      <c r="G379" s="237"/>
      <c r="H379" s="237"/>
      <c r="I379" s="237"/>
      <c r="J379" s="237"/>
      <c r="K379" s="237"/>
      <c r="L379" s="237"/>
      <c r="M379" s="237"/>
    </row>
    <row r="380" spans="2:13">
      <c r="B380" s="237"/>
      <c r="C380" s="237"/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</row>
    <row r="381" spans="2:13">
      <c r="B381" s="237"/>
      <c r="C381" s="237"/>
      <c r="D381" s="237"/>
      <c r="E381" s="237"/>
      <c r="F381" s="237"/>
      <c r="G381" s="237"/>
      <c r="H381" s="237"/>
      <c r="I381" s="237"/>
      <c r="J381" s="237"/>
      <c r="K381" s="237"/>
      <c r="L381" s="237"/>
      <c r="M381" s="237"/>
    </row>
    <row r="382" spans="2:13">
      <c r="B382" s="237"/>
      <c r="C382" s="237"/>
      <c r="D382" s="237"/>
      <c r="E382" s="237"/>
      <c r="F382" s="237"/>
      <c r="G382" s="237"/>
      <c r="H382" s="237"/>
      <c r="I382" s="237"/>
      <c r="J382" s="237"/>
      <c r="K382" s="237"/>
      <c r="L382" s="237"/>
      <c r="M382" s="237"/>
    </row>
    <row r="383" spans="2:13">
      <c r="B383" s="237"/>
      <c r="C383" s="237"/>
      <c r="D383" s="237"/>
      <c r="E383" s="237"/>
      <c r="F383" s="237"/>
      <c r="G383" s="237"/>
      <c r="H383" s="237"/>
      <c r="I383" s="237"/>
      <c r="J383" s="237"/>
      <c r="K383" s="237"/>
      <c r="L383" s="237"/>
      <c r="M383" s="237"/>
    </row>
    <row r="384" spans="2:13">
      <c r="B384" s="237"/>
      <c r="C384" s="237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</row>
    <row r="385" spans="2:13">
      <c r="B385" s="237"/>
      <c r="C385" s="237"/>
      <c r="D385" s="237"/>
      <c r="E385" s="237"/>
      <c r="F385" s="237"/>
      <c r="G385" s="237"/>
      <c r="H385" s="237"/>
      <c r="I385" s="237"/>
      <c r="J385" s="237"/>
      <c r="K385" s="237"/>
      <c r="L385" s="237"/>
      <c r="M385" s="237"/>
    </row>
    <row r="386" spans="2:13">
      <c r="B386" s="237"/>
      <c r="C386" s="237"/>
      <c r="D386" s="237"/>
      <c r="E386" s="237"/>
      <c r="F386" s="237"/>
      <c r="G386" s="237"/>
      <c r="H386" s="237"/>
      <c r="I386" s="237"/>
      <c r="J386" s="237"/>
      <c r="K386" s="237"/>
      <c r="L386" s="237"/>
      <c r="M386" s="237"/>
    </row>
    <row r="387" spans="2:13">
      <c r="B387" s="237"/>
      <c r="C387" s="237"/>
      <c r="D387" s="237"/>
      <c r="E387" s="237"/>
      <c r="F387" s="237"/>
      <c r="G387" s="237"/>
      <c r="H387" s="237"/>
      <c r="I387" s="237"/>
      <c r="J387" s="237"/>
      <c r="K387" s="237"/>
      <c r="L387" s="237"/>
      <c r="M387" s="237"/>
    </row>
    <row r="388" spans="2:13">
      <c r="B388" s="237"/>
      <c r="C388" s="237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</row>
    <row r="389" spans="2:13">
      <c r="B389" s="237"/>
      <c r="C389" s="237"/>
      <c r="D389" s="237"/>
      <c r="E389" s="237"/>
      <c r="F389" s="237"/>
      <c r="G389" s="237"/>
      <c r="H389" s="237"/>
      <c r="I389" s="237"/>
      <c r="J389" s="237"/>
      <c r="K389" s="237"/>
      <c r="L389" s="237"/>
      <c r="M389" s="237"/>
    </row>
    <row r="390" spans="2:13">
      <c r="B390" s="237"/>
      <c r="C390" s="237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</row>
    <row r="391" spans="2:13">
      <c r="B391" s="237"/>
      <c r="C391" s="237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</row>
    <row r="392" spans="2:13"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</row>
    <row r="393" spans="2:13">
      <c r="B393" s="237"/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</row>
    <row r="394" spans="2:13">
      <c r="B394" s="237"/>
      <c r="C394" s="237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</row>
    <row r="395" spans="2:13">
      <c r="B395" s="237"/>
      <c r="C395" s="237"/>
      <c r="D395" s="237"/>
      <c r="E395" s="237"/>
      <c r="F395" s="237"/>
      <c r="G395" s="237"/>
      <c r="H395" s="237"/>
      <c r="I395" s="237"/>
      <c r="J395" s="237"/>
      <c r="K395" s="237"/>
      <c r="L395" s="237"/>
      <c r="M395" s="237"/>
    </row>
    <row r="396" spans="2:13">
      <c r="B396" s="237"/>
      <c r="C396" s="237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</row>
    <row r="397" spans="2:13">
      <c r="B397" s="237"/>
      <c r="C397" s="237"/>
      <c r="D397" s="237"/>
      <c r="E397" s="237"/>
      <c r="F397" s="237"/>
      <c r="G397" s="237"/>
      <c r="H397" s="237"/>
      <c r="I397" s="237"/>
      <c r="J397" s="237"/>
      <c r="K397" s="237"/>
      <c r="L397" s="237"/>
      <c r="M397" s="237"/>
    </row>
    <row r="398" spans="2:13">
      <c r="B398" s="237"/>
      <c r="C398" s="237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</row>
    <row r="399" spans="2:13">
      <c r="B399" s="237"/>
      <c r="C399" s="237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</row>
    <row r="400" spans="2:13"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</row>
    <row r="401" spans="2:13">
      <c r="B401" s="237"/>
      <c r="C401" s="237"/>
      <c r="D401" s="237"/>
      <c r="E401" s="237"/>
      <c r="F401" s="237"/>
      <c r="G401" s="237"/>
      <c r="H401" s="237"/>
      <c r="I401" s="237"/>
      <c r="J401" s="237"/>
      <c r="K401" s="237"/>
      <c r="L401" s="237"/>
      <c r="M401" s="237"/>
    </row>
    <row r="402" spans="2:13">
      <c r="B402" s="237"/>
      <c r="C402" s="237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</row>
    <row r="403" spans="2:13">
      <c r="B403" s="237"/>
      <c r="C403" s="237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</row>
    <row r="404" spans="2:13">
      <c r="B404" s="237"/>
      <c r="C404" s="237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</row>
    <row r="405" spans="2:13">
      <c r="B405" s="237"/>
      <c r="C405" s="237"/>
      <c r="D405" s="237"/>
      <c r="E405" s="237"/>
      <c r="F405" s="237"/>
      <c r="G405" s="237"/>
      <c r="H405" s="237"/>
      <c r="I405" s="237"/>
      <c r="J405" s="237"/>
      <c r="K405" s="237"/>
      <c r="L405" s="237"/>
      <c r="M405" s="237"/>
    </row>
    <row r="406" spans="2:13">
      <c r="B406" s="237"/>
      <c r="C406" s="237"/>
      <c r="D406" s="237"/>
      <c r="E406" s="237"/>
      <c r="F406" s="237"/>
      <c r="G406" s="237"/>
      <c r="H406" s="237"/>
      <c r="I406" s="237"/>
      <c r="J406" s="237"/>
      <c r="K406" s="237"/>
      <c r="L406" s="237"/>
      <c r="M406" s="237"/>
    </row>
    <row r="407" spans="2:13">
      <c r="B407" s="237"/>
      <c r="C407" s="237"/>
      <c r="D407" s="237"/>
      <c r="E407" s="237"/>
      <c r="F407" s="237"/>
      <c r="G407" s="237"/>
      <c r="H407" s="237"/>
      <c r="I407" s="237"/>
      <c r="J407" s="237"/>
      <c r="K407" s="237"/>
      <c r="L407" s="237"/>
      <c r="M407" s="237"/>
    </row>
    <row r="408" spans="2:13"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</row>
    <row r="409" spans="2:13">
      <c r="B409" s="237"/>
      <c r="C409" s="237"/>
      <c r="D409" s="237"/>
      <c r="E409" s="237"/>
      <c r="F409" s="237"/>
      <c r="G409" s="237"/>
      <c r="H409" s="237"/>
      <c r="I409" s="237"/>
      <c r="J409" s="237"/>
      <c r="K409" s="237"/>
      <c r="L409" s="237"/>
      <c r="M409" s="237"/>
    </row>
    <row r="410" spans="2:13">
      <c r="B410" s="237"/>
      <c r="C410" s="237"/>
      <c r="D410" s="237"/>
      <c r="E410" s="237"/>
      <c r="F410" s="237"/>
      <c r="G410" s="237"/>
      <c r="H410" s="237"/>
      <c r="I410" s="237"/>
      <c r="J410" s="237"/>
      <c r="K410" s="237"/>
      <c r="L410" s="237"/>
      <c r="M410" s="237"/>
    </row>
    <row r="411" spans="2:13">
      <c r="B411" s="237"/>
      <c r="C411" s="237"/>
      <c r="D411" s="237"/>
      <c r="E411" s="237"/>
      <c r="F411" s="237"/>
      <c r="G411" s="237"/>
      <c r="H411" s="237"/>
      <c r="I411" s="237"/>
      <c r="J411" s="237"/>
      <c r="K411" s="237"/>
      <c r="L411" s="237"/>
      <c r="M411" s="237"/>
    </row>
    <row r="412" spans="2:13">
      <c r="B412" s="237"/>
      <c r="C412" s="237"/>
      <c r="D412" s="237"/>
      <c r="E412" s="237"/>
      <c r="F412" s="237"/>
      <c r="G412" s="237"/>
      <c r="H412" s="237"/>
      <c r="I412" s="237"/>
      <c r="J412" s="237"/>
      <c r="K412" s="237"/>
      <c r="L412" s="237"/>
      <c r="M412" s="237"/>
    </row>
    <row r="413" spans="2:13"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/>
      <c r="M413" s="237"/>
    </row>
    <row r="414" spans="2:13">
      <c r="B414" s="237"/>
      <c r="C414" s="237"/>
      <c r="D414" s="237"/>
      <c r="E414" s="237"/>
      <c r="F414" s="237"/>
      <c r="G414" s="237"/>
      <c r="H414" s="237"/>
      <c r="I414" s="237"/>
      <c r="J414" s="237"/>
      <c r="K414" s="237"/>
      <c r="L414" s="237"/>
      <c r="M414" s="237"/>
    </row>
    <row r="415" spans="2:13">
      <c r="B415" s="237"/>
      <c r="C415" s="237"/>
      <c r="D415" s="237"/>
      <c r="E415" s="237"/>
      <c r="F415" s="237"/>
      <c r="G415" s="237"/>
      <c r="H415" s="237"/>
      <c r="I415" s="237"/>
      <c r="J415" s="237"/>
      <c r="K415" s="237"/>
      <c r="L415" s="237"/>
      <c r="M415" s="237"/>
    </row>
    <row r="416" spans="2:13">
      <c r="B416" s="237"/>
      <c r="C416" s="237"/>
      <c r="D416" s="237"/>
      <c r="E416" s="237"/>
      <c r="F416" s="237"/>
      <c r="G416" s="237"/>
      <c r="H416" s="237"/>
      <c r="I416" s="237"/>
      <c r="J416" s="237"/>
      <c r="K416" s="237"/>
      <c r="L416" s="237"/>
      <c r="M416" s="237"/>
    </row>
    <row r="417" spans="2:13">
      <c r="B417" s="237"/>
      <c r="C417" s="237"/>
      <c r="D417" s="237"/>
      <c r="E417" s="237"/>
      <c r="F417" s="237"/>
      <c r="G417" s="237"/>
      <c r="H417" s="237"/>
      <c r="I417" s="237"/>
      <c r="J417" s="237"/>
      <c r="K417" s="237"/>
      <c r="L417" s="237"/>
      <c r="M417" s="237"/>
    </row>
    <row r="418" spans="2:13">
      <c r="B418" s="237"/>
      <c r="C418" s="237"/>
      <c r="D418" s="237"/>
      <c r="E418" s="237"/>
      <c r="F418" s="237"/>
      <c r="G418" s="237"/>
      <c r="H418" s="237"/>
      <c r="I418" s="237"/>
      <c r="J418" s="237"/>
      <c r="K418" s="237"/>
      <c r="L418" s="237"/>
      <c r="M418" s="237"/>
    </row>
    <row r="419" spans="2:13">
      <c r="B419" s="237"/>
      <c r="C419" s="237"/>
      <c r="D419" s="237"/>
      <c r="E419" s="237"/>
      <c r="F419" s="237"/>
      <c r="G419" s="237"/>
      <c r="H419" s="237"/>
      <c r="I419" s="237"/>
      <c r="J419" s="237"/>
      <c r="K419" s="237"/>
      <c r="L419" s="237"/>
      <c r="M419" s="237"/>
    </row>
    <row r="420" spans="2:13">
      <c r="B420" s="237"/>
      <c r="C420" s="237"/>
      <c r="D420" s="237"/>
      <c r="E420" s="237"/>
      <c r="F420" s="237"/>
      <c r="G420" s="237"/>
      <c r="H420" s="237"/>
      <c r="I420" s="237"/>
      <c r="J420" s="237"/>
      <c r="K420" s="237"/>
      <c r="L420" s="237"/>
      <c r="M420" s="237"/>
    </row>
    <row r="421" spans="2:13">
      <c r="B421" s="237"/>
      <c r="C421" s="237"/>
      <c r="D421" s="237"/>
      <c r="E421" s="237"/>
      <c r="F421" s="237"/>
      <c r="G421" s="237"/>
      <c r="H421" s="237"/>
      <c r="I421" s="237"/>
      <c r="J421" s="237"/>
      <c r="K421" s="237"/>
      <c r="L421" s="237"/>
      <c r="M421" s="237"/>
    </row>
    <row r="422" spans="2:13">
      <c r="B422" s="237"/>
      <c r="C422" s="237"/>
      <c r="D422" s="237"/>
      <c r="E422" s="237"/>
      <c r="F422" s="237"/>
      <c r="G422" s="237"/>
      <c r="H422" s="237"/>
      <c r="I422" s="237"/>
      <c r="J422" s="237"/>
      <c r="K422" s="237"/>
      <c r="L422" s="237"/>
      <c r="M422" s="237"/>
    </row>
    <row r="423" spans="2:13">
      <c r="B423" s="237"/>
      <c r="C423" s="237"/>
      <c r="D423" s="237"/>
      <c r="E423" s="237"/>
      <c r="F423" s="237"/>
      <c r="G423" s="237"/>
      <c r="H423" s="237"/>
      <c r="I423" s="237"/>
      <c r="J423" s="237"/>
      <c r="K423" s="237"/>
      <c r="L423" s="237"/>
      <c r="M423" s="237"/>
    </row>
    <row r="424" spans="2:13">
      <c r="B424" s="237"/>
      <c r="C424" s="237"/>
      <c r="D424" s="237"/>
      <c r="E424" s="237"/>
      <c r="F424" s="237"/>
      <c r="G424" s="237"/>
      <c r="H424" s="237"/>
      <c r="I424" s="237"/>
      <c r="J424" s="237"/>
      <c r="K424" s="237"/>
      <c r="L424" s="237"/>
      <c r="M424" s="237"/>
    </row>
    <row r="425" spans="2:13">
      <c r="B425" s="237"/>
      <c r="C425" s="237"/>
      <c r="D425" s="237"/>
      <c r="E425" s="237"/>
      <c r="F425" s="237"/>
      <c r="G425" s="237"/>
      <c r="H425" s="237"/>
      <c r="I425" s="237"/>
      <c r="J425" s="237"/>
      <c r="K425" s="237"/>
      <c r="L425" s="237"/>
      <c r="M425" s="237"/>
    </row>
    <row r="426" spans="2:13">
      <c r="B426" s="237"/>
      <c r="C426" s="237"/>
      <c r="D426" s="237"/>
      <c r="E426" s="237"/>
      <c r="F426" s="237"/>
      <c r="G426" s="237"/>
      <c r="H426" s="237"/>
      <c r="I426" s="237"/>
      <c r="J426" s="237"/>
      <c r="K426" s="237"/>
      <c r="L426" s="237"/>
      <c r="M426" s="237"/>
    </row>
    <row r="427" spans="2:13">
      <c r="B427" s="237"/>
      <c r="C427" s="237"/>
      <c r="D427" s="237"/>
      <c r="E427" s="237"/>
      <c r="F427" s="237"/>
      <c r="G427" s="237"/>
      <c r="H427" s="237"/>
      <c r="I427" s="237"/>
      <c r="J427" s="237"/>
      <c r="K427" s="237"/>
      <c r="L427" s="237"/>
      <c r="M427" s="237"/>
    </row>
    <row r="428" spans="2:13">
      <c r="B428" s="237"/>
      <c r="C428" s="237"/>
      <c r="D428" s="237"/>
      <c r="E428" s="237"/>
      <c r="F428" s="237"/>
      <c r="G428" s="237"/>
      <c r="H428" s="237"/>
      <c r="I428" s="237"/>
      <c r="J428" s="237"/>
      <c r="K428" s="237"/>
      <c r="L428" s="237"/>
      <c r="M428" s="237"/>
    </row>
    <row r="429" spans="2:13">
      <c r="B429" s="237"/>
      <c r="C429" s="237"/>
      <c r="D429" s="237"/>
      <c r="E429" s="237"/>
      <c r="F429" s="237"/>
      <c r="G429" s="237"/>
      <c r="H429" s="237"/>
      <c r="I429" s="237"/>
      <c r="J429" s="237"/>
      <c r="K429" s="237"/>
      <c r="L429" s="237"/>
      <c r="M429" s="237"/>
    </row>
    <row r="430" spans="2:13"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</row>
    <row r="431" spans="2:13"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</row>
    <row r="432" spans="2:13"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</row>
    <row r="433" spans="2:13">
      <c r="B433" s="237"/>
      <c r="C433" s="237"/>
      <c r="D433" s="237"/>
      <c r="E433" s="237"/>
      <c r="F433" s="237"/>
      <c r="G433" s="237"/>
      <c r="H433" s="237"/>
      <c r="I433" s="237"/>
      <c r="J433" s="237"/>
      <c r="K433" s="237"/>
      <c r="L433" s="237"/>
      <c r="M433" s="237"/>
    </row>
    <row r="434" spans="2:13">
      <c r="B434" s="237"/>
      <c r="C434" s="237"/>
      <c r="D434" s="237"/>
      <c r="E434" s="237"/>
      <c r="F434" s="237"/>
      <c r="G434" s="237"/>
      <c r="H434" s="237"/>
      <c r="I434" s="237"/>
      <c r="J434" s="237"/>
      <c r="K434" s="237"/>
      <c r="L434" s="237"/>
      <c r="M434" s="237"/>
    </row>
    <row r="435" spans="2:13">
      <c r="B435" s="237"/>
      <c r="C435" s="237"/>
      <c r="D435" s="237"/>
      <c r="E435" s="237"/>
      <c r="F435" s="237"/>
      <c r="G435" s="237"/>
      <c r="H435" s="237"/>
      <c r="I435" s="237"/>
      <c r="J435" s="237"/>
      <c r="K435" s="237"/>
      <c r="L435" s="237"/>
      <c r="M435" s="237"/>
    </row>
    <row r="436" spans="2:13">
      <c r="B436" s="237"/>
      <c r="C436" s="237"/>
      <c r="D436" s="237"/>
      <c r="E436" s="237"/>
      <c r="F436" s="237"/>
      <c r="G436" s="237"/>
      <c r="H436" s="237"/>
      <c r="I436" s="237"/>
      <c r="J436" s="237"/>
      <c r="K436" s="237"/>
      <c r="L436" s="237"/>
      <c r="M436" s="237"/>
    </row>
    <row r="437" spans="2:13">
      <c r="B437" s="237"/>
      <c r="C437" s="237"/>
      <c r="D437" s="237"/>
      <c r="E437" s="237"/>
      <c r="F437" s="237"/>
      <c r="G437" s="237"/>
      <c r="H437" s="237"/>
      <c r="I437" s="237"/>
      <c r="J437" s="237"/>
      <c r="K437" s="237"/>
      <c r="L437" s="237"/>
      <c r="M437" s="237"/>
    </row>
    <row r="438" spans="2:13">
      <c r="B438" s="237"/>
      <c r="C438" s="237"/>
      <c r="D438" s="237"/>
      <c r="E438" s="237"/>
      <c r="F438" s="237"/>
      <c r="G438" s="237"/>
      <c r="H438" s="237"/>
      <c r="I438" s="237"/>
      <c r="J438" s="237"/>
      <c r="K438" s="237"/>
      <c r="L438" s="237"/>
      <c r="M438" s="237"/>
    </row>
    <row r="439" spans="2:13">
      <c r="B439" s="237"/>
      <c r="C439" s="237"/>
      <c r="D439" s="237"/>
      <c r="E439" s="237"/>
      <c r="F439" s="237"/>
      <c r="G439" s="237"/>
      <c r="H439" s="237"/>
      <c r="I439" s="237"/>
      <c r="J439" s="237"/>
      <c r="K439" s="237"/>
      <c r="L439" s="237"/>
      <c r="M439" s="237"/>
    </row>
    <row r="440" spans="2:13">
      <c r="B440" s="237"/>
      <c r="C440" s="237"/>
      <c r="D440" s="237"/>
      <c r="E440" s="237"/>
      <c r="F440" s="237"/>
      <c r="G440" s="237"/>
      <c r="H440" s="237"/>
      <c r="I440" s="237"/>
      <c r="J440" s="237"/>
      <c r="K440" s="237"/>
      <c r="L440" s="237"/>
      <c r="M440" s="237"/>
    </row>
    <row r="441" spans="2:13">
      <c r="B441" s="237"/>
      <c r="C441" s="237"/>
      <c r="D441" s="237"/>
      <c r="E441" s="237"/>
      <c r="F441" s="237"/>
      <c r="G441" s="237"/>
      <c r="H441" s="237"/>
      <c r="I441" s="237"/>
      <c r="J441" s="237"/>
      <c r="K441" s="237"/>
      <c r="L441" s="237"/>
      <c r="M441" s="237"/>
    </row>
    <row r="442" spans="2:13">
      <c r="B442" s="237"/>
      <c r="C442" s="237"/>
      <c r="D442" s="237"/>
      <c r="E442" s="237"/>
      <c r="F442" s="237"/>
      <c r="G442" s="237"/>
      <c r="H442" s="237"/>
      <c r="I442" s="237"/>
      <c r="J442" s="237"/>
      <c r="K442" s="237"/>
      <c r="L442" s="237"/>
      <c r="M442" s="237"/>
    </row>
    <row r="443" spans="2:13">
      <c r="B443" s="237"/>
      <c r="C443" s="237"/>
      <c r="D443" s="237"/>
      <c r="E443" s="237"/>
      <c r="F443" s="237"/>
      <c r="G443" s="237"/>
      <c r="H443" s="237"/>
      <c r="I443" s="237"/>
      <c r="J443" s="237"/>
      <c r="K443" s="237"/>
      <c r="L443" s="237"/>
      <c r="M443" s="237"/>
    </row>
    <row r="444" spans="2:13">
      <c r="B444" s="237"/>
      <c r="C444" s="237"/>
      <c r="D444" s="237"/>
      <c r="E444" s="237"/>
      <c r="F444" s="237"/>
      <c r="G444" s="237"/>
      <c r="H444" s="237"/>
      <c r="I444" s="237"/>
      <c r="J444" s="237"/>
      <c r="K444" s="237"/>
      <c r="L444" s="237"/>
      <c r="M444" s="237"/>
    </row>
    <row r="445" spans="2:13">
      <c r="B445" s="237"/>
      <c r="C445" s="237"/>
      <c r="D445" s="237"/>
      <c r="E445" s="237"/>
      <c r="F445" s="237"/>
      <c r="G445" s="237"/>
      <c r="H445" s="237"/>
      <c r="I445" s="237"/>
      <c r="J445" s="237"/>
      <c r="K445" s="237"/>
      <c r="L445" s="237"/>
      <c r="M445" s="237"/>
    </row>
    <row r="446" spans="2:13">
      <c r="B446" s="237"/>
      <c r="C446" s="237"/>
      <c r="D446" s="237"/>
      <c r="E446" s="237"/>
      <c r="F446" s="237"/>
      <c r="G446" s="237"/>
      <c r="H446" s="237"/>
      <c r="I446" s="237"/>
      <c r="J446" s="237"/>
      <c r="K446" s="237"/>
      <c r="L446" s="237"/>
      <c r="M446" s="237"/>
    </row>
    <row r="447" spans="2:13">
      <c r="B447" s="237"/>
      <c r="C447" s="237"/>
      <c r="D447" s="237"/>
      <c r="E447" s="237"/>
      <c r="F447" s="237"/>
      <c r="G447" s="237"/>
      <c r="H447" s="237"/>
      <c r="I447" s="237"/>
      <c r="J447" s="237"/>
      <c r="K447" s="237"/>
      <c r="L447" s="237"/>
      <c r="M447" s="237"/>
    </row>
    <row r="448" spans="2:13">
      <c r="B448" s="237"/>
      <c r="C448" s="237"/>
      <c r="D448" s="237"/>
      <c r="E448" s="237"/>
      <c r="F448" s="237"/>
      <c r="G448" s="237"/>
      <c r="H448" s="237"/>
      <c r="I448" s="237"/>
      <c r="J448" s="237"/>
      <c r="K448" s="237"/>
      <c r="L448" s="237"/>
      <c r="M448" s="237"/>
    </row>
    <row r="449" spans="2:13">
      <c r="B449" s="237"/>
      <c r="C449" s="237"/>
      <c r="D449" s="237"/>
      <c r="E449" s="237"/>
      <c r="F449" s="237"/>
      <c r="G449" s="237"/>
      <c r="H449" s="237"/>
      <c r="I449" s="237"/>
      <c r="J449" s="237"/>
      <c r="K449" s="237"/>
      <c r="L449" s="237"/>
      <c r="M449" s="237"/>
    </row>
    <row r="450" spans="2:13">
      <c r="B450" s="237"/>
      <c r="C450" s="237"/>
      <c r="D450" s="237"/>
      <c r="E450" s="237"/>
      <c r="F450" s="237"/>
      <c r="G450" s="237"/>
      <c r="H450" s="237"/>
      <c r="I450" s="237"/>
      <c r="J450" s="237"/>
      <c r="K450" s="237"/>
      <c r="L450" s="237"/>
      <c r="M450" s="237"/>
    </row>
    <row r="451" spans="2:13">
      <c r="B451" s="237"/>
      <c r="C451" s="237"/>
      <c r="D451" s="237"/>
      <c r="E451" s="237"/>
      <c r="F451" s="237"/>
      <c r="G451" s="237"/>
      <c r="H451" s="237"/>
      <c r="I451" s="237"/>
      <c r="J451" s="237"/>
      <c r="K451" s="237"/>
      <c r="L451" s="237"/>
      <c r="M451" s="237"/>
    </row>
    <row r="452" spans="2:13">
      <c r="B452" s="237"/>
      <c r="C452" s="237"/>
      <c r="D452" s="237"/>
      <c r="E452" s="237"/>
      <c r="F452" s="237"/>
      <c r="G452" s="237"/>
      <c r="H452" s="237"/>
      <c r="I452" s="237"/>
      <c r="J452" s="237"/>
      <c r="K452" s="237"/>
      <c r="L452" s="237"/>
      <c r="M452" s="237"/>
    </row>
    <row r="453" spans="2:13">
      <c r="B453" s="237"/>
      <c r="C453" s="237"/>
      <c r="D453" s="237"/>
      <c r="E453" s="237"/>
      <c r="F453" s="237"/>
      <c r="G453" s="237"/>
      <c r="H453" s="237"/>
      <c r="I453" s="237"/>
      <c r="J453" s="237"/>
      <c r="K453" s="237"/>
      <c r="L453" s="237"/>
      <c r="M453" s="237"/>
    </row>
    <row r="454" spans="2:13">
      <c r="B454" s="237"/>
      <c r="C454" s="237"/>
      <c r="D454" s="237"/>
      <c r="E454" s="237"/>
      <c r="F454" s="237"/>
      <c r="G454" s="237"/>
      <c r="H454" s="237"/>
      <c r="I454" s="237"/>
      <c r="J454" s="237"/>
      <c r="K454" s="237"/>
      <c r="L454" s="237"/>
      <c r="M454" s="237"/>
    </row>
    <row r="455" spans="2:13">
      <c r="B455" s="237"/>
      <c r="C455" s="237"/>
      <c r="D455" s="237"/>
      <c r="E455" s="237"/>
      <c r="F455" s="237"/>
      <c r="G455" s="237"/>
      <c r="H455" s="237"/>
      <c r="I455" s="237"/>
      <c r="J455" s="237"/>
      <c r="K455" s="237"/>
      <c r="L455" s="237"/>
      <c r="M455" s="237"/>
    </row>
    <row r="456" spans="2:13"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</row>
    <row r="457" spans="2:13">
      <c r="B457" s="237"/>
      <c r="C457" s="237"/>
      <c r="D457" s="237"/>
      <c r="E457" s="237"/>
      <c r="F457" s="237"/>
      <c r="G457" s="237"/>
      <c r="H457" s="237"/>
      <c r="I457" s="237"/>
      <c r="J457" s="237"/>
      <c r="K457" s="237"/>
      <c r="L457" s="237"/>
      <c r="M457" s="237"/>
    </row>
    <row r="458" spans="2:13">
      <c r="B458" s="237"/>
      <c r="C458" s="237"/>
      <c r="D458" s="237"/>
      <c r="E458" s="237"/>
      <c r="F458" s="237"/>
      <c r="G458" s="237"/>
      <c r="H458" s="237"/>
      <c r="I458" s="237"/>
      <c r="J458" s="237"/>
      <c r="K458" s="237"/>
      <c r="L458" s="237"/>
      <c r="M458" s="237"/>
    </row>
    <row r="459" spans="2:13">
      <c r="B459" s="237"/>
      <c r="C459" s="237"/>
      <c r="D459" s="237"/>
      <c r="E459" s="237"/>
      <c r="F459" s="237"/>
      <c r="G459" s="237"/>
      <c r="H459" s="237"/>
      <c r="I459" s="237"/>
      <c r="J459" s="237"/>
      <c r="K459" s="237"/>
      <c r="L459" s="237"/>
      <c r="M459" s="237"/>
    </row>
    <row r="460" spans="2:13">
      <c r="B460" s="237"/>
      <c r="C460" s="237"/>
      <c r="D460" s="237"/>
      <c r="E460" s="237"/>
      <c r="F460" s="237"/>
      <c r="G460" s="237"/>
      <c r="H460" s="237"/>
      <c r="I460" s="237"/>
      <c r="J460" s="237"/>
      <c r="K460" s="237"/>
      <c r="L460" s="237"/>
      <c r="M460" s="237"/>
    </row>
    <row r="461" spans="2:13">
      <c r="B461" s="237"/>
      <c r="C461" s="237"/>
      <c r="D461" s="237"/>
      <c r="E461" s="237"/>
      <c r="F461" s="237"/>
      <c r="G461" s="237"/>
      <c r="H461" s="237"/>
      <c r="I461" s="237"/>
      <c r="J461" s="237"/>
      <c r="K461" s="237"/>
      <c r="L461" s="237"/>
      <c r="M461" s="237"/>
    </row>
    <row r="462" spans="2:13">
      <c r="B462" s="237"/>
      <c r="C462" s="237"/>
      <c r="D462" s="237"/>
      <c r="E462" s="237"/>
      <c r="F462" s="237"/>
      <c r="G462" s="237"/>
      <c r="H462" s="237"/>
      <c r="I462" s="237"/>
      <c r="J462" s="237"/>
      <c r="K462" s="237"/>
      <c r="L462" s="237"/>
      <c r="M462" s="237"/>
    </row>
    <row r="463" spans="2:13">
      <c r="B463" s="237"/>
      <c r="C463" s="237"/>
      <c r="D463" s="237"/>
      <c r="E463" s="237"/>
      <c r="F463" s="237"/>
      <c r="G463" s="237"/>
      <c r="H463" s="237"/>
      <c r="I463" s="237"/>
      <c r="J463" s="237"/>
      <c r="K463" s="237"/>
      <c r="L463" s="237"/>
      <c r="M463" s="237"/>
    </row>
    <row r="464" spans="2:13">
      <c r="B464" s="237"/>
      <c r="C464" s="237"/>
      <c r="D464" s="237"/>
      <c r="E464" s="237"/>
      <c r="F464" s="237"/>
      <c r="G464" s="237"/>
      <c r="H464" s="237"/>
      <c r="I464" s="237"/>
      <c r="J464" s="237"/>
      <c r="K464" s="237"/>
      <c r="L464" s="237"/>
      <c r="M464" s="237"/>
    </row>
    <row r="465" spans="2:13">
      <c r="B465" s="237"/>
      <c r="C465" s="237"/>
      <c r="D465" s="237"/>
      <c r="E465" s="237"/>
      <c r="F465" s="237"/>
      <c r="G465" s="237"/>
      <c r="H465" s="237"/>
      <c r="I465" s="237"/>
      <c r="J465" s="237"/>
      <c r="K465" s="237"/>
      <c r="L465" s="237"/>
      <c r="M465" s="237"/>
    </row>
    <row r="466" spans="2:13">
      <c r="B466" s="237"/>
      <c r="C466" s="237"/>
      <c r="D466" s="237"/>
      <c r="E466" s="237"/>
      <c r="F466" s="237"/>
      <c r="G466" s="237"/>
      <c r="H466" s="237"/>
      <c r="I466" s="237"/>
      <c r="J466" s="237"/>
      <c r="K466" s="237"/>
      <c r="L466" s="237"/>
      <c r="M466" s="237"/>
    </row>
    <row r="467" spans="2:13">
      <c r="B467" s="237"/>
      <c r="C467" s="237"/>
      <c r="D467" s="237"/>
      <c r="E467" s="237"/>
      <c r="F467" s="237"/>
      <c r="G467" s="237"/>
      <c r="H467" s="237"/>
      <c r="I467" s="237"/>
      <c r="J467" s="237"/>
      <c r="K467" s="237"/>
      <c r="L467" s="237"/>
      <c r="M467" s="237"/>
    </row>
    <row r="468" spans="2:13">
      <c r="B468" s="237"/>
      <c r="C468" s="237"/>
      <c r="D468" s="237"/>
      <c r="E468" s="237"/>
      <c r="F468" s="237"/>
      <c r="G468" s="237"/>
      <c r="H468" s="237"/>
      <c r="I468" s="237"/>
      <c r="J468" s="237"/>
      <c r="K468" s="237"/>
      <c r="L468" s="237"/>
      <c r="M468" s="237"/>
    </row>
    <row r="469" spans="2:13">
      <c r="B469" s="237"/>
      <c r="C469" s="237"/>
      <c r="D469" s="237"/>
      <c r="E469" s="237"/>
      <c r="F469" s="237"/>
      <c r="G469" s="237"/>
      <c r="H469" s="237"/>
      <c r="I469" s="237"/>
      <c r="J469" s="237"/>
      <c r="K469" s="237"/>
      <c r="L469" s="237"/>
      <c r="M469" s="237"/>
    </row>
    <row r="470" spans="2:13">
      <c r="B470" s="237"/>
      <c r="C470" s="237"/>
      <c r="D470" s="237"/>
      <c r="E470" s="237"/>
      <c r="F470" s="237"/>
      <c r="G470" s="237"/>
      <c r="H470" s="237"/>
      <c r="I470" s="237"/>
      <c r="J470" s="237"/>
      <c r="K470" s="237"/>
      <c r="L470" s="237"/>
      <c r="M470" s="237"/>
    </row>
    <row r="471" spans="2:13">
      <c r="B471" s="237"/>
      <c r="C471" s="237"/>
      <c r="D471" s="237"/>
      <c r="E471" s="237"/>
      <c r="F471" s="237"/>
      <c r="G471" s="237"/>
      <c r="H471" s="237"/>
      <c r="I471" s="237"/>
      <c r="J471" s="237"/>
      <c r="K471" s="237"/>
      <c r="L471" s="237"/>
      <c r="M471" s="237"/>
    </row>
    <row r="472" spans="2:13">
      <c r="B472" s="237"/>
      <c r="C472" s="237"/>
      <c r="D472" s="237"/>
      <c r="E472" s="237"/>
      <c r="F472" s="237"/>
      <c r="G472" s="237"/>
      <c r="H472" s="237"/>
      <c r="I472" s="237"/>
      <c r="J472" s="237"/>
      <c r="K472" s="237"/>
      <c r="L472" s="237"/>
      <c r="M472" s="237"/>
    </row>
    <row r="473" spans="2:13">
      <c r="B473" s="237"/>
      <c r="C473" s="237"/>
      <c r="D473" s="237"/>
      <c r="E473" s="237"/>
      <c r="F473" s="237"/>
      <c r="G473" s="237"/>
      <c r="H473" s="237"/>
      <c r="I473" s="237"/>
      <c r="J473" s="237"/>
      <c r="K473" s="237"/>
      <c r="L473" s="237"/>
      <c r="M473" s="237"/>
    </row>
    <row r="474" spans="2:13">
      <c r="B474" s="237"/>
      <c r="C474" s="237"/>
      <c r="D474" s="237"/>
      <c r="E474" s="237"/>
      <c r="F474" s="237"/>
      <c r="G474" s="237"/>
      <c r="H474" s="237"/>
      <c r="I474" s="237"/>
      <c r="J474" s="237"/>
      <c r="K474" s="237"/>
      <c r="L474" s="237"/>
      <c r="M474" s="237"/>
    </row>
    <row r="475" spans="2:13">
      <c r="B475" s="237"/>
      <c r="C475" s="237"/>
      <c r="D475" s="237"/>
      <c r="E475" s="237"/>
      <c r="F475" s="237"/>
      <c r="G475" s="237"/>
      <c r="H475" s="237"/>
      <c r="I475" s="237"/>
      <c r="J475" s="237"/>
      <c r="K475" s="237"/>
      <c r="L475" s="237"/>
      <c r="M475" s="237"/>
    </row>
    <row r="476" spans="2:13">
      <c r="B476" s="237"/>
      <c r="C476" s="237"/>
      <c r="D476" s="237"/>
      <c r="E476" s="237"/>
      <c r="F476" s="237"/>
      <c r="G476" s="237"/>
      <c r="H476" s="237"/>
      <c r="I476" s="237"/>
      <c r="J476" s="237"/>
      <c r="K476" s="237"/>
      <c r="L476" s="237"/>
      <c r="M476" s="237"/>
    </row>
    <row r="477" spans="2:13">
      <c r="B477" s="237"/>
      <c r="C477" s="237"/>
      <c r="D477" s="237"/>
      <c r="E477" s="237"/>
      <c r="F477" s="237"/>
      <c r="G477" s="237"/>
      <c r="H477" s="237"/>
      <c r="I477" s="237"/>
      <c r="J477" s="237"/>
      <c r="K477" s="237"/>
      <c r="L477" s="237"/>
      <c r="M477" s="237"/>
    </row>
    <row r="478" spans="2:13">
      <c r="B478" s="237"/>
      <c r="C478" s="237"/>
      <c r="D478" s="237"/>
      <c r="E478" s="237"/>
      <c r="F478" s="237"/>
      <c r="G478" s="237"/>
      <c r="H478" s="237"/>
      <c r="I478" s="237"/>
      <c r="J478" s="237"/>
      <c r="K478" s="237"/>
      <c r="L478" s="237"/>
      <c r="M478" s="237"/>
    </row>
    <row r="479" spans="2:13">
      <c r="B479" s="237"/>
      <c r="C479" s="237"/>
      <c r="D479" s="237"/>
      <c r="E479" s="237"/>
      <c r="F479" s="237"/>
      <c r="G479" s="237"/>
      <c r="H479" s="237"/>
      <c r="I479" s="237"/>
      <c r="J479" s="237"/>
      <c r="K479" s="237"/>
      <c r="L479" s="237"/>
      <c r="M479" s="237"/>
    </row>
    <row r="480" spans="2:13">
      <c r="B480" s="237"/>
      <c r="C480" s="237"/>
      <c r="D480" s="237"/>
      <c r="E480" s="237"/>
      <c r="F480" s="237"/>
      <c r="G480" s="237"/>
      <c r="H480" s="237"/>
      <c r="I480" s="237"/>
      <c r="J480" s="237"/>
      <c r="K480" s="237"/>
      <c r="L480" s="237"/>
      <c r="M480" s="237"/>
    </row>
    <row r="481" spans="2:13">
      <c r="B481" s="237"/>
      <c r="C481" s="237"/>
      <c r="D481" s="237"/>
      <c r="E481" s="237"/>
      <c r="F481" s="237"/>
      <c r="G481" s="237"/>
      <c r="H481" s="237"/>
      <c r="I481" s="237"/>
      <c r="J481" s="237"/>
      <c r="K481" s="237"/>
      <c r="L481" s="237"/>
      <c r="M481" s="237"/>
    </row>
    <row r="482" spans="2:13">
      <c r="B482" s="237"/>
      <c r="C482" s="237"/>
      <c r="D482" s="237"/>
      <c r="E482" s="237"/>
      <c r="F482" s="237"/>
      <c r="G482" s="237"/>
      <c r="H482" s="237"/>
      <c r="I482" s="237"/>
      <c r="J482" s="237"/>
      <c r="K482" s="237"/>
      <c r="L482" s="237"/>
      <c r="M482" s="237"/>
    </row>
    <row r="483" spans="2:13">
      <c r="B483" s="237"/>
      <c r="C483" s="237"/>
      <c r="D483" s="237"/>
      <c r="E483" s="237"/>
      <c r="F483" s="237"/>
      <c r="G483" s="237"/>
      <c r="H483" s="237"/>
      <c r="I483" s="237"/>
      <c r="J483" s="237"/>
      <c r="K483" s="237"/>
      <c r="L483" s="237"/>
      <c r="M483" s="237"/>
    </row>
    <row r="484" spans="2:13">
      <c r="B484" s="237"/>
      <c r="C484" s="237"/>
      <c r="D484" s="237"/>
      <c r="E484" s="237"/>
      <c r="F484" s="237"/>
      <c r="G484" s="237"/>
      <c r="H484" s="237"/>
      <c r="I484" s="237"/>
      <c r="J484" s="237"/>
      <c r="K484" s="237"/>
      <c r="L484" s="237"/>
      <c r="M484" s="237"/>
    </row>
    <row r="485" spans="2:13">
      <c r="B485" s="237"/>
      <c r="C485" s="237"/>
      <c r="D485" s="237"/>
      <c r="E485" s="237"/>
      <c r="F485" s="237"/>
      <c r="G485" s="237"/>
      <c r="H485" s="237"/>
      <c r="I485" s="237"/>
      <c r="J485" s="237"/>
      <c r="K485" s="237"/>
      <c r="L485" s="237"/>
      <c r="M485" s="237"/>
    </row>
    <row r="486" spans="2:13">
      <c r="B486" s="237"/>
      <c r="C486" s="237"/>
      <c r="D486" s="237"/>
      <c r="E486" s="237"/>
      <c r="F486" s="237"/>
      <c r="G486" s="237"/>
      <c r="H486" s="237"/>
      <c r="I486" s="237"/>
      <c r="J486" s="237"/>
      <c r="K486" s="237"/>
      <c r="L486" s="237"/>
      <c r="M486" s="237"/>
    </row>
    <row r="487" spans="2:13">
      <c r="B487" s="237"/>
      <c r="C487" s="237"/>
      <c r="D487" s="237"/>
      <c r="E487" s="237"/>
      <c r="F487" s="237"/>
      <c r="G487" s="237"/>
      <c r="H487" s="237"/>
      <c r="I487" s="237"/>
      <c r="J487" s="237"/>
      <c r="K487" s="237"/>
      <c r="L487" s="237"/>
      <c r="M487" s="237"/>
    </row>
    <row r="488" spans="2:13">
      <c r="B488" s="237"/>
      <c r="C488" s="237"/>
      <c r="D488" s="237"/>
      <c r="E488" s="237"/>
      <c r="F488" s="237"/>
      <c r="G488" s="237"/>
      <c r="H488" s="237"/>
      <c r="I488" s="237"/>
      <c r="J488" s="237"/>
      <c r="K488" s="237"/>
      <c r="L488" s="237"/>
      <c r="M488" s="237"/>
    </row>
    <row r="489" spans="2:13">
      <c r="B489" s="237"/>
      <c r="C489" s="237"/>
      <c r="D489" s="237"/>
      <c r="E489" s="237"/>
      <c r="F489" s="237"/>
      <c r="G489" s="237"/>
      <c r="H489" s="237"/>
      <c r="I489" s="237"/>
      <c r="J489" s="237"/>
      <c r="K489" s="237"/>
      <c r="L489" s="237"/>
      <c r="M489" s="237"/>
    </row>
    <row r="490" spans="2:13">
      <c r="B490" s="237"/>
      <c r="C490" s="237"/>
      <c r="D490" s="237"/>
      <c r="E490" s="237"/>
      <c r="F490" s="237"/>
      <c r="G490" s="237"/>
      <c r="H490" s="237"/>
      <c r="I490" s="237"/>
      <c r="J490" s="237"/>
      <c r="K490" s="237"/>
      <c r="L490" s="237"/>
      <c r="M490" s="237"/>
    </row>
    <row r="491" spans="2:13">
      <c r="B491" s="237"/>
      <c r="C491" s="237"/>
      <c r="D491" s="237"/>
      <c r="E491" s="237"/>
      <c r="F491" s="237"/>
      <c r="G491" s="237"/>
      <c r="H491" s="237"/>
      <c r="I491" s="237"/>
      <c r="J491" s="237"/>
      <c r="K491" s="237"/>
      <c r="L491" s="237"/>
      <c r="M491" s="237"/>
    </row>
    <row r="492" spans="2:13">
      <c r="B492" s="237"/>
      <c r="C492" s="237"/>
      <c r="D492" s="237"/>
      <c r="E492" s="237"/>
      <c r="F492" s="237"/>
      <c r="G492" s="237"/>
      <c r="H492" s="237"/>
      <c r="I492" s="237"/>
      <c r="J492" s="237"/>
      <c r="K492" s="237"/>
      <c r="L492" s="237"/>
      <c r="M492" s="237"/>
    </row>
    <row r="493" spans="2:13">
      <c r="B493" s="237"/>
      <c r="C493" s="237"/>
      <c r="D493" s="237"/>
      <c r="E493" s="237"/>
      <c r="F493" s="237"/>
      <c r="G493" s="237"/>
      <c r="H493" s="237"/>
      <c r="I493" s="237"/>
      <c r="J493" s="237"/>
      <c r="K493" s="237"/>
      <c r="L493" s="237"/>
      <c r="M493" s="237"/>
    </row>
    <row r="494" spans="2:13">
      <c r="B494" s="237"/>
      <c r="C494" s="237"/>
      <c r="D494" s="237"/>
      <c r="E494" s="237"/>
      <c r="F494" s="237"/>
      <c r="G494" s="237"/>
      <c r="H494" s="237"/>
      <c r="I494" s="237"/>
      <c r="J494" s="237"/>
      <c r="K494" s="237"/>
      <c r="L494" s="237"/>
      <c r="M494" s="237"/>
    </row>
    <row r="495" spans="2:13">
      <c r="B495" s="237"/>
      <c r="C495" s="237"/>
      <c r="D495" s="237"/>
      <c r="E495" s="237"/>
      <c r="F495" s="237"/>
      <c r="G495" s="237"/>
      <c r="H495" s="237"/>
      <c r="I495" s="237"/>
      <c r="J495" s="237"/>
      <c r="K495" s="237"/>
      <c r="L495" s="237"/>
      <c r="M495" s="237"/>
    </row>
    <row r="496" spans="2:13">
      <c r="B496" s="237"/>
      <c r="C496" s="237"/>
      <c r="D496" s="237"/>
      <c r="E496" s="237"/>
      <c r="F496" s="237"/>
      <c r="G496" s="237"/>
      <c r="H496" s="237"/>
      <c r="I496" s="237"/>
      <c r="J496" s="237"/>
      <c r="K496" s="237"/>
      <c r="L496" s="237"/>
      <c r="M496" s="237"/>
    </row>
    <row r="497" spans="2:13">
      <c r="B497" s="237"/>
      <c r="C497" s="237"/>
      <c r="D497" s="237"/>
      <c r="E497" s="237"/>
      <c r="F497" s="237"/>
      <c r="G497" s="237"/>
      <c r="H497" s="237"/>
      <c r="I497" s="237"/>
      <c r="J497" s="237"/>
      <c r="K497" s="237"/>
      <c r="L497" s="237"/>
      <c r="M497" s="237"/>
    </row>
    <row r="498" spans="2:13">
      <c r="B498" s="237"/>
      <c r="C498" s="237"/>
      <c r="D498" s="237"/>
      <c r="E498" s="237"/>
      <c r="F498" s="237"/>
      <c r="G498" s="237"/>
      <c r="H498" s="237"/>
      <c r="I498" s="237"/>
      <c r="J498" s="237"/>
      <c r="K498" s="237"/>
      <c r="L498" s="237"/>
      <c r="M498" s="237"/>
    </row>
    <row r="499" spans="2:13">
      <c r="B499" s="237"/>
      <c r="C499" s="237"/>
      <c r="D499" s="237"/>
      <c r="E499" s="237"/>
      <c r="F499" s="237"/>
      <c r="G499" s="237"/>
      <c r="H499" s="237"/>
      <c r="I499" s="237"/>
      <c r="J499" s="237"/>
      <c r="K499" s="237"/>
      <c r="L499" s="237"/>
      <c r="M499" s="237"/>
    </row>
    <row r="500" spans="2:13">
      <c r="B500" s="237"/>
      <c r="C500" s="237"/>
      <c r="D500" s="237"/>
      <c r="E500" s="237"/>
      <c r="F500" s="237"/>
      <c r="G500" s="237"/>
      <c r="H500" s="237"/>
      <c r="I500" s="237"/>
      <c r="J500" s="237"/>
      <c r="K500" s="237"/>
      <c r="L500" s="237"/>
      <c r="M500" s="237"/>
    </row>
    <row r="501" spans="2:13">
      <c r="B501" s="237"/>
      <c r="C501" s="237"/>
      <c r="D501" s="237"/>
      <c r="E501" s="237"/>
      <c r="F501" s="237"/>
      <c r="G501" s="237"/>
      <c r="H501" s="237"/>
      <c r="I501" s="237"/>
      <c r="J501" s="237"/>
      <c r="K501" s="237"/>
      <c r="L501" s="237"/>
      <c r="M501" s="237"/>
    </row>
    <row r="502" spans="2:13">
      <c r="B502" s="237"/>
      <c r="C502" s="237"/>
      <c r="D502" s="237"/>
      <c r="E502" s="237"/>
      <c r="F502" s="237"/>
      <c r="G502" s="237"/>
      <c r="H502" s="237"/>
      <c r="I502" s="237"/>
      <c r="J502" s="237"/>
      <c r="K502" s="237"/>
      <c r="L502" s="237"/>
      <c r="M502" s="237"/>
    </row>
    <row r="503" spans="2:13">
      <c r="B503" s="237"/>
      <c r="C503" s="237"/>
      <c r="D503" s="237"/>
      <c r="E503" s="237"/>
      <c r="F503" s="237"/>
      <c r="G503" s="237"/>
      <c r="H503" s="237"/>
      <c r="I503" s="237"/>
      <c r="J503" s="237"/>
      <c r="K503" s="237"/>
      <c r="L503" s="237"/>
      <c r="M503" s="237"/>
    </row>
    <row r="504" spans="2:13">
      <c r="B504" s="237"/>
      <c r="C504" s="237"/>
      <c r="D504" s="237"/>
      <c r="E504" s="237"/>
      <c r="F504" s="237"/>
      <c r="G504" s="237"/>
      <c r="H504" s="237"/>
      <c r="I504" s="237"/>
      <c r="J504" s="237"/>
      <c r="K504" s="237"/>
      <c r="L504" s="237"/>
      <c r="M504" s="237"/>
    </row>
    <row r="505" spans="2:13">
      <c r="B505" s="237"/>
      <c r="C505" s="237"/>
      <c r="D505" s="237"/>
      <c r="E505" s="237"/>
      <c r="F505" s="237"/>
      <c r="G505" s="237"/>
      <c r="H505" s="237"/>
      <c r="I505" s="237"/>
      <c r="J505" s="237"/>
      <c r="K505" s="237"/>
      <c r="L505" s="237"/>
      <c r="M505" s="237"/>
    </row>
    <row r="506" spans="2:13">
      <c r="B506" s="237"/>
      <c r="C506" s="237"/>
      <c r="D506" s="237"/>
      <c r="E506" s="237"/>
      <c r="F506" s="237"/>
      <c r="G506" s="237"/>
      <c r="H506" s="237"/>
      <c r="I506" s="237"/>
      <c r="J506" s="237"/>
      <c r="K506" s="237"/>
      <c r="L506" s="237"/>
      <c r="M506" s="237"/>
    </row>
    <row r="507" spans="2:13">
      <c r="B507" s="237"/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</row>
    <row r="508" spans="2:13">
      <c r="B508" s="237"/>
      <c r="C508" s="237"/>
      <c r="D508" s="237"/>
      <c r="E508" s="237"/>
      <c r="F508" s="237"/>
      <c r="G508" s="237"/>
      <c r="H508" s="237"/>
      <c r="I508" s="237"/>
      <c r="J508" s="237"/>
      <c r="K508" s="237"/>
      <c r="L508" s="237"/>
      <c r="M508" s="237"/>
    </row>
    <row r="509" spans="2:13">
      <c r="B509" s="237"/>
      <c r="C509" s="237"/>
      <c r="D509" s="237"/>
      <c r="E509" s="237"/>
      <c r="F509" s="237"/>
      <c r="G509" s="237"/>
      <c r="H509" s="237"/>
      <c r="I509" s="237"/>
      <c r="J509" s="237"/>
      <c r="K509" s="237"/>
      <c r="L509" s="237"/>
      <c r="M509" s="237"/>
    </row>
    <row r="510" spans="2:13">
      <c r="B510" s="237"/>
      <c r="C510" s="237"/>
      <c r="D510" s="237"/>
      <c r="E510" s="237"/>
      <c r="F510" s="237"/>
      <c r="G510" s="237"/>
      <c r="H510" s="237"/>
      <c r="I510" s="237"/>
      <c r="J510" s="237"/>
      <c r="K510" s="237"/>
      <c r="L510" s="237"/>
      <c r="M510" s="237"/>
    </row>
    <row r="511" spans="2:13">
      <c r="B511" s="237"/>
      <c r="C511" s="237"/>
      <c r="D511" s="237"/>
      <c r="E511" s="237"/>
      <c r="F511" s="237"/>
      <c r="G511" s="237"/>
      <c r="H511" s="237"/>
      <c r="I511" s="237"/>
      <c r="J511" s="237"/>
      <c r="K511" s="237"/>
      <c r="L511" s="237"/>
      <c r="M511" s="237"/>
    </row>
    <row r="512" spans="2:13">
      <c r="B512" s="237"/>
      <c r="C512" s="237"/>
      <c r="D512" s="237"/>
      <c r="E512" s="237"/>
      <c r="F512" s="237"/>
      <c r="G512" s="237"/>
      <c r="H512" s="237"/>
      <c r="I512" s="237"/>
      <c r="J512" s="237"/>
      <c r="K512" s="237"/>
      <c r="L512" s="237"/>
      <c r="M512" s="237"/>
    </row>
    <row r="513" spans="2:13">
      <c r="B513" s="237"/>
      <c r="C513" s="237"/>
      <c r="D513" s="237"/>
      <c r="E513" s="237"/>
      <c r="F513" s="237"/>
      <c r="G513" s="237"/>
      <c r="H513" s="237"/>
      <c r="I513" s="237"/>
      <c r="J513" s="237"/>
      <c r="K513" s="237"/>
      <c r="L513" s="237"/>
      <c r="M513" s="237"/>
    </row>
    <row r="514" spans="2:13">
      <c r="B514" s="237"/>
      <c r="C514" s="237"/>
      <c r="D514" s="237"/>
      <c r="E514" s="237"/>
      <c r="F514" s="237"/>
      <c r="G514" s="237"/>
      <c r="H514" s="237"/>
      <c r="I514" s="237"/>
      <c r="J514" s="237"/>
      <c r="K514" s="237"/>
      <c r="L514" s="237"/>
      <c r="M514" s="237"/>
    </row>
    <row r="515" spans="2:13">
      <c r="B515" s="237"/>
      <c r="C515" s="237"/>
      <c r="D515" s="237"/>
      <c r="E515" s="237"/>
      <c r="F515" s="237"/>
      <c r="G515" s="237"/>
      <c r="H515" s="237"/>
      <c r="I515" s="237"/>
      <c r="J515" s="237"/>
      <c r="K515" s="237"/>
      <c r="L515" s="237"/>
      <c r="M515" s="237"/>
    </row>
    <row r="516" spans="2:13">
      <c r="B516" s="237"/>
      <c r="C516" s="237"/>
      <c r="D516" s="237"/>
      <c r="E516" s="237"/>
      <c r="F516" s="237"/>
      <c r="G516" s="237"/>
      <c r="H516" s="237"/>
      <c r="I516" s="237"/>
      <c r="J516" s="237"/>
      <c r="K516" s="237"/>
      <c r="L516" s="237"/>
      <c r="M516" s="237"/>
    </row>
    <row r="517" spans="2:13">
      <c r="B517" s="237"/>
      <c r="C517" s="237"/>
      <c r="D517" s="237"/>
      <c r="E517" s="237"/>
      <c r="F517" s="237"/>
      <c r="G517" s="237"/>
      <c r="H517" s="237"/>
      <c r="I517" s="237"/>
      <c r="J517" s="237"/>
      <c r="K517" s="237"/>
      <c r="L517" s="237"/>
      <c r="M517" s="237"/>
    </row>
    <row r="518" spans="2:13">
      <c r="B518" s="237"/>
      <c r="C518" s="237"/>
      <c r="D518" s="237"/>
      <c r="E518" s="237"/>
      <c r="F518" s="237"/>
      <c r="G518" s="237"/>
      <c r="H518" s="237"/>
      <c r="I518" s="237"/>
      <c r="J518" s="237"/>
      <c r="K518" s="237"/>
      <c r="L518" s="237"/>
      <c r="M518" s="237"/>
    </row>
    <row r="519" spans="2:13">
      <c r="B519" s="237"/>
      <c r="C519" s="237"/>
      <c r="D519" s="237"/>
      <c r="E519" s="237"/>
      <c r="F519" s="237"/>
      <c r="G519" s="237"/>
      <c r="H519" s="237"/>
      <c r="I519" s="237"/>
      <c r="J519" s="237"/>
      <c r="K519" s="237"/>
      <c r="L519" s="237"/>
      <c r="M519" s="237"/>
    </row>
    <row r="520" spans="2:13">
      <c r="B520" s="237"/>
      <c r="C520" s="237"/>
      <c r="D520" s="237"/>
      <c r="E520" s="237"/>
      <c r="F520" s="237"/>
      <c r="G520" s="237"/>
      <c r="H520" s="237"/>
      <c r="I520" s="237"/>
      <c r="J520" s="237"/>
      <c r="K520" s="237"/>
      <c r="L520" s="237"/>
      <c r="M520" s="237"/>
    </row>
    <row r="521" spans="2:13">
      <c r="B521" s="237"/>
      <c r="C521" s="237"/>
      <c r="D521" s="237"/>
      <c r="E521" s="237"/>
      <c r="F521" s="237"/>
      <c r="G521" s="237"/>
      <c r="H521" s="237"/>
      <c r="I521" s="237"/>
      <c r="J521" s="237"/>
      <c r="K521" s="237"/>
      <c r="L521" s="237"/>
      <c r="M521" s="237"/>
    </row>
    <row r="522" spans="2:13">
      <c r="B522" s="237"/>
      <c r="C522" s="237"/>
      <c r="D522" s="237"/>
      <c r="E522" s="237"/>
      <c r="F522" s="237"/>
      <c r="G522" s="237"/>
      <c r="H522" s="237"/>
      <c r="I522" s="237"/>
      <c r="J522" s="237"/>
      <c r="K522" s="237"/>
      <c r="L522" s="237"/>
      <c r="M522" s="237"/>
    </row>
    <row r="523" spans="2:13">
      <c r="B523" s="237"/>
      <c r="C523" s="237"/>
      <c r="D523" s="237"/>
      <c r="E523" s="237"/>
      <c r="F523" s="237"/>
      <c r="G523" s="237"/>
      <c r="H523" s="237"/>
      <c r="I523" s="237"/>
      <c r="J523" s="237"/>
      <c r="K523" s="237"/>
      <c r="L523" s="237"/>
      <c r="M523" s="237"/>
    </row>
    <row r="524" spans="2:13">
      <c r="B524" s="237"/>
      <c r="C524" s="237"/>
      <c r="D524" s="237"/>
      <c r="E524" s="237"/>
      <c r="F524" s="237"/>
      <c r="G524" s="237"/>
      <c r="H524" s="237"/>
      <c r="I524" s="237"/>
      <c r="J524" s="237"/>
      <c r="K524" s="237"/>
      <c r="L524" s="237"/>
      <c r="M524" s="237"/>
    </row>
    <row r="525" spans="2:13">
      <c r="B525" s="237"/>
      <c r="C525" s="237"/>
      <c r="D525" s="237"/>
      <c r="E525" s="237"/>
      <c r="F525" s="237"/>
      <c r="G525" s="237"/>
      <c r="H525" s="237"/>
      <c r="I525" s="237"/>
      <c r="J525" s="237"/>
      <c r="K525" s="237"/>
      <c r="L525" s="237"/>
      <c r="M525" s="237"/>
    </row>
    <row r="526" spans="2:13">
      <c r="B526" s="237"/>
      <c r="C526" s="237"/>
      <c r="D526" s="237"/>
      <c r="E526" s="237"/>
      <c r="F526" s="237"/>
      <c r="G526" s="237"/>
      <c r="H526" s="237"/>
      <c r="I526" s="237"/>
      <c r="J526" s="237"/>
      <c r="K526" s="237"/>
      <c r="L526" s="237"/>
      <c r="M526" s="237"/>
    </row>
    <row r="527" spans="2:13">
      <c r="B527" s="237"/>
      <c r="C527" s="237"/>
      <c r="D527" s="237"/>
      <c r="E527" s="237"/>
      <c r="F527" s="237"/>
      <c r="G527" s="237"/>
      <c r="H527" s="237"/>
      <c r="I527" s="237"/>
      <c r="J527" s="237"/>
      <c r="K527" s="237"/>
      <c r="L527" s="237"/>
      <c r="M527" s="237"/>
    </row>
    <row r="528" spans="2:13"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</row>
    <row r="529" spans="2:13"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</row>
    <row r="530" spans="2:13"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</row>
    <row r="531" spans="2:13">
      <c r="B531" s="237"/>
      <c r="C531" s="237"/>
      <c r="D531" s="237"/>
      <c r="E531" s="237"/>
      <c r="F531" s="237"/>
      <c r="G531" s="237"/>
      <c r="H531" s="237"/>
      <c r="I531" s="237"/>
      <c r="J531" s="237"/>
      <c r="K531" s="237"/>
      <c r="L531" s="237"/>
      <c r="M531" s="237"/>
    </row>
    <row r="532" spans="2:13">
      <c r="B532" s="237"/>
      <c r="C532" s="237"/>
      <c r="D532" s="237"/>
      <c r="E532" s="237"/>
      <c r="F532" s="237"/>
      <c r="G532" s="237"/>
      <c r="H532" s="237"/>
      <c r="I532" s="237"/>
      <c r="J532" s="237"/>
      <c r="K532" s="237"/>
      <c r="L532" s="237"/>
      <c r="M532" s="237"/>
    </row>
    <row r="533" spans="2:13">
      <c r="B533" s="237"/>
      <c r="C533" s="237"/>
      <c r="D533" s="237"/>
      <c r="E533" s="237"/>
      <c r="F533" s="237"/>
      <c r="G533" s="237"/>
      <c r="H533" s="237"/>
      <c r="I533" s="237"/>
      <c r="J533" s="237"/>
      <c r="K533" s="237"/>
      <c r="L533" s="237"/>
      <c r="M533" s="237"/>
    </row>
    <row r="534" spans="2:13">
      <c r="B534" s="237"/>
      <c r="C534" s="237"/>
      <c r="D534" s="237"/>
      <c r="E534" s="237"/>
      <c r="F534" s="237"/>
      <c r="G534" s="237"/>
      <c r="H534" s="237"/>
      <c r="I534" s="237"/>
      <c r="J534" s="237"/>
      <c r="K534" s="237"/>
      <c r="L534" s="237"/>
      <c r="M534" s="237"/>
    </row>
    <row r="535" spans="2:13">
      <c r="B535" s="237"/>
      <c r="C535" s="237"/>
      <c r="D535" s="237"/>
      <c r="E535" s="237"/>
      <c r="F535" s="237"/>
      <c r="G535" s="237"/>
      <c r="H535" s="237"/>
      <c r="I535" s="237"/>
      <c r="J535" s="237"/>
      <c r="K535" s="237"/>
      <c r="L535" s="237"/>
      <c r="M535" s="237"/>
    </row>
    <row r="536" spans="2:13">
      <c r="B536" s="237"/>
      <c r="C536" s="237"/>
      <c r="D536" s="237"/>
      <c r="E536" s="237"/>
      <c r="F536" s="237"/>
      <c r="G536" s="237"/>
      <c r="H536" s="237"/>
      <c r="I536" s="237"/>
      <c r="J536" s="237"/>
      <c r="K536" s="237"/>
      <c r="L536" s="237"/>
      <c r="M536" s="237"/>
    </row>
    <row r="537" spans="2:13">
      <c r="B537" s="237"/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</row>
    <row r="538" spans="2:13">
      <c r="B538" s="237"/>
      <c r="C538" s="237"/>
      <c r="D538" s="237"/>
      <c r="E538" s="237"/>
      <c r="F538" s="237"/>
      <c r="G538" s="237"/>
      <c r="H538" s="237"/>
      <c r="I538" s="237"/>
      <c r="J538" s="237"/>
      <c r="K538" s="237"/>
      <c r="L538" s="237"/>
      <c r="M538" s="237"/>
    </row>
    <row r="539" spans="2:13">
      <c r="B539" s="237"/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</row>
    <row r="540" spans="2:13">
      <c r="B540" s="237"/>
      <c r="C540" s="237"/>
      <c r="D540" s="237"/>
      <c r="E540" s="237"/>
      <c r="F540" s="237"/>
      <c r="G540" s="237"/>
      <c r="H540" s="237"/>
      <c r="I540" s="237"/>
      <c r="J540" s="237"/>
      <c r="K540" s="237"/>
      <c r="L540" s="237"/>
      <c r="M540" s="237"/>
    </row>
    <row r="541" spans="2:13">
      <c r="B541" s="237"/>
      <c r="C541" s="237"/>
      <c r="D541" s="237"/>
      <c r="E541" s="237"/>
      <c r="F541" s="237"/>
      <c r="G541" s="237"/>
      <c r="H541" s="237"/>
      <c r="I541" s="237"/>
      <c r="J541" s="237"/>
      <c r="K541" s="237"/>
      <c r="L541" s="237"/>
      <c r="M541" s="237"/>
    </row>
    <row r="542" spans="2:13"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</row>
    <row r="543" spans="2:13"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</row>
    <row r="544" spans="2:13">
      <c r="B544" s="237"/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</row>
    <row r="545" spans="2:13">
      <c r="B545" s="237"/>
      <c r="C545" s="237"/>
      <c r="D545" s="237"/>
      <c r="E545" s="237"/>
      <c r="F545" s="237"/>
      <c r="G545" s="237"/>
      <c r="H545" s="237"/>
      <c r="I545" s="237"/>
      <c r="J545" s="237"/>
      <c r="K545" s="237"/>
      <c r="L545" s="237"/>
      <c r="M545" s="237"/>
    </row>
    <row r="546" spans="2:13">
      <c r="B546" s="237"/>
      <c r="C546" s="237"/>
      <c r="D546" s="237"/>
      <c r="E546" s="237"/>
      <c r="F546" s="237"/>
      <c r="G546" s="237"/>
      <c r="H546" s="237"/>
      <c r="I546" s="237"/>
      <c r="J546" s="237"/>
      <c r="K546" s="237"/>
      <c r="L546" s="237"/>
      <c r="M546" s="237"/>
    </row>
    <row r="547" spans="2:13">
      <c r="B547" s="237"/>
      <c r="C547" s="237"/>
      <c r="D547" s="237"/>
      <c r="E547" s="237"/>
      <c r="F547" s="237"/>
      <c r="G547" s="237"/>
      <c r="H547" s="237"/>
      <c r="I547" s="237"/>
      <c r="J547" s="237"/>
      <c r="K547" s="237"/>
      <c r="L547" s="237"/>
      <c r="M547" s="237"/>
    </row>
    <row r="548" spans="2:13">
      <c r="B548" s="237"/>
      <c r="C548" s="237"/>
      <c r="D548" s="237"/>
      <c r="E548" s="237"/>
      <c r="F548" s="237"/>
      <c r="G548" s="237"/>
      <c r="H548" s="237"/>
      <c r="I548" s="237"/>
      <c r="J548" s="237"/>
      <c r="K548" s="237"/>
      <c r="L548" s="237"/>
      <c r="M548" s="237"/>
    </row>
    <row r="549" spans="2:13">
      <c r="B549" s="237"/>
      <c r="C549" s="237"/>
      <c r="D549" s="237"/>
      <c r="E549" s="237"/>
      <c r="F549" s="237"/>
      <c r="G549" s="237"/>
      <c r="H549" s="237"/>
      <c r="I549" s="237"/>
      <c r="J549" s="237"/>
      <c r="K549" s="237"/>
      <c r="L549" s="237"/>
      <c r="M549" s="237"/>
    </row>
    <row r="550" spans="2:13">
      <c r="B550" s="237"/>
      <c r="C550" s="237"/>
      <c r="D550" s="237"/>
      <c r="E550" s="237"/>
      <c r="F550" s="237"/>
      <c r="G550" s="237"/>
      <c r="H550" s="237"/>
      <c r="I550" s="237"/>
      <c r="J550" s="237"/>
      <c r="K550" s="237"/>
      <c r="L550" s="237"/>
      <c r="M550" s="237"/>
    </row>
    <row r="551" spans="2:13">
      <c r="B551" s="237"/>
      <c r="C551" s="237"/>
      <c r="D551" s="237"/>
      <c r="E551" s="237"/>
      <c r="F551" s="237"/>
      <c r="G551" s="237"/>
      <c r="H551" s="237"/>
      <c r="I551" s="237"/>
      <c r="J551" s="237"/>
      <c r="K551" s="237"/>
      <c r="L551" s="237"/>
      <c r="M551" s="237"/>
    </row>
    <row r="552" spans="2:13">
      <c r="B552" s="237"/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</row>
    <row r="553" spans="2:13">
      <c r="B553" s="237"/>
      <c r="C553" s="237"/>
      <c r="D553" s="237"/>
      <c r="E553" s="237"/>
      <c r="F553" s="237"/>
      <c r="G553" s="237"/>
      <c r="H553" s="237"/>
      <c r="I553" s="237"/>
      <c r="J553" s="237"/>
      <c r="K553" s="237"/>
      <c r="L553" s="237"/>
      <c r="M553" s="237"/>
    </row>
    <row r="554" spans="2:13">
      <c r="B554" s="237"/>
      <c r="C554" s="237"/>
      <c r="D554" s="237"/>
      <c r="E554" s="237"/>
      <c r="F554" s="237"/>
      <c r="G554" s="237"/>
      <c r="H554" s="237"/>
      <c r="I554" s="237"/>
      <c r="J554" s="237"/>
      <c r="K554" s="237"/>
      <c r="L554" s="237"/>
      <c r="M554" s="237"/>
    </row>
    <row r="555" spans="2:13">
      <c r="B555" s="237"/>
      <c r="C555" s="237"/>
      <c r="D555" s="237"/>
      <c r="E555" s="237"/>
      <c r="F555" s="237"/>
      <c r="G555" s="237"/>
      <c r="H555" s="237"/>
      <c r="I555" s="237"/>
      <c r="J555" s="237"/>
      <c r="K555" s="237"/>
      <c r="L555" s="237"/>
      <c r="M555" s="237"/>
    </row>
    <row r="556" spans="2:13">
      <c r="B556" s="237"/>
      <c r="C556" s="237"/>
      <c r="D556" s="237"/>
      <c r="E556" s="237"/>
      <c r="F556" s="237"/>
      <c r="G556" s="237"/>
      <c r="H556" s="237"/>
      <c r="I556" s="237"/>
      <c r="J556" s="237"/>
      <c r="K556" s="237"/>
      <c r="L556" s="237"/>
      <c r="M556" s="237"/>
    </row>
    <row r="557" spans="2:13">
      <c r="B557" s="237"/>
      <c r="C557" s="237"/>
      <c r="D557" s="237"/>
      <c r="E557" s="237"/>
      <c r="F557" s="237"/>
      <c r="G557" s="237"/>
      <c r="H557" s="237"/>
      <c r="I557" s="237"/>
      <c r="J557" s="237"/>
      <c r="K557" s="237"/>
      <c r="L557" s="237"/>
      <c r="M557" s="237"/>
    </row>
    <row r="558" spans="2:13">
      <c r="B558" s="237"/>
      <c r="C558" s="237"/>
      <c r="D558" s="237"/>
      <c r="E558" s="237"/>
      <c r="F558" s="237"/>
      <c r="G558" s="237"/>
      <c r="H558" s="237"/>
      <c r="I558" s="237"/>
      <c r="J558" s="237"/>
      <c r="K558" s="237"/>
      <c r="L558" s="237"/>
      <c r="M558" s="237"/>
    </row>
    <row r="559" spans="2:13">
      <c r="B559" s="237"/>
      <c r="C559" s="237"/>
      <c r="D559" s="237"/>
      <c r="E559" s="237"/>
      <c r="F559" s="237"/>
      <c r="G559" s="237"/>
      <c r="H559" s="237"/>
      <c r="I559" s="237"/>
      <c r="J559" s="237"/>
      <c r="K559" s="237"/>
      <c r="L559" s="237"/>
      <c r="M559" s="237"/>
    </row>
    <row r="560" spans="2:13">
      <c r="B560" s="237"/>
      <c r="C560" s="237"/>
      <c r="D560" s="237"/>
      <c r="E560" s="237"/>
      <c r="F560" s="237"/>
      <c r="G560" s="237"/>
      <c r="H560" s="237"/>
      <c r="I560" s="237"/>
      <c r="J560" s="237"/>
      <c r="K560" s="237"/>
      <c r="L560" s="237"/>
      <c r="M560" s="237"/>
    </row>
    <row r="561" spans="2:13">
      <c r="B561" s="237"/>
      <c r="C561" s="237"/>
      <c r="D561" s="237"/>
      <c r="E561" s="237"/>
      <c r="F561" s="237"/>
      <c r="G561" s="237"/>
      <c r="H561" s="237"/>
      <c r="I561" s="237"/>
      <c r="J561" s="237"/>
      <c r="K561" s="237"/>
      <c r="L561" s="237"/>
      <c r="M561" s="237"/>
    </row>
    <row r="562" spans="2:13">
      <c r="B562" s="237"/>
      <c r="C562" s="237"/>
      <c r="D562" s="237"/>
      <c r="E562" s="237"/>
      <c r="F562" s="237"/>
      <c r="G562" s="237"/>
      <c r="H562" s="237"/>
      <c r="I562" s="237"/>
      <c r="J562" s="237"/>
      <c r="K562" s="237"/>
      <c r="L562" s="237"/>
      <c r="M562" s="237"/>
    </row>
    <row r="563" spans="2:13">
      <c r="B563" s="237"/>
      <c r="C563" s="237"/>
      <c r="D563" s="237"/>
      <c r="E563" s="237"/>
      <c r="F563" s="237"/>
      <c r="G563" s="237"/>
      <c r="H563" s="237"/>
      <c r="I563" s="237"/>
      <c r="J563" s="237"/>
      <c r="K563" s="237"/>
      <c r="L563" s="237"/>
      <c r="M563" s="237"/>
    </row>
    <row r="564" spans="2:13">
      <c r="B564" s="237"/>
      <c r="C564" s="237"/>
      <c r="D564" s="237"/>
      <c r="E564" s="237"/>
      <c r="F564" s="237"/>
      <c r="G564" s="237"/>
      <c r="H564" s="237"/>
      <c r="I564" s="237"/>
      <c r="J564" s="237"/>
      <c r="K564" s="237"/>
      <c r="L564" s="237"/>
      <c r="M564" s="237"/>
    </row>
    <row r="565" spans="2:13">
      <c r="B565" s="237"/>
      <c r="C565" s="237"/>
      <c r="D565" s="237"/>
      <c r="E565" s="237"/>
      <c r="F565" s="237"/>
      <c r="G565" s="237"/>
      <c r="H565" s="237"/>
      <c r="I565" s="237"/>
      <c r="J565" s="237"/>
      <c r="K565" s="237"/>
      <c r="L565" s="237"/>
      <c r="M565" s="237"/>
    </row>
    <row r="566" spans="2:13">
      <c r="B566" s="237"/>
      <c r="C566" s="237"/>
      <c r="D566" s="237"/>
      <c r="E566" s="237"/>
      <c r="F566" s="237"/>
      <c r="G566" s="237"/>
      <c r="H566" s="237"/>
      <c r="I566" s="237"/>
      <c r="J566" s="237"/>
      <c r="K566" s="237"/>
      <c r="L566" s="237"/>
      <c r="M566" s="237"/>
    </row>
    <row r="567" spans="2:13">
      <c r="B567" s="237"/>
      <c r="C567" s="237"/>
      <c r="D567" s="237"/>
      <c r="E567" s="237"/>
      <c r="F567" s="237"/>
      <c r="G567" s="237"/>
      <c r="H567" s="237"/>
      <c r="I567" s="237"/>
      <c r="J567" s="237"/>
      <c r="K567" s="237"/>
      <c r="L567" s="237"/>
      <c r="M567" s="237"/>
    </row>
    <row r="568" spans="2:13">
      <c r="B568" s="237"/>
      <c r="C568" s="237"/>
      <c r="D568" s="237"/>
      <c r="E568" s="237"/>
      <c r="F568" s="237"/>
      <c r="G568" s="237"/>
      <c r="H568" s="237"/>
      <c r="I568" s="237"/>
      <c r="J568" s="237"/>
      <c r="K568" s="237"/>
      <c r="L568" s="237"/>
      <c r="M568" s="237"/>
    </row>
    <row r="569" spans="2:13">
      <c r="B569" s="237"/>
      <c r="C569" s="237"/>
      <c r="D569" s="237"/>
      <c r="E569" s="237"/>
      <c r="F569" s="237"/>
      <c r="G569" s="237"/>
      <c r="H569" s="237"/>
      <c r="I569" s="237"/>
      <c r="J569" s="237"/>
      <c r="K569" s="237"/>
      <c r="L569" s="237"/>
      <c r="M569" s="237"/>
    </row>
    <row r="570" spans="2:13">
      <c r="B570" s="237"/>
      <c r="C570" s="237"/>
      <c r="D570" s="237"/>
      <c r="E570" s="237"/>
      <c r="F570" s="237"/>
      <c r="G570" s="237"/>
      <c r="H570" s="237"/>
      <c r="I570" s="237"/>
      <c r="J570" s="237"/>
      <c r="K570" s="237"/>
      <c r="L570" s="237"/>
      <c r="M570" s="237"/>
    </row>
    <row r="571" spans="2:13">
      <c r="B571" s="237"/>
      <c r="C571" s="237"/>
      <c r="D571" s="237"/>
      <c r="E571" s="237"/>
      <c r="F571" s="237"/>
      <c r="G571" s="237"/>
      <c r="H571" s="237"/>
      <c r="I571" s="237"/>
      <c r="J571" s="237"/>
      <c r="K571" s="237"/>
      <c r="L571" s="237"/>
      <c r="M571" s="237"/>
    </row>
    <row r="572" spans="2:13">
      <c r="B572" s="237"/>
      <c r="C572" s="237"/>
      <c r="D572" s="237"/>
      <c r="E572" s="237"/>
      <c r="F572" s="237"/>
      <c r="G572" s="237"/>
      <c r="H572" s="237"/>
      <c r="I572" s="237"/>
      <c r="J572" s="237"/>
      <c r="K572" s="237"/>
      <c r="L572" s="237"/>
      <c r="M572" s="237"/>
    </row>
    <row r="573" spans="2:13">
      <c r="B573" s="237"/>
      <c r="C573" s="237"/>
      <c r="D573" s="237"/>
      <c r="E573" s="237"/>
      <c r="F573" s="237"/>
      <c r="G573" s="237"/>
      <c r="H573" s="237"/>
      <c r="I573" s="237"/>
      <c r="J573" s="237"/>
      <c r="K573" s="237"/>
      <c r="L573" s="237"/>
      <c r="M573" s="237"/>
    </row>
    <row r="574" spans="2:13">
      <c r="B574" s="237"/>
      <c r="C574" s="237"/>
      <c r="D574" s="237"/>
      <c r="E574" s="237"/>
      <c r="F574" s="237"/>
      <c r="G574" s="237"/>
      <c r="H574" s="237"/>
      <c r="I574" s="237"/>
      <c r="J574" s="237"/>
      <c r="K574" s="237"/>
      <c r="L574" s="237"/>
      <c r="M574" s="237"/>
    </row>
    <row r="575" spans="2:13">
      <c r="B575" s="237"/>
      <c r="C575" s="237"/>
      <c r="D575" s="237"/>
      <c r="E575" s="237"/>
      <c r="F575" s="237"/>
      <c r="G575" s="237"/>
      <c r="H575" s="237"/>
      <c r="I575" s="237"/>
      <c r="J575" s="237"/>
      <c r="K575" s="237"/>
      <c r="L575" s="237"/>
      <c r="M575" s="237"/>
    </row>
    <row r="576" spans="2:13">
      <c r="B576" s="237"/>
      <c r="C576" s="237"/>
      <c r="D576" s="237"/>
      <c r="E576" s="237"/>
      <c r="F576" s="237"/>
      <c r="G576" s="237"/>
      <c r="H576" s="237"/>
      <c r="I576" s="237"/>
      <c r="J576" s="237"/>
      <c r="K576" s="237"/>
      <c r="L576" s="237"/>
      <c r="M576" s="237"/>
    </row>
    <row r="577" spans="2:13">
      <c r="B577" s="237"/>
      <c r="C577" s="237"/>
      <c r="D577" s="237"/>
      <c r="E577" s="237"/>
      <c r="F577" s="237"/>
      <c r="G577" s="237"/>
      <c r="H577" s="237"/>
      <c r="I577" s="237"/>
      <c r="J577" s="237"/>
      <c r="K577" s="237"/>
      <c r="L577" s="237"/>
      <c r="M577" s="237"/>
    </row>
    <row r="578" spans="2:13">
      <c r="B578" s="237"/>
      <c r="C578" s="237"/>
      <c r="D578" s="237"/>
      <c r="E578" s="237"/>
      <c r="F578" s="237"/>
      <c r="G578" s="237"/>
      <c r="H578" s="237"/>
      <c r="I578" s="237"/>
      <c r="J578" s="237"/>
      <c r="K578" s="237"/>
      <c r="L578" s="237"/>
      <c r="M578" s="237"/>
    </row>
    <row r="579" spans="2:13">
      <c r="B579" s="237"/>
      <c r="C579" s="237"/>
      <c r="D579" s="237"/>
      <c r="E579" s="237"/>
      <c r="F579" s="237"/>
      <c r="G579" s="237"/>
      <c r="H579" s="237"/>
      <c r="I579" s="237"/>
      <c r="J579" s="237"/>
      <c r="K579" s="237"/>
      <c r="L579" s="237"/>
      <c r="M579" s="237"/>
    </row>
    <row r="580" spans="2:13">
      <c r="B580" s="237"/>
      <c r="C580" s="237"/>
      <c r="D580" s="237"/>
      <c r="E580" s="237"/>
      <c r="F580" s="237"/>
      <c r="G580" s="237"/>
      <c r="H580" s="237"/>
      <c r="I580" s="237"/>
      <c r="J580" s="237"/>
      <c r="K580" s="237"/>
      <c r="L580" s="237"/>
      <c r="M580" s="237"/>
    </row>
    <row r="581" spans="2:13">
      <c r="B581" s="237"/>
      <c r="C581" s="237"/>
      <c r="D581" s="237"/>
      <c r="E581" s="237"/>
      <c r="F581" s="237"/>
      <c r="G581" s="237"/>
      <c r="H581" s="237"/>
      <c r="I581" s="237"/>
      <c r="J581" s="237"/>
      <c r="K581" s="237"/>
      <c r="L581" s="237"/>
      <c r="M581" s="237"/>
    </row>
    <row r="582" spans="2:13">
      <c r="B582" s="237"/>
      <c r="C582" s="237"/>
      <c r="D582" s="237"/>
      <c r="E582" s="237"/>
      <c r="F582" s="237"/>
      <c r="G582" s="237"/>
      <c r="H582" s="237"/>
      <c r="I582" s="237"/>
      <c r="J582" s="237"/>
      <c r="K582" s="237"/>
      <c r="L582" s="237"/>
      <c r="M582" s="237"/>
    </row>
    <row r="583" spans="2:13">
      <c r="B583" s="237"/>
      <c r="C583" s="237"/>
      <c r="D583" s="237"/>
      <c r="E583" s="237"/>
      <c r="F583" s="237"/>
      <c r="G583" s="237"/>
      <c r="H583" s="237"/>
      <c r="I583" s="237"/>
      <c r="J583" s="237"/>
      <c r="K583" s="237"/>
      <c r="L583" s="237"/>
      <c r="M583" s="237"/>
    </row>
    <row r="584" spans="2:13">
      <c r="B584" s="237"/>
      <c r="C584" s="237"/>
      <c r="D584" s="237"/>
      <c r="E584" s="237"/>
      <c r="F584" s="237"/>
      <c r="G584" s="237"/>
      <c r="H584" s="237"/>
      <c r="I584" s="237"/>
      <c r="J584" s="237"/>
      <c r="K584" s="237"/>
      <c r="L584" s="237"/>
      <c r="M584" s="237"/>
    </row>
    <row r="585" spans="2:13">
      <c r="B585" s="237"/>
      <c r="C585" s="237"/>
      <c r="D585" s="237"/>
      <c r="E585" s="237"/>
      <c r="F585" s="237"/>
      <c r="G585" s="237"/>
      <c r="H585" s="237"/>
      <c r="I585" s="237"/>
      <c r="J585" s="237"/>
      <c r="K585" s="237"/>
      <c r="L585" s="237"/>
      <c r="M585" s="237"/>
    </row>
    <row r="586" spans="2:13">
      <c r="B586" s="237"/>
      <c r="C586" s="237"/>
      <c r="D586" s="237"/>
      <c r="E586" s="237"/>
      <c r="F586" s="237"/>
      <c r="G586" s="237"/>
      <c r="H586" s="237"/>
      <c r="I586" s="237"/>
      <c r="J586" s="237"/>
      <c r="K586" s="237"/>
      <c r="L586" s="237"/>
      <c r="M586" s="237"/>
    </row>
    <row r="587" spans="2:13">
      <c r="B587" s="237"/>
      <c r="C587" s="237"/>
      <c r="D587" s="237"/>
      <c r="E587" s="237"/>
      <c r="F587" s="237"/>
      <c r="G587" s="237"/>
      <c r="H587" s="237"/>
      <c r="I587" s="237"/>
      <c r="J587" s="237"/>
      <c r="K587" s="237"/>
      <c r="L587" s="237"/>
      <c r="M587" s="237"/>
    </row>
    <row r="588" spans="2:13">
      <c r="B588" s="237"/>
      <c r="C588" s="237"/>
      <c r="D588" s="237"/>
      <c r="E588" s="237"/>
      <c r="F588" s="237"/>
      <c r="G588" s="237"/>
      <c r="H588" s="237"/>
      <c r="I588" s="237"/>
      <c r="J588" s="237"/>
      <c r="K588" s="237"/>
      <c r="L588" s="237"/>
      <c r="M588" s="237"/>
    </row>
    <row r="589" spans="2:13">
      <c r="B589" s="237"/>
      <c r="C589" s="237"/>
      <c r="D589" s="237"/>
      <c r="E589" s="237"/>
      <c r="F589" s="237"/>
      <c r="G589" s="237"/>
      <c r="H589" s="237"/>
      <c r="I589" s="237"/>
      <c r="J589" s="237"/>
      <c r="K589" s="237"/>
      <c r="L589" s="237"/>
      <c r="M589" s="237"/>
    </row>
    <row r="590" spans="2:13">
      <c r="B590" s="237"/>
      <c r="C590" s="237"/>
      <c r="D590" s="237"/>
      <c r="E590" s="237"/>
      <c r="F590" s="237"/>
      <c r="G590" s="237"/>
      <c r="H590" s="237"/>
      <c r="I590" s="237"/>
      <c r="J590" s="237"/>
      <c r="K590" s="237"/>
      <c r="L590" s="237"/>
      <c r="M590" s="237"/>
    </row>
    <row r="591" spans="2:13">
      <c r="B591" s="237"/>
      <c r="C591" s="237"/>
      <c r="D591" s="237"/>
      <c r="E591" s="237"/>
      <c r="F591" s="237"/>
      <c r="G591" s="237"/>
      <c r="H591" s="237"/>
      <c r="I591" s="237"/>
      <c r="J591" s="237"/>
      <c r="K591" s="237"/>
      <c r="L591" s="237"/>
      <c r="M591" s="237"/>
    </row>
    <row r="592" spans="2:13">
      <c r="B592" s="237"/>
      <c r="C592" s="237"/>
      <c r="D592" s="237"/>
      <c r="E592" s="237"/>
      <c r="F592" s="237"/>
      <c r="G592" s="237"/>
      <c r="H592" s="237"/>
      <c r="I592" s="237"/>
      <c r="J592" s="237"/>
      <c r="K592" s="237"/>
      <c r="L592" s="237"/>
      <c r="M592" s="237"/>
    </row>
    <row r="593" spans="2:13">
      <c r="B593" s="237"/>
      <c r="C593" s="237"/>
      <c r="D593" s="237"/>
      <c r="E593" s="237"/>
      <c r="F593" s="237"/>
      <c r="G593" s="237"/>
      <c r="H593" s="237"/>
      <c r="I593" s="237"/>
      <c r="J593" s="237"/>
      <c r="K593" s="237"/>
      <c r="L593" s="237"/>
      <c r="M593" s="237"/>
    </row>
    <row r="594" spans="2:13">
      <c r="B594" s="237"/>
      <c r="C594" s="237"/>
      <c r="D594" s="237"/>
      <c r="E594" s="237"/>
      <c r="F594" s="237"/>
      <c r="G594" s="237"/>
      <c r="H594" s="237"/>
      <c r="I594" s="237"/>
      <c r="J594" s="237"/>
      <c r="K594" s="237"/>
      <c r="L594" s="237"/>
      <c r="M594" s="237"/>
    </row>
    <row r="595" spans="2:13">
      <c r="B595" s="237"/>
      <c r="C595" s="237"/>
      <c r="D595" s="237"/>
      <c r="E595" s="237"/>
      <c r="F595" s="237"/>
      <c r="G595" s="237"/>
      <c r="H595" s="237"/>
      <c r="I595" s="237"/>
      <c r="J595" s="237"/>
      <c r="K595" s="237"/>
      <c r="L595" s="237"/>
      <c r="M595" s="237"/>
    </row>
    <row r="596" spans="2:13">
      <c r="B596" s="237"/>
      <c r="C596" s="237"/>
      <c r="D596" s="237"/>
      <c r="E596" s="237"/>
      <c r="F596" s="237"/>
      <c r="G596" s="237"/>
      <c r="H596" s="237"/>
      <c r="I596" s="237"/>
      <c r="J596" s="237"/>
      <c r="K596" s="237"/>
      <c r="L596" s="237"/>
      <c r="M596" s="237"/>
    </row>
    <row r="597" spans="2:13">
      <c r="B597" s="237"/>
      <c r="C597" s="237"/>
      <c r="D597" s="237"/>
      <c r="E597" s="237"/>
      <c r="F597" s="237"/>
      <c r="G597" s="237"/>
      <c r="H597" s="237"/>
      <c r="I597" s="237"/>
      <c r="J597" s="237"/>
      <c r="K597" s="237"/>
      <c r="L597" s="237"/>
      <c r="M597" s="237"/>
    </row>
    <row r="598" spans="2:13">
      <c r="B598" s="237"/>
      <c r="C598" s="237"/>
      <c r="D598" s="237"/>
      <c r="E598" s="237"/>
      <c r="F598" s="237"/>
      <c r="G598" s="237"/>
      <c r="H598" s="237"/>
      <c r="I598" s="237"/>
      <c r="J598" s="237"/>
      <c r="K598" s="237"/>
      <c r="L598" s="237"/>
      <c r="M598" s="237"/>
    </row>
    <row r="599" spans="2:13">
      <c r="B599" s="237"/>
      <c r="C599" s="237"/>
      <c r="D599" s="237"/>
      <c r="E599" s="237"/>
      <c r="F599" s="237"/>
      <c r="G599" s="237"/>
      <c r="H599" s="237"/>
      <c r="I599" s="237"/>
      <c r="J599" s="237"/>
      <c r="K599" s="237"/>
      <c r="L599" s="237"/>
      <c r="M599" s="237"/>
    </row>
    <row r="600" spans="2:13">
      <c r="B600" s="237"/>
      <c r="C600" s="237"/>
      <c r="D600" s="237"/>
      <c r="E600" s="237"/>
      <c r="F600" s="237"/>
      <c r="G600" s="237"/>
      <c r="H600" s="237"/>
      <c r="I600" s="237"/>
      <c r="J600" s="237"/>
      <c r="K600" s="237"/>
      <c r="L600" s="237"/>
      <c r="M600" s="237"/>
    </row>
    <row r="601" spans="2:13">
      <c r="B601" s="237"/>
      <c r="C601" s="237"/>
      <c r="D601" s="237"/>
      <c r="E601" s="237"/>
      <c r="F601" s="237"/>
      <c r="G601" s="237"/>
      <c r="H601" s="237"/>
      <c r="I601" s="237"/>
      <c r="J601" s="237"/>
      <c r="K601" s="237"/>
      <c r="L601" s="237"/>
      <c r="M601" s="237"/>
    </row>
    <row r="602" spans="2:13">
      <c r="B602" s="237"/>
      <c r="C602" s="237"/>
      <c r="D602" s="237"/>
      <c r="E602" s="237"/>
      <c r="F602" s="237"/>
      <c r="G602" s="237"/>
      <c r="H602" s="237"/>
      <c r="I602" s="237"/>
      <c r="J602" s="237"/>
      <c r="K602" s="237"/>
      <c r="L602" s="237"/>
      <c r="M602" s="237"/>
    </row>
    <row r="603" spans="2:13">
      <c r="B603" s="237"/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</row>
    <row r="604" spans="2:13">
      <c r="B604" s="237"/>
      <c r="C604" s="237"/>
      <c r="D604" s="237"/>
      <c r="E604" s="237"/>
      <c r="F604" s="237"/>
      <c r="G604" s="237"/>
      <c r="H604" s="237"/>
      <c r="I604" s="237"/>
      <c r="J604" s="237"/>
      <c r="K604" s="237"/>
      <c r="L604" s="237"/>
      <c r="M604" s="237"/>
    </row>
    <row r="605" spans="2:13">
      <c r="B605" s="237"/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</row>
    <row r="606" spans="2:13">
      <c r="B606" s="237"/>
      <c r="C606" s="237"/>
      <c r="D606" s="237"/>
      <c r="E606" s="237"/>
      <c r="F606" s="237"/>
      <c r="G606" s="237"/>
      <c r="H606" s="237"/>
      <c r="I606" s="237"/>
      <c r="J606" s="237"/>
      <c r="K606" s="237"/>
      <c r="L606" s="237"/>
      <c r="M606" s="237"/>
    </row>
    <row r="607" spans="2:13">
      <c r="B607" s="237"/>
      <c r="C607" s="237"/>
      <c r="D607" s="237"/>
      <c r="E607" s="237"/>
      <c r="F607" s="237"/>
      <c r="G607" s="237"/>
      <c r="H607" s="237"/>
      <c r="I607" s="237"/>
      <c r="J607" s="237"/>
      <c r="K607" s="237"/>
      <c r="L607" s="237"/>
      <c r="M607" s="237"/>
    </row>
    <row r="608" spans="2:13">
      <c r="B608" s="237"/>
      <c r="C608" s="237"/>
      <c r="D608" s="237"/>
      <c r="E608" s="237"/>
      <c r="F608" s="237"/>
      <c r="G608" s="237"/>
      <c r="H608" s="237"/>
      <c r="I608" s="237"/>
      <c r="J608" s="237"/>
      <c r="K608" s="237"/>
      <c r="L608" s="237"/>
      <c r="M608" s="237"/>
    </row>
    <row r="609" spans="2:13">
      <c r="B609" s="237"/>
      <c r="C609" s="237"/>
      <c r="D609" s="237"/>
      <c r="E609" s="237"/>
      <c r="F609" s="237"/>
      <c r="G609" s="237"/>
      <c r="H609" s="237"/>
      <c r="I609" s="237"/>
      <c r="J609" s="237"/>
      <c r="K609" s="237"/>
      <c r="L609" s="237"/>
      <c r="M609" s="237"/>
    </row>
    <row r="610" spans="2:13">
      <c r="B610" s="237"/>
      <c r="C610" s="237"/>
      <c r="D610" s="237"/>
      <c r="E610" s="237"/>
      <c r="F610" s="237"/>
      <c r="G610" s="237"/>
      <c r="H610" s="237"/>
      <c r="I610" s="237"/>
      <c r="J610" s="237"/>
      <c r="K610" s="237"/>
      <c r="L610" s="237"/>
      <c r="M610" s="237"/>
    </row>
    <row r="611" spans="2:13"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</row>
    <row r="612" spans="2:13">
      <c r="B612" s="237"/>
      <c r="C612" s="237"/>
      <c r="D612" s="237"/>
      <c r="E612" s="237"/>
      <c r="F612" s="237"/>
      <c r="G612" s="237"/>
      <c r="H612" s="237"/>
      <c r="I612" s="237"/>
      <c r="J612" s="237"/>
      <c r="K612" s="237"/>
      <c r="L612" s="237"/>
      <c r="M612" s="237"/>
    </row>
    <row r="613" spans="2:13">
      <c r="B613" s="237"/>
      <c r="C613" s="237"/>
      <c r="D613" s="237"/>
      <c r="E613" s="237"/>
      <c r="F613" s="237"/>
      <c r="G613" s="237"/>
      <c r="H613" s="237"/>
      <c r="I613" s="237"/>
      <c r="J613" s="237"/>
      <c r="K613" s="237"/>
      <c r="L613" s="237"/>
      <c r="M613" s="237"/>
    </row>
    <row r="614" spans="2:13">
      <c r="B614" s="237"/>
      <c r="C614" s="237"/>
      <c r="D614" s="237"/>
      <c r="E614" s="237"/>
      <c r="F614" s="237"/>
      <c r="G614" s="237"/>
      <c r="H614" s="237"/>
      <c r="I614" s="237"/>
      <c r="J614" s="237"/>
      <c r="K614" s="237"/>
      <c r="L614" s="237"/>
      <c r="M614" s="237"/>
    </row>
    <row r="615" spans="2:13">
      <c r="B615" s="237"/>
      <c r="C615" s="237"/>
      <c r="D615" s="237"/>
      <c r="E615" s="237"/>
      <c r="F615" s="237"/>
      <c r="G615" s="237"/>
      <c r="H615" s="237"/>
      <c r="I615" s="237"/>
      <c r="J615" s="237"/>
      <c r="K615" s="237"/>
      <c r="L615" s="237"/>
      <c r="M615" s="237"/>
    </row>
    <row r="616" spans="2:13">
      <c r="B616" s="237"/>
      <c r="C616" s="237"/>
      <c r="D616" s="237"/>
      <c r="E616" s="237"/>
      <c r="F616" s="237"/>
      <c r="G616" s="237"/>
      <c r="H616" s="237"/>
      <c r="I616" s="237"/>
      <c r="J616" s="237"/>
      <c r="K616" s="237"/>
      <c r="L616" s="237"/>
      <c r="M616" s="237"/>
    </row>
    <row r="617" spans="2:13">
      <c r="B617" s="237"/>
      <c r="C617" s="237"/>
      <c r="D617" s="237"/>
      <c r="E617" s="237"/>
      <c r="F617" s="237"/>
      <c r="G617" s="237"/>
      <c r="H617" s="237"/>
      <c r="I617" s="237"/>
      <c r="J617" s="237"/>
      <c r="K617" s="237"/>
      <c r="L617" s="237"/>
      <c r="M617" s="237"/>
    </row>
    <row r="618" spans="2:13">
      <c r="B618" s="237"/>
      <c r="C618" s="237"/>
      <c r="D618" s="237"/>
      <c r="E618" s="237"/>
      <c r="F618" s="237"/>
      <c r="G618" s="237"/>
      <c r="H618" s="237"/>
      <c r="I618" s="237"/>
      <c r="J618" s="237"/>
      <c r="K618" s="237"/>
      <c r="L618" s="237"/>
      <c r="M618" s="237"/>
    </row>
    <row r="619" spans="2:13">
      <c r="B619" s="237"/>
      <c r="C619" s="237"/>
      <c r="D619" s="237"/>
      <c r="E619" s="237"/>
      <c r="F619" s="237"/>
      <c r="G619" s="237"/>
      <c r="H619" s="237"/>
      <c r="I619" s="237"/>
      <c r="J619" s="237"/>
      <c r="K619" s="237"/>
      <c r="L619" s="237"/>
      <c r="M619" s="237"/>
    </row>
    <row r="620" spans="2:13">
      <c r="B620" s="237"/>
      <c r="C620" s="237"/>
      <c r="D620" s="237"/>
      <c r="E620" s="237"/>
      <c r="F620" s="237"/>
      <c r="G620" s="237"/>
      <c r="H620" s="237"/>
      <c r="I620" s="237"/>
      <c r="J620" s="237"/>
      <c r="K620" s="237"/>
      <c r="L620" s="237"/>
      <c r="M620" s="237"/>
    </row>
    <row r="621" spans="2:13">
      <c r="B621" s="237"/>
      <c r="C621" s="237"/>
      <c r="D621" s="237"/>
      <c r="E621" s="237"/>
      <c r="F621" s="237"/>
      <c r="G621" s="237"/>
      <c r="H621" s="237"/>
      <c r="I621" s="237"/>
      <c r="J621" s="237"/>
      <c r="K621" s="237"/>
      <c r="L621" s="237"/>
      <c r="M621" s="237"/>
    </row>
  </sheetData>
  <pageMargins left="0.23622047244094491" right="0.23622047244094491" top="0.39370078740157483" bottom="0.74803149606299213" header="0" footer="0.31496062992125984"/>
  <pageSetup paperSize="9" scale="78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0"/>
  <sheetViews>
    <sheetView workbookViewId="0">
      <selection activeCell="I18" sqref="I18"/>
    </sheetView>
  </sheetViews>
  <sheetFormatPr baseColWidth="10" defaultColWidth="11.42578125" defaultRowHeight="12.75"/>
  <cols>
    <col min="1" max="1" width="16.85546875" style="194" customWidth="1"/>
    <col min="2" max="13" width="9.7109375" style="194" customWidth="1"/>
    <col min="14" max="16384" width="11.42578125" style="194"/>
  </cols>
  <sheetData>
    <row r="1" spans="1:14">
      <c r="A1" s="103" t="s">
        <v>410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</row>
    <row r="2" spans="1:14">
      <c r="A2" s="107" t="s">
        <v>411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</row>
    <row r="4" spans="1:14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  <c r="N4" s="104"/>
    </row>
    <row r="5" spans="1:14">
      <c r="A5" s="104" t="s">
        <v>258</v>
      </c>
      <c r="B5" s="137">
        <v>16447</v>
      </c>
      <c r="C5" s="137">
        <v>17544</v>
      </c>
      <c r="D5" s="137">
        <v>17924</v>
      </c>
      <c r="E5" s="137">
        <v>17976</v>
      </c>
      <c r="F5" s="137">
        <v>17492</v>
      </c>
      <c r="G5" s="137">
        <v>17902</v>
      </c>
      <c r="H5" s="137">
        <v>17805</v>
      </c>
      <c r="I5" s="137">
        <v>18608</v>
      </c>
      <c r="J5" s="137">
        <v>18429</v>
      </c>
      <c r="K5" s="137">
        <v>18920</v>
      </c>
      <c r="L5" s="137">
        <v>17120</v>
      </c>
      <c r="M5" s="137">
        <v>16858</v>
      </c>
      <c r="N5" s="104"/>
    </row>
    <row r="6" spans="1:14">
      <c r="A6" s="138" t="s">
        <v>7</v>
      </c>
      <c r="B6" s="137">
        <v>7638</v>
      </c>
      <c r="C6" s="137">
        <v>8097</v>
      </c>
      <c r="D6" s="137">
        <v>8389</v>
      </c>
      <c r="E6" s="137">
        <v>8355</v>
      </c>
      <c r="F6" s="137">
        <v>7992</v>
      </c>
      <c r="G6" s="137">
        <v>8049</v>
      </c>
      <c r="H6" s="137">
        <v>7815</v>
      </c>
      <c r="I6" s="137">
        <v>8211</v>
      </c>
      <c r="J6" s="137">
        <v>8238</v>
      </c>
      <c r="K6" s="137">
        <v>8413</v>
      </c>
      <c r="L6" s="137">
        <v>7664</v>
      </c>
      <c r="M6" s="137">
        <v>7672</v>
      </c>
      <c r="N6" s="104"/>
    </row>
    <row r="7" spans="1:14">
      <c r="A7" s="139" t="s">
        <v>8</v>
      </c>
      <c r="B7" s="175">
        <v>8809</v>
      </c>
      <c r="C7" s="175">
        <v>9447</v>
      </c>
      <c r="D7" s="175">
        <v>9535</v>
      </c>
      <c r="E7" s="175">
        <v>9621</v>
      </c>
      <c r="F7" s="175">
        <v>9500</v>
      </c>
      <c r="G7" s="175">
        <v>9853</v>
      </c>
      <c r="H7" s="175">
        <v>9990</v>
      </c>
      <c r="I7" s="175">
        <v>10397</v>
      </c>
      <c r="J7" s="175">
        <v>10191</v>
      </c>
      <c r="K7" s="175">
        <v>10507</v>
      </c>
      <c r="L7" s="175">
        <v>9456</v>
      </c>
      <c r="M7" s="175">
        <v>9186</v>
      </c>
      <c r="N7" s="104"/>
    </row>
    <row r="8" spans="1:14">
      <c r="A8" s="104" t="s">
        <v>412</v>
      </c>
      <c r="B8" s="137">
        <v>4236</v>
      </c>
      <c r="C8" s="137">
        <v>3958</v>
      </c>
      <c r="D8" s="137">
        <v>4555</v>
      </c>
      <c r="E8" s="137">
        <v>4934</v>
      </c>
      <c r="F8" s="137">
        <v>5517</v>
      </c>
      <c r="G8" s="137">
        <v>5375</v>
      </c>
      <c r="H8" s="137">
        <v>5778</v>
      </c>
      <c r="I8" s="137">
        <v>6460</v>
      </c>
      <c r="J8" s="137">
        <v>6299</v>
      </c>
      <c r="K8" s="137">
        <v>6241</v>
      </c>
      <c r="L8" s="137">
        <v>6082</v>
      </c>
      <c r="M8" s="137">
        <v>6166</v>
      </c>
      <c r="N8" s="104"/>
    </row>
    <row r="9" spans="1:14">
      <c r="A9" s="138" t="s">
        <v>7</v>
      </c>
      <c r="B9" s="137">
        <v>1814</v>
      </c>
      <c r="C9" s="137">
        <v>1724</v>
      </c>
      <c r="D9" s="137">
        <v>1957</v>
      </c>
      <c r="E9" s="137">
        <v>2104</v>
      </c>
      <c r="F9" s="137">
        <v>2358</v>
      </c>
      <c r="G9" s="137">
        <v>2287</v>
      </c>
      <c r="H9" s="137">
        <v>2418</v>
      </c>
      <c r="I9" s="137">
        <v>2659</v>
      </c>
      <c r="J9" s="137">
        <v>2639</v>
      </c>
      <c r="K9" s="137">
        <v>2608</v>
      </c>
      <c r="L9" s="137">
        <v>2531</v>
      </c>
      <c r="M9" s="137">
        <v>2585</v>
      </c>
      <c r="N9" s="104"/>
    </row>
    <row r="10" spans="1:14">
      <c r="A10" s="139" t="s">
        <v>8</v>
      </c>
      <c r="B10" s="175">
        <v>2422</v>
      </c>
      <c r="C10" s="175">
        <v>2234</v>
      </c>
      <c r="D10" s="175">
        <v>2598</v>
      </c>
      <c r="E10" s="175">
        <v>2830</v>
      </c>
      <c r="F10" s="175">
        <v>3159</v>
      </c>
      <c r="G10" s="175">
        <v>3088</v>
      </c>
      <c r="H10" s="175">
        <v>3360</v>
      </c>
      <c r="I10" s="175">
        <v>3801</v>
      </c>
      <c r="J10" s="175">
        <v>3660</v>
      </c>
      <c r="K10" s="175">
        <v>3633</v>
      </c>
      <c r="L10" s="175">
        <v>3551</v>
      </c>
      <c r="M10" s="175">
        <v>3581</v>
      </c>
      <c r="N10" s="104"/>
    </row>
    <row r="11" spans="1:14">
      <c r="A11" s="104" t="s">
        <v>260</v>
      </c>
      <c r="B11" s="137">
        <v>9989</v>
      </c>
      <c r="C11" s="137">
        <v>8889</v>
      </c>
      <c r="D11" s="137">
        <v>6526</v>
      </c>
      <c r="E11" s="137">
        <v>5747</v>
      </c>
      <c r="F11" s="137">
        <v>5241</v>
      </c>
      <c r="G11" s="137">
        <v>4823</v>
      </c>
      <c r="H11" s="137">
        <v>4644</v>
      </c>
      <c r="I11" s="137">
        <v>4568</v>
      </c>
      <c r="J11" s="137">
        <v>4572</v>
      </c>
      <c r="K11" s="137">
        <v>4688</v>
      </c>
      <c r="L11" s="137">
        <v>4899</v>
      </c>
      <c r="M11" s="137">
        <v>5006</v>
      </c>
      <c r="N11" s="104"/>
    </row>
    <row r="12" spans="1:14">
      <c r="A12" s="138" t="s">
        <v>7</v>
      </c>
      <c r="B12" s="137">
        <v>4045</v>
      </c>
      <c r="C12" s="137">
        <v>3554</v>
      </c>
      <c r="D12" s="137">
        <v>2620</v>
      </c>
      <c r="E12" s="137">
        <v>2237</v>
      </c>
      <c r="F12" s="137">
        <v>2007</v>
      </c>
      <c r="G12" s="137">
        <v>1847</v>
      </c>
      <c r="H12" s="137">
        <v>1762</v>
      </c>
      <c r="I12" s="137">
        <v>1766</v>
      </c>
      <c r="J12" s="137">
        <v>1774</v>
      </c>
      <c r="K12" s="137">
        <v>1801</v>
      </c>
      <c r="L12" s="137">
        <v>1916</v>
      </c>
      <c r="M12" s="137">
        <v>1989</v>
      </c>
      <c r="N12" s="104"/>
    </row>
    <row r="13" spans="1:14">
      <c r="A13" s="139" t="s">
        <v>8</v>
      </c>
      <c r="B13" s="175">
        <v>5944</v>
      </c>
      <c r="C13" s="175">
        <v>5335</v>
      </c>
      <c r="D13" s="175">
        <v>3906</v>
      </c>
      <c r="E13" s="175">
        <v>3510</v>
      </c>
      <c r="F13" s="175">
        <v>3234</v>
      </c>
      <c r="G13" s="175">
        <v>2976</v>
      </c>
      <c r="H13" s="175">
        <v>2882</v>
      </c>
      <c r="I13" s="175">
        <v>2802</v>
      </c>
      <c r="J13" s="175">
        <v>2798</v>
      </c>
      <c r="K13" s="175">
        <v>2887</v>
      </c>
      <c r="L13" s="175">
        <v>2983</v>
      </c>
      <c r="M13" s="175">
        <v>3017</v>
      </c>
      <c r="N13" s="104"/>
    </row>
    <row r="14" spans="1:14">
      <c r="A14" s="104" t="s">
        <v>261</v>
      </c>
      <c r="B14" s="137">
        <v>21252</v>
      </c>
      <c r="C14" s="137">
        <v>21522</v>
      </c>
      <c r="D14" s="137">
        <v>22850</v>
      </c>
      <c r="E14" s="137">
        <v>23123</v>
      </c>
      <c r="F14" s="137">
        <v>22857</v>
      </c>
      <c r="G14" s="137">
        <v>22630</v>
      </c>
      <c r="H14" s="137">
        <v>22156</v>
      </c>
      <c r="I14" s="137">
        <v>21891</v>
      </c>
      <c r="J14" s="137">
        <v>21499</v>
      </c>
      <c r="K14" s="137">
        <v>21124</v>
      </c>
      <c r="L14" s="137">
        <v>20738</v>
      </c>
      <c r="M14" s="137">
        <v>20364</v>
      </c>
      <c r="N14" s="104"/>
    </row>
    <row r="15" spans="1:14">
      <c r="A15" s="138" t="s">
        <v>7</v>
      </c>
      <c r="B15" s="137">
        <v>7594</v>
      </c>
      <c r="C15" s="137">
        <v>7698</v>
      </c>
      <c r="D15" s="137">
        <v>8214</v>
      </c>
      <c r="E15" s="137">
        <v>8411</v>
      </c>
      <c r="F15" s="137">
        <v>8293</v>
      </c>
      <c r="G15" s="137">
        <v>8186</v>
      </c>
      <c r="H15" s="137">
        <v>7995</v>
      </c>
      <c r="I15" s="137">
        <v>7893</v>
      </c>
      <c r="J15" s="137">
        <v>7732</v>
      </c>
      <c r="K15" s="137">
        <v>7621</v>
      </c>
      <c r="L15" s="137">
        <v>7497</v>
      </c>
      <c r="M15" s="137">
        <v>7340</v>
      </c>
      <c r="N15" s="104"/>
    </row>
    <row r="16" spans="1:14">
      <c r="A16" s="139" t="s">
        <v>8</v>
      </c>
      <c r="B16" s="125">
        <v>13658</v>
      </c>
      <c r="C16" s="125">
        <v>13824</v>
      </c>
      <c r="D16" s="125">
        <v>14636</v>
      </c>
      <c r="E16" s="175">
        <v>14712</v>
      </c>
      <c r="F16" s="125">
        <v>14564</v>
      </c>
      <c r="G16" s="125">
        <v>14444</v>
      </c>
      <c r="H16" s="125">
        <v>14161</v>
      </c>
      <c r="I16" s="125">
        <v>13998</v>
      </c>
      <c r="J16" s="125">
        <v>13767</v>
      </c>
      <c r="K16" s="125">
        <v>13503</v>
      </c>
      <c r="L16" s="125">
        <v>13241</v>
      </c>
      <c r="M16" s="175">
        <v>13024</v>
      </c>
      <c r="N16" s="104"/>
    </row>
    <row r="17" spans="1:14" ht="13.5">
      <c r="A17" s="127" t="s">
        <v>216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04"/>
    </row>
    <row r="18" spans="1:14">
      <c r="A18" s="104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04"/>
    </row>
    <row r="19" spans="1:14">
      <c r="A19" s="104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</row>
    <row r="20" spans="1:14">
      <c r="A20" s="104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</row>
    <row r="21" spans="1:14">
      <c r="A21" s="104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</row>
    <row r="22" spans="1:14">
      <c r="A22" s="104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4">
      <c r="A23" s="104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</row>
    <row r="24" spans="1:14">
      <c r="A24" s="104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</row>
    <row r="25" spans="1:14">
      <c r="A25" s="104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</row>
    <row r="26" spans="1:14">
      <c r="A26" s="104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</row>
    <row r="27" spans="1:14">
      <c r="A27" s="104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</row>
    <row r="28" spans="1:14">
      <c r="A28" s="104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</row>
    <row r="29" spans="1:14">
      <c r="A29" s="104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</row>
    <row r="30" spans="1:14">
      <c r="A30" s="104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</row>
    <row r="31" spans="1:14">
      <c r="A31" s="104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</row>
    <row r="32" spans="1:14">
      <c r="A32" s="104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</row>
    <row r="33" spans="1:13">
      <c r="A33" s="104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</row>
    <row r="34" spans="1:13">
      <c r="A34" s="104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</row>
    <row r="35" spans="1:13">
      <c r="A35" s="104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</row>
    <row r="36" spans="1:13">
      <c r="A36" s="104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</row>
    <row r="37" spans="1:13">
      <c r="A37" s="104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</row>
    <row r="38" spans="1:13">
      <c r="A38" s="104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</row>
    <row r="39" spans="1:13">
      <c r="A39" s="104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</row>
    <row r="40" spans="1:13">
      <c r="A40" s="104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</row>
    <row r="41" spans="1:13">
      <c r="A41" s="104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</row>
    <row r="42" spans="1:13">
      <c r="A42" s="104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</row>
    <row r="43" spans="1:13">
      <c r="A43" s="104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</row>
    <row r="44" spans="1:13">
      <c r="A44" s="104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</row>
    <row r="45" spans="1:13">
      <c r="A45" s="104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</row>
    <row r="46" spans="1:13">
      <c r="A46" s="104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</row>
    <row r="47" spans="1:13">
      <c r="A47" s="104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</row>
    <row r="48" spans="1:13">
      <c r="A48" s="104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</row>
    <row r="49" spans="1:13">
      <c r="A49" s="104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</row>
    <row r="50" spans="1:13">
      <c r="A50" s="104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</row>
    <row r="51" spans="1:13">
      <c r="A51" s="104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</row>
    <row r="52" spans="1:13">
      <c r="A52" s="104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</row>
    <row r="53" spans="1:13">
      <c r="A53" s="104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</row>
    <row r="54" spans="1:13">
      <c r="A54" s="104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</row>
    <row r="55" spans="1:13">
      <c r="A55" s="104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</row>
    <row r="56" spans="1:13">
      <c r="A56" s="104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</row>
    <row r="57" spans="1:13">
      <c r="A57" s="104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</row>
    <row r="58" spans="1:13">
      <c r="A58" s="104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</row>
    <row r="59" spans="1:13">
      <c r="A59" s="104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</row>
    <row r="60" spans="1:13">
      <c r="A60" s="104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</row>
    <row r="61" spans="1:13">
      <c r="A61" s="104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</row>
    <row r="62" spans="1:13">
      <c r="A62" s="104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</row>
    <row r="63" spans="1:13">
      <c r="A63" s="104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</row>
    <row r="64" spans="1:13">
      <c r="A64" s="104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</row>
    <row r="65" spans="1:13">
      <c r="A65" s="104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</row>
    <row r="66" spans="1:13">
      <c r="A66" s="104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</row>
    <row r="67" spans="1:13">
      <c r="A67" s="104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</row>
    <row r="68" spans="1:13">
      <c r="A68" s="104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</row>
    <row r="69" spans="1:13">
      <c r="A69" s="104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</row>
    <row r="70" spans="1:13">
      <c r="A70" s="104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</row>
    <row r="71" spans="1:13">
      <c r="A71" s="104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</row>
    <row r="72" spans="1:13">
      <c r="A72" s="104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</row>
    <row r="73" spans="1:13">
      <c r="A73" s="104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</row>
    <row r="74" spans="1:13">
      <c r="A74" s="104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</row>
    <row r="75" spans="1:13">
      <c r="A75" s="104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</row>
    <row r="76" spans="1:13">
      <c r="A76" s="104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</row>
    <row r="77" spans="1:13">
      <c r="A77" s="104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</row>
    <row r="78" spans="1:13">
      <c r="A78" s="104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</row>
    <row r="79" spans="1:13">
      <c r="A79" s="104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</row>
    <row r="80" spans="1:13">
      <c r="A80" s="104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</row>
    <row r="81" spans="1:13">
      <c r="A81" s="104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</row>
    <row r="82" spans="1:13">
      <c r="A82" s="104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</row>
    <row r="83" spans="1:13">
      <c r="A83" s="104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</row>
    <row r="84" spans="1:13">
      <c r="A84" s="104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</row>
    <row r="85" spans="1:13">
      <c r="A85" s="104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</row>
    <row r="86" spans="1:13">
      <c r="A86" s="104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</row>
    <row r="87" spans="1:13">
      <c r="A87" s="104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</row>
    <row r="88" spans="1:13">
      <c r="A88" s="104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</row>
    <row r="89" spans="1:13">
      <c r="A89" s="104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</row>
    <row r="90" spans="1:13">
      <c r="A90" s="104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</row>
    <row r="91" spans="1:13">
      <c r="A91" s="104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</row>
    <row r="92" spans="1:13">
      <c r="A92" s="104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</row>
    <row r="93" spans="1:13">
      <c r="A93" s="104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</row>
    <row r="94" spans="1:13">
      <c r="A94" s="104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</row>
    <row r="95" spans="1:13">
      <c r="A95" s="104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</row>
    <row r="96" spans="1:13">
      <c r="A96" s="104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</row>
    <row r="97" spans="1:13">
      <c r="A97" s="104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</row>
    <row r="98" spans="1:13">
      <c r="A98" s="104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</row>
    <row r="99" spans="1:13">
      <c r="A99" s="104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</row>
    <row r="100" spans="1:13">
      <c r="A100" s="104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</row>
    <row r="101" spans="1:13">
      <c r="A101" s="104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</row>
    <row r="102" spans="1:13">
      <c r="A102" s="104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</row>
    <row r="103" spans="1:13">
      <c r="A103" s="104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</row>
    <row r="104" spans="1:13">
      <c r="A104" s="104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</row>
    <row r="105" spans="1:13">
      <c r="A105" s="104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</row>
    <row r="106" spans="1:13">
      <c r="A106" s="104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</row>
    <row r="107" spans="1:13">
      <c r="A107" s="104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</row>
    <row r="108" spans="1:13">
      <c r="A108" s="104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</row>
    <row r="109" spans="1:13">
      <c r="A109" s="104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</row>
    <row r="110" spans="1:13">
      <c r="A110" s="104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</row>
    <row r="111" spans="1:13">
      <c r="A111" s="104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</row>
    <row r="112" spans="1:13">
      <c r="A112" s="104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</row>
    <row r="113" spans="1:13">
      <c r="A113" s="104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</row>
    <row r="114" spans="1:13">
      <c r="A114" s="104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</row>
    <row r="115" spans="1:13">
      <c r="A115" s="104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</row>
    <row r="116" spans="1:13">
      <c r="A116" s="104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</row>
    <row r="117" spans="1:13">
      <c r="A117" s="104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</row>
    <row r="118" spans="1:13">
      <c r="A118" s="104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</row>
    <row r="119" spans="1:13">
      <c r="A119" s="104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</row>
    <row r="120" spans="1:13">
      <c r="A120" s="104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</row>
    <row r="121" spans="1:13">
      <c r="A121" s="104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</row>
    <row r="122" spans="1:13">
      <c r="A122" s="104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</row>
    <row r="123" spans="1:13">
      <c r="A123" s="104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</row>
    <row r="124" spans="1:13">
      <c r="A124" s="104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</row>
    <row r="125" spans="1:13">
      <c r="A125" s="104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</row>
    <row r="126" spans="1:13">
      <c r="A126" s="104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</row>
    <row r="127" spans="1:13">
      <c r="A127" s="104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</row>
    <row r="128" spans="1:13">
      <c r="A128" s="104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</row>
    <row r="129" spans="1:13">
      <c r="A129" s="104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</row>
    <row r="130" spans="1:13">
      <c r="A130" s="104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</row>
    <row r="131" spans="1:13">
      <c r="A131" s="104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</row>
    <row r="132" spans="1:13">
      <c r="A132" s="104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</row>
    <row r="133" spans="1:13">
      <c r="A133" s="104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</row>
    <row r="134" spans="1:13">
      <c r="A134" s="104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</row>
    <row r="135" spans="1:13">
      <c r="A135" s="104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</row>
    <row r="136" spans="1:13">
      <c r="A136" s="104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</row>
    <row r="137" spans="1:13">
      <c r="A137" s="104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</row>
    <row r="138" spans="1:13">
      <c r="A138" s="104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</row>
    <row r="139" spans="1:13">
      <c r="A139" s="104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</row>
    <row r="140" spans="1:13">
      <c r="A140" s="104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</row>
    <row r="141" spans="1:13">
      <c r="A141" s="104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</row>
    <row r="142" spans="1:13">
      <c r="A142" s="104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</row>
    <row r="143" spans="1:13">
      <c r="A143" s="104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</row>
    <row r="144" spans="1:13">
      <c r="A144" s="104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</row>
    <row r="145" spans="1:13">
      <c r="A145" s="104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</row>
    <row r="146" spans="1:13">
      <c r="A146" s="104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</row>
    <row r="147" spans="1:13">
      <c r="A147" s="104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</row>
    <row r="148" spans="1:13">
      <c r="A148" s="104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</row>
    <row r="149" spans="1:13">
      <c r="A149" s="104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</row>
    <row r="150" spans="1:13">
      <c r="A150" s="104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</row>
    <row r="151" spans="1:13">
      <c r="A151" s="104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</row>
    <row r="152" spans="1:13">
      <c r="A152" s="104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</row>
    <row r="153" spans="1:13">
      <c r="A153" s="104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</row>
    <row r="154" spans="1:13">
      <c r="A154" s="104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</row>
    <row r="155" spans="1:13">
      <c r="A155" s="104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</row>
    <row r="156" spans="1:13">
      <c r="A156" s="104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</row>
    <row r="157" spans="1:13">
      <c r="A157" s="104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</row>
    <row r="158" spans="1:13">
      <c r="A158" s="104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</row>
    <row r="159" spans="1:13">
      <c r="A159" s="104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</row>
    <row r="160" spans="1:13">
      <c r="A160" s="104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</row>
    <row r="161" spans="1:13">
      <c r="A161" s="104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</row>
    <row r="162" spans="1:13">
      <c r="A162" s="104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</row>
    <row r="163" spans="1:13">
      <c r="A163" s="104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</row>
    <row r="164" spans="1:13">
      <c r="A164" s="104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</row>
    <row r="165" spans="1:13">
      <c r="A165" s="104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</row>
    <row r="166" spans="1:13">
      <c r="A166" s="104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</row>
    <row r="167" spans="1:13">
      <c r="A167" s="104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</row>
    <row r="168" spans="1:13">
      <c r="A168" s="104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</row>
    <row r="169" spans="1:13">
      <c r="A169" s="104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</row>
    <row r="170" spans="1:13">
      <c r="A170" s="104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</row>
    <row r="171" spans="1:13">
      <c r="A171" s="104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</row>
    <row r="172" spans="1:13">
      <c r="A172" s="104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</row>
    <row r="173" spans="1:13">
      <c r="A173" s="104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</row>
    <row r="174" spans="1:13">
      <c r="A174" s="104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</row>
    <row r="175" spans="1:13">
      <c r="A175" s="104"/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</row>
    <row r="176" spans="1:13">
      <c r="A176" s="104"/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</row>
    <row r="177" spans="1:13">
      <c r="A177" s="104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</row>
    <row r="178" spans="1:13">
      <c r="A178" s="104"/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</row>
    <row r="179" spans="1:13">
      <c r="A179" s="104"/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</row>
    <row r="180" spans="1:13">
      <c r="A180" s="104"/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</row>
    <row r="181" spans="1:13">
      <c r="A181" s="104"/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</row>
    <row r="182" spans="1:13">
      <c r="A182" s="104"/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</row>
    <row r="183" spans="1:13">
      <c r="A183" s="104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</row>
    <row r="184" spans="1:13">
      <c r="A184" s="104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</row>
    <row r="185" spans="1:13">
      <c r="A185" s="104"/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</row>
    <row r="186" spans="1:13">
      <c r="A186" s="104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</row>
    <row r="187" spans="1:13">
      <c r="A187" s="104"/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</row>
    <row r="188" spans="1:13">
      <c r="A188" s="104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</row>
    <row r="189" spans="1:13">
      <c r="A189" s="104"/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</row>
    <row r="190" spans="1:13">
      <c r="A190" s="104"/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</row>
    <row r="191" spans="1:13">
      <c r="A191" s="104"/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</row>
    <row r="192" spans="1:13">
      <c r="A192" s="104"/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</row>
    <row r="193" spans="1:13">
      <c r="A193" s="104"/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</row>
    <row r="194" spans="1:13">
      <c r="A194" s="104"/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</row>
    <row r="195" spans="1:13">
      <c r="A195" s="104"/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</row>
    <row r="196" spans="1:13">
      <c r="A196" s="104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</row>
    <row r="197" spans="1:13">
      <c r="A197" s="104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</row>
    <row r="198" spans="1:13">
      <c r="A198" s="104"/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</row>
    <row r="199" spans="1:13">
      <c r="A199" s="104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</row>
    <row r="200" spans="1:13">
      <c r="A200" s="104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</row>
    <row r="201" spans="1:13">
      <c r="A201" s="104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</row>
    <row r="202" spans="1:13">
      <c r="A202" s="104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</row>
    <row r="203" spans="1:13">
      <c r="A203" s="104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</row>
    <row r="204" spans="1:13"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</row>
    <row r="205" spans="1:13"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</row>
    <row r="206" spans="1:13"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</row>
    <row r="207" spans="1:13"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</row>
    <row r="208" spans="1:13"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</row>
    <row r="209" spans="2:13"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</row>
    <row r="210" spans="2:13"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</row>
    <row r="211" spans="2:13"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</row>
    <row r="212" spans="2:13">
      <c r="B212" s="237"/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</row>
    <row r="213" spans="2:13"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</row>
    <row r="214" spans="2:13"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</row>
    <row r="215" spans="2:13">
      <c r="B215" s="237"/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</row>
    <row r="216" spans="2:13"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</row>
    <row r="217" spans="2:13"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</row>
    <row r="218" spans="2:13"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</row>
    <row r="219" spans="2:13"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</row>
    <row r="220" spans="2:13">
      <c r="B220" s="237"/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</row>
    <row r="221" spans="2:13">
      <c r="B221" s="237"/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</row>
    <row r="222" spans="2:13"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</row>
    <row r="223" spans="2:13"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</row>
    <row r="224" spans="2:13"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</row>
    <row r="225" spans="2:13"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</row>
    <row r="226" spans="2:13"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</row>
    <row r="227" spans="2:13"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</row>
    <row r="228" spans="2:13"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</row>
    <row r="229" spans="2:13"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</row>
    <row r="230" spans="2:13"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</row>
    <row r="231" spans="2:13"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</row>
    <row r="232" spans="2:13"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</row>
    <row r="233" spans="2:13">
      <c r="B233" s="237"/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</row>
    <row r="234" spans="2:13"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</row>
    <row r="235" spans="2:13">
      <c r="B235" s="237"/>
      <c r="C235" s="237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</row>
    <row r="236" spans="2:13"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</row>
    <row r="237" spans="2:13"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</row>
    <row r="238" spans="2:13"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</row>
    <row r="239" spans="2:13"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</row>
    <row r="240" spans="2:13">
      <c r="B240" s="237"/>
      <c r="C240" s="237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</row>
    <row r="241" spans="2:13">
      <c r="B241" s="237"/>
      <c r="C241" s="237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</row>
    <row r="242" spans="2:13">
      <c r="B242" s="237"/>
      <c r="C242" s="237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</row>
    <row r="243" spans="2:13">
      <c r="B243" s="237"/>
      <c r="C243" s="237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</row>
    <row r="244" spans="2:13">
      <c r="B244" s="237"/>
      <c r="C244" s="237"/>
      <c r="D244" s="237"/>
      <c r="E244" s="237"/>
      <c r="F244" s="237"/>
      <c r="G244" s="237"/>
      <c r="H244" s="237"/>
      <c r="I244" s="237"/>
      <c r="J244" s="237"/>
      <c r="K244" s="237"/>
      <c r="L244" s="237"/>
      <c r="M244" s="237"/>
    </row>
    <row r="245" spans="2:13"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</row>
    <row r="246" spans="2:13"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</row>
    <row r="247" spans="2:13">
      <c r="B247" s="237"/>
      <c r="C247" s="237"/>
      <c r="D247" s="237"/>
      <c r="E247" s="237"/>
      <c r="F247" s="237"/>
      <c r="G247" s="237"/>
      <c r="H247" s="237"/>
      <c r="I247" s="237"/>
      <c r="J247" s="237"/>
      <c r="K247" s="237"/>
      <c r="L247" s="237"/>
      <c r="M247" s="237"/>
    </row>
    <row r="248" spans="2:13">
      <c r="B248" s="237"/>
      <c r="C248" s="237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</row>
    <row r="249" spans="2:13">
      <c r="B249" s="237"/>
      <c r="C249" s="237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</row>
    <row r="250" spans="2:13"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</row>
    <row r="251" spans="2:13"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</row>
    <row r="252" spans="2:13"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</row>
    <row r="253" spans="2:13"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</row>
    <row r="254" spans="2:13"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</row>
    <row r="255" spans="2:13">
      <c r="B255" s="237"/>
      <c r="C255" s="237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</row>
    <row r="256" spans="2:13">
      <c r="B256" s="237"/>
      <c r="C256" s="237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</row>
    <row r="257" spans="2:13">
      <c r="B257" s="237"/>
      <c r="C257" s="237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</row>
    <row r="258" spans="2:13"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</row>
    <row r="259" spans="2:13">
      <c r="B259" s="237"/>
      <c r="C259" s="237"/>
      <c r="D259" s="237"/>
      <c r="E259" s="237"/>
      <c r="F259" s="237"/>
      <c r="G259" s="237"/>
      <c r="H259" s="237"/>
      <c r="I259" s="237"/>
      <c r="J259" s="237"/>
      <c r="K259" s="237"/>
      <c r="L259" s="237"/>
      <c r="M259" s="237"/>
    </row>
    <row r="260" spans="2:13">
      <c r="B260" s="237"/>
      <c r="C260" s="237"/>
      <c r="D260" s="237"/>
      <c r="E260" s="237"/>
      <c r="F260" s="237"/>
      <c r="G260" s="237"/>
      <c r="H260" s="237"/>
      <c r="I260" s="237"/>
      <c r="J260" s="237"/>
      <c r="K260" s="237"/>
      <c r="L260" s="237"/>
      <c r="M260" s="237"/>
    </row>
    <row r="261" spans="2:13">
      <c r="B261" s="237"/>
      <c r="C261" s="237"/>
      <c r="D261" s="237"/>
      <c r="E261" s="237"/>
      <c r="F261" s="237"/>
      <c r="G261" s="237"/>
      <c r="H261" s="237"/>
      <c r="I261" s="237"/>
      <c r="J261" s="237"/>
      <c r="K261" s="237"/>
      <c r="L261" s="237"/>
      <c r="M261" s="237"/>
    </row>
    <row r="262" spans="2:13"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</row>
    <row r="263" spans="2:13"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</row>
    <row r="264" spans="2:13"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</row>
    <row r="265" spans="2:13"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</row>
    <row r="266" spans="2:13"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237"/>
      <c r="M266" s="237"/>
    </row>
    <row r="267" spans="2:13">
      <c r="B267" s="237"/>
      <c r="C267" s="237"/>
      <c r="D267" s="237"/>
      <c r="E267" s="237"/>
      <c r="F267" s="237"/>
      <c r="G267" s="237"/>
      <c r="H267" s="237"/>
      <c r="I267" s="237"/>
      <c r="J267" s="237"/>
      <c r="K267" s="237"/>
      <c r="L267" s="237"/>
      <c r="M267" s="237"/>
    </row>
    <row r="268" spans="2:13">
      <c r="B268" s="237"/>
      <c r="C268" s="237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</row>
    <row r="269" spans="2:13">
      <c r="B269" s="237"/>
      <c r="C269" s="237"/>
      <c r="D269" s="237"/>
      <c r="E269" s="237"/>
      <c r="F269" s="237"/>
      <c r="G269" s="237"/>
      <c r="H269" s="237"/>
      <c r="I269" s="237"/>
      <c r="J269" s="237"/>
      <c r="K269" s="237"/>
      <c r="L269" s="237"/>
      <c r="M269" s="237"/>
    </row>
    <row r="270" spans="2:13">
      <c r="B270" s="237"/>
      <c r="C270" s="237"/>
      <c r="D270" s="237"/>
      <c r="E270" s="237"/>
      <c r="F270" s="237"/>
      <c r="G270" s="237"/>
      <c r="H270" s="237"/>
      <c r="I270" s="237"/>
      <c r="J270" s="237"/>
      <c r="K270" s="237"/>
      <c r="L270" s="237"/>
      <c r="M270" s="237"/>
    </row>
    <row r="271" spans="2:13">
      <c r="B271" s="237"/>
      <c r="C271" s="237"/>
      <c r="D271" s="237"/>
      <c r="E271" s="237"/>
      <c r="F271" s="237"/>
      <c r="G271" s="237"/>
      <c r="H271" s="237"/>
      <c r="I271" s="237"/>
      <c r="J271" s="237"/>
      <c r="K271" s="237"/>
      <c r="L271" s="237"/>
      <c r="M271" s="237"/>
    </row>
    <row r="272" spans="2:13">
      <c r="B272" s="237"/>
      <c r="C272" s="237"/>
      <c r="D272" s="237"/>
      <c r="E272" s="237"/>
      <c r="F272" s="237"/>
      <c r="G272" s="237"/>
      <c r="H272" s="237"/>
      <c r="I272" s="237"/>
      <c r="J272" s="237"/>
      <c r="K272" s="237"/>
      <c r="L272" s="237"/>
      <c r="M272" s="237"/>
    </row>
    <row r="273" spans="2:13">
      <c r="B273" s="237"/>
      <c r="C273" s="237"/>
      <c r="D273" s="237"/>
      <c r="E273" s="237"/>
      <c r="F273" s="237"/>
      <c r="G273" s="237"/>
      <c r="H273" s="237"/>
      <c r="I273" s="237"/>
      <c r="J273" s="237"/>
      <c r="K273" s="237"/>
      <c r="L273" s="237"/>
      <c r="M273" s="237"/>
    </row>
    <row r="274" spans="2:13">
      <c r="B274" s="237"/>
      <c r="C274" s="237"/>
      <c r="D274" s="237"/>
      <c r="E274" s="237"/>
      <c r="F274" s="237"/>
      <c r="G274" s="237"/>
      <c r="H274" s="237"/>
      <c r="I274" s="237"/>
      <c r="J274" s="237"/>
      <c r="K274" s="237"/>
      <c r="L274" s="237"/>
      <c r="M274" s="237"/>
    </row>
    <row r="275" spans="2:13">
      <c r="B275" s="237"/>
      <c r="C275" s="237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</row>
    <row r="276" spans="2:13">
      <c r="B276" s="237"/>
      <c r="C276" s="237"/>
      <c r="D276" s="237"/>
      <c r="E276" s="237"/>
      <c r="F276" s="237"/>
      <c r="G276" s="237"/>
      <c r="H276" s="237"/>
      <c r="I276" s="237"/>
      <c r="J276" s="237"/>
      <c r="K276" s="237"/>
      <c r="L276" s="237"/>
      <c r="M276" s="237"/>
    </row>
    <row r="277" spans="2:13">
      <c r="B277" s="237"/>
      <c r="C277" s="237"/>
      <c r="D277" s="237"/>
      <c r="E277" s="237"/>
      <c r="F277" s="237"/>
      <c r="G277" s="237"/>
      <c r="H277" s="237"/>
      <c r="I277" s="237"/>
      <c r="J277" s="237"/>
      <c r="K277" s="237"/>
      <c r="L277" s="237"/>
      <c r="M277" s="237"/>
    </row>
    <row r="278" spans="2:13">
      <c r="B278" s="237"/>
      <c r="C278" s="237"/>
      <c r="D278" s="237"/>
      <c r="E278" s="237"/>
      <c r="F278" s="237"/>
      <c r="G278" s="237"/>
      <c r="H278" s="237"/>
      <c r="I278" s="237"/>
      <c r="J278" s="237"/>
      <c r="K278" s="237"/>
      <c r="L278" s="237"/>
      <c r="M278" s="237"/>
    </row>
    <row r="279" spans="2:13">
      <c r="B279" s="237"/>
      <c r="C279" s="237"/>
      <c r="D279" s="237"/>
      <c r="E279" s="237"/>
      <c r="F279" s="237"/>
      <c r="G279" s="237"/>
      <c r="H279" s="237"/>
      <c r="I279" s="237"/>
      <c r="J279" s="237"/>
      <c r="K279" s="237"/>
      <c r="L279" s="237"/>
      <c r="M279" s="237"/>
    </row>
    <row r="280" spans="2:13">
      <c r="B280" s="237"/>
      <c r="C280" s="237"/>
      <c r="D280" s="237"/>
      <c r="E280" s="237"/>
      <c r="F280" s="237"/>
      <c r="G280" s="237"/>
      <c r="H280" s="237"/>
      <c r="I280" s="237"/>
      <c r="J280" s="237"/>
      <c r="K280" s="237"/>
      <c r="L280" s="237"/>
      <c r="M280" s="237"/>
    </row>
    <row r="281" spans="2:13">
      <c r="B281" s="237"/>
      <c r="C281" s="237"/>
      <c r="D281" s="237"/>
      <c r="E281" s="237"/>
      <c r="F281" s="237"/>
      <c r="G281" s="237"/>
      <c r="H281" s="237"/>
      <c r="I281" s="237"/>
      <c r="J281" s="237"/>
      <c r="K281" s="237"/>
      <c r="L281" s="237"/>
      <c r="M281" s="237"/>
    </row>
    <row r="282" spans="2:13">
      <c r="B282" s="237"/>
      <c r="C282" s="237"/>
      <c r="D282" s="237"/>
      <c r="E282" s="237"/>
      <c r="F282" s="237"/>
      <c r="G282" s="237"/>
      <c r="H282" s="237"/>
      <c r="I282" s="237"/>
      <c r="J282" s="237"/>
      <c r="K282" s="237"/>
      <c r="L282" s="237"/>
      <c r="M282" s="237"/>
    </row>
    <row r="283" spans="2:13">
      <c r="B283" s="237"/>
      <c r="C283" s="237"/>
      <c r="D283" s="237"/>
      <c r="E283" s="237"/>
      <c r="F283" s="237"/>
      <c r="G283" s="237"/>
      <c r="H283" s="237"/>
      <c r="I283" s="237"/>
      <c r="J283" s="237"/>
      <c r="K283" s="237"/>
      <c r="L283" s="237"/>
      <c r="M283" s="237"/>
    </row>
    <row r="284" spans="2:13">
      <c r="B284" s="237"/>
      <c r="C284" s="237"/>
      <c r="D284" s="237"/>
      <c r="E284" s="237"/>
      <c r="F284" s="237"/>
      <c r="G284" s="237"/>
      <c r="H284" s="237"/>
      <c r="I284" s="237"/>
      <c r="J284" s="237"/>
      <c r="K284" s="237"/>
      <c r="L284" s="237"/>
      <c r="M284" s="237"/>
    </row>
    <row r="285" spans="2:13">
      <c r="B285" s="237"/>
      <c r="C285" s="237"/>
      <c r="D285" s="237"/>
      <c r="E285" s="237"/>
      <c r="F285" s="237"/>
      <c r="G285" s="237"/>
      <c r="H285" s="237"/>
      <c r="I285" s="237"/>
      <c r="J285" s="237"/>
      <c r="K285" s="237"/>
      <c r="L285" s="237"/>
      <c r="M285" s="237"/>
    </row>
    <row r="286" spans="2:13">
      <c r="B286" s="237"/>
      <c r="C286" s="237"/>
      <c r="D286" s="237"/>
      <c r="E286" s="237"/>
      <c r="F286" s="237"/>
      <c r="G286" s="237"/>
      <c r="H286" s="237"/>
      <c r="I286" s="237"/>
      <c r="J286" s="237"/>
      <c r="K286" s="237"/>
      <c r="L286" s="237"/>
      <c r="M286" s="237"/>
    </row>
    <row r="287" spans="2:13">
      <c r="B287" s="237"/>
      <c r="C287" s="237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</row>
    <row r="288" spans="2:13">
      <c r="B288" s="237"/>
      <c r="C288" s="237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</row>
    <row r="289" spans="2:13">
      <c r="B289" s="237"/>
      <c r="C289" s="237"/>
      <c r="D289" s="237"/>
      <c r="E289" s="237"/>
      <c r="F289" s="237"/>
      <c r="G289" s="237"/>
      <c r="H289" s="237"/>
      <c r="I289" s="237"/>
      <c r="J289" s="237"/>
      <c r="K289" s="237"/>
      <c r="L289" s="237"/>
      <c r="M289" s="237"/>
    </row>
    <row r="290" spans="2:13">
      <c r="B290" s="237"/>
      <c r="C290" s="237"/>
      <c r="D290" s="237"/>
      <c r="E290" s="237"/>
      <c r="F290" s="237"/>
      <c r="G290" s="237"/>
      <c r="H290" s="237"/>
      <c r="I290" s="237"/>
      <c r="J290" s="237"/>
      <c r="K290" s="237"/>
      <c r="L290" s="237"/>
      <c r="M290" s="237"/>
    </row>
    <row r="291" spans="2:13">
      <c r="B291" s="237"/>
      <c r="C291" s="237"/>
      <c r="D291" s="237"/>
      <c r="E291" s="237"/>
      <c r="F291" s="237"/>
      <c r="G291" s="237"/>
      <c r="H291" s="237"/>
      <c r="I291" s="237"/>
      <c r="J291" s="237"/>
      <c r="K291" s="237"/>
      <c r="L291" s="237"/>
      <c r="M291" s="237"/>
    </row>
    <row r="292" spans="2:13">
      <c r="B292" s="237"/>
      <c r="C292" s="237"/>
      <c r="D292" s="237"/>
      <c r="E292" s="237"/>
      <c r="F292" s="237"/>
      <c r="G292" s="237"/>
      <c r="H292" s="237"/>
      <c r="I292" s="237"/>
      <c r="J292" s="237"/>
      <c r="K292" s="237"/>
      <c r="L292" s="237"/>
      <c r="M292" s="237"/>
    </row>
    <row r="293" spans="2:13">
      <c r="B293" s="237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</row>
    <row r="294" spans="2:13">
      <c r="B294" s="237"/>
      <c r="C294" s="237"/>
      <c r="D294" s="237"/>
      <c r="E294" s="237"/>
      <c r="F294" s="237"/>
      <c r="G294" s="237"/>
      <c r="H294" s="237"/>
      <c r="I294" s="237"/>
      <c r="J294" s="237"/>
      <c r="K294" s="237"/>
      <c r="L294" s="237"/>
      <c r="M294" s="237"/>
    </row>
    <row r="295" spans="2:13">
      <c r="B295" s="237"/>
      <c r="C295" s="237"/>
      <c r="D295" s="237"/>
      <c r="E295" s="237"/>
      <c r="F295" s="237"/>
      <c r="G295" s="237"/>
      <c r="H295" s="237"/>
      <c r="I295" s="237"/>
      <c r="J295" s="237"/>
      <c r="K295" s="237"/>
      <c r="L295" s="237"/>
      <c r="M295" s="237"/>
    </row>
    <row r="296" spans="2:13">
      <c r="B296" s="237"/>
      <c r="C296" s="237"/>
      <c r="D296" s="237"/>
      <c r="E296" s="237"/>
      <c r="F296" s="237"/>
      <c r="G296" s="237"/>
      <c r="H296" s="237"/>
      <c r="I296" s="237"/>
      <c r="J296" s="237"/>
      <c r="K296" s="237"/>
      <c r="L296" s="237"/>
      <c r="M296" s="237"/>
    </row>
    <row r="297" spans="2:13">
      <c r="B297" s="237"/>
      <c r="C297" s="237"/>
      <c r="D297" s="237"/>
      <c r="E297" s="237"/>
      <c r="F297" s="237"/>
      <c r="G297" s="237"/>
      <c r="H297" s="237"/>
      <c r="I297" s="237"/>
      <c r="J297" s="237"/>
      <c r="K297" s="237"/>
      <c r="L297" s="237"/>
      <c r="M297" s="237"/>
    </row>
    <row r="298" spans="2:13">
      <c r="B298" s="237"/>
      <c r="C298" s="237"/>
      <c r="D298" s="237"/>
      <c r="E298" s="237"/>
      <c r="F298" s="237"/>
      <c r="G298" s="237"/>
      <c r="H298" s="237"/>
      <c r="I298" s="237"/>
      <c r="J298" s="237"/>
      <c r="K298" s="237"/>
      <c r="L298" s="237"/>
      <c r="M298" s="237"/>
    </row>
    <row r="299" spans="2:13">
      <c r="B299" s="237"/>
      <c r="C299" s="237"/>
      <c r="D299" s="237"/>
      <c r="E299" s="237"/>
      <c r="F299" s="237"/>
      <c r="G299" s="237"/>
      <c r="H299" s="237"/>
      <c r="I299" s="237"/>
      <c r="J299" s="237"/>
      <c r="K299" s="237"/>
      <c r="L299" s="237"/>
      <c r="M299" s="237"/>
    </row>
    <row r="300" spans="2:13">
      <c r="B300" s="237"/>
      <c r="C300" s="237"/>
      <c r="D300" s="237"/>
      <c r="E300" s="237"/>
      <c r="F300" s="237"/>
      <c r="G300" s="237"/>
      <c r="H300" s="237"/>
      <c r="I300" s="237"/>
      <c r="J300" s="237"/>
      <c r="K300" s="237"/>
      <c r="L300" s="237"/>
      <c r="M300" s="237"/>
    </row>
    <row r="301" spans="2:13">
      <c r="B301" s="237"/>
      <c r="C301" s="237"/>
      <c r="D301" s="237"/>
      <c r="E301" s="237"/>
      <c r="F301" s="237"/>
      <c r="G301" s="237"/>
      <c r="H301" s="237"/>
      <c r="I301" s="237"/>
      <c r="J301" s="237"/>
      <c r="K301" s="237"/>
      <c r="L301" s="237"/>
      <c r="M301" s="237"/>
    </row>
    <row r="302" spans="2:13">
      <c r="B302" s="237"/>
      <c r="C302" s="237"/>
      <c r="D302" s="237"/>
      <c r="E302" s="237"/>
      <c r="F302" s="237"/>
      <c r="G302" s="237"/>
      <c r="H302" s="237"/>
      <c r="I302" s="237"/>
      <c r="J302" s="237"/>
      <c r="K302" s="237"/>
      <c r="L302" s="237"/>
      <c r="M302" s="237"/>
    </row>
    <row r="303" spans="2:13">
      <c r="B303" s="237"/>
      <c r="C303" s="237"/>
      <c r="D303" s="237"/>
      <c r="E303" s="237"/>
      <c r="F303" s="237"/>
      <c r="G303" s="237"/>
      <c r="H303" s="237"/>
      <c r="I303" s="237"/>
      <c r="J303" s="237"/>
      <c r="K303" s="237"/>
      <c r="L303" s="237"/>
      <c r="M303" s="237"/>
    </row>
    <row r="304" spans="2:13">
      <c r="B304" s="237"/>
      <c r="C304" s="237"/>
      <c r="D304" s="237"/>
      <c r="E304" s="237"/>
      <c r="F304" s="237"/>
      <c r="G304" s="237"/>
      <c r="H304" s="237"/>
      <c r="I304" s="237"/>
      <c r="J304" s="237"/>
      <c r="K304" s="237"/>
      <c r="L304" s="237"/>
      <c r="M304" s="237"/>
    </row>
    <row r="305" spans="2:13">
      <c r="B305" s="237"/>
      <c r="C305" s="237"/>
      <c r="D305" s="237"/>
      <c r="E305" s="237"/>
      <c r="F305" s="237"/>
      <c r="G305" s="237"/>
      <c r="H305" s="237"/>
      <c r="I305" s="237"/>
      <c r="J305" s="237"/>
      <c r="K305" s="237"/>
      <c r="L305" s="237"/>
      <c r="M305" s="237"/>
    </row>
    <row r="306" spans="2:13">
      <c r="B306" s="237"/>
      <c r="C306" s="237"/>
      <c r="D306" s="237"/>
      <c r="E306" s="237"/>
      <c r="F306" s="237"/>
      <c r="G306" s="237"/>
      <c r="H306" s="237"/>
      <c r="I306" s="237"/>
      <c r="J306" s="237"/>
      <c r="K306" s="237"/>
      <c r="L306" s="237"/>
      <c r="M306" s="237"/>
    </row>
    <row r="307" spans="2:13">
      <c r="B307" s="237"/>
      <c r="C307" s="237"/>
      <c r="D307" s="237"/>
      <c r="E307" s="237"/>
      <c r="F307" s="237"/>
      <c r="G307" s="237"/>
      <c r="H307" s="237"/>
      <c r="I307" s="237"/>
      <c r="J307" s="237"/>
      <c r="K307" s="237"/>
      <c r="L307" s="237"/>
      <c r="M307" s="237"/>
    </row>
    <row r="308" spans="2:13">
      <c r="B308" s="237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</row>
    <row r="309" spans="2:13">
      <c r="B309" s="237"/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</row>
    <row r="310" spans="2:13">
      <c r="B310" s="237"/>
      <c r="C310" s="237"/>
      <c r="D310" s="237"/>
      <c r="E310" s="237"/>
      <c r="F310" s="237"/>
      <c r="G310" s="237"/>
      <c r="H310" s="237"/>
      <c r="I310" s="237"/>
      <c r="J310" s="237"/>
      <c r="K310" s="237"/>
      <c r="L310" s="237"/>
      <c r="M310" s="237"/>
    </row>
    <row r="311" spans="2:13">
      <c r="B311" s="237"/>
      <c r="C311" s="237"/>
      <c r="D311" s="237"/>
      <c r="E311" s="237"/>
      <c r="F311" s="237"/>
      <c r="G311" s="237"/>
      <c r="H311" s="237"/>
      <c r="I311" s="237"/>
      <c r="J311" s="237"/>
      <c r="K311" s="237"/>
      <c r="L311" s="237"/>
      <c r="M311" s="237"/>
    </row>
    <row r="312" spans="2:13"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237"/>
      <c r="M312" s="237"/>
    </row>
    <row r="313" spans="2:13"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237"/>
      <c r="M313" s="237"/>
    </row>
    <row r="314" spans="2:13"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237"/>
      <c r="M314" s="237"/>
    </row>
    <row r="315" spans="2:13">
      <c r="B315" s="237"/>
      <c r="C315" s="237"/>
      <c r="D315" s="237"/>
      <c r="E315" s="237"/>
      <c r="F315" s="237"/>
      <c r="G315" s="237"/>
      <c r="H315" s="237"/>
      <c r="I315" s="237"/>
      <c r="J315" s="237"/>
      <c r="K315" s="237"/>
      <c r="L315" s="237"/>
      <c r="M315" s="237"/>
    </row>
    <row r="316" spans="2:13">
      <c r="B316" s="237"/>
      <c r="C316" s="237"/>
      <c r="D316" s="237"/>
      <c r="E316" s="237"/>
      <c r="F316" s="237"/>
      <c r="G316" s="237"/>
      <c r="H316" s="237"/>
      <c r="I316" s="237"/>
      <c r="J316" s="237"/>
      <c r="K316" s="237"/>
      <c r="L316" s="237"/>
      <c r="M316" s="237"/>
    </row>
    <row r="317" spans="2:13">
      <c r="B317" s="237"/>
      <c r="C317" s="237"/>
      <c r="D317" s="237"/>
      <c r="E317" s="237"/>
      <c r="F317" s="237"/>
      <c r="G317" s="237"/>
      <c r="H317" s="237"/>
      <c r="I317" s="237"/>
      <c r="J317" s="237"/>
      <c r="K317" s="237"/>
      <c r="L317" s="237"/>
      <c r="M317" s="237"/>
    </row>
    <row r="318" spans="2:13">
      <c r="B318" s="237"/>
      <c r="C318" s="237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</row>
    <row r="319" spans="2:13"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</row>
    <row r="320" spans="2:13">
      <c r="B320" s="237"/>
      <c r="C320" s="237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</row>
    <row r="321" spans="2:13">
      <c r="B321" s="237"/>
      <c r="C321" s="237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</row>
    <row r="322" spans="2:13">
      <c r="B322" s="237"/>
      <c r="C322" s="237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</row>
    <row r="323" spans="2:13">
      <c r="B323" s="237"/>
      <c r="C323" s="237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</row>
    <row r="324" spans="2:13">
      <c r="B324" s="237"/>
      <c r="C324" s="237"/>
      <c r="D324" s="237"/>
      <c r="E324" s="237"/>
      <c r="F324" s="237"/>
      <c r="G324" s="237"/>
      <c r="H324" s="237"/>
      <c r="I324" s="237"/>
      <c r="J324" s="237"/>
      <c r="K324" s="237"/>
      <c r="L324" s="237"/>
      <c r="M324" s="237"/>
    </row>
    <row r="325" spans="2:13">
      <c r="B325" s="237"/>
      <c r="C325" s="237"/>
      <c r="D325" s="237"/>
      <c r="E325" s="237"/>
      <c r="F325" s="237"/>
      <c r="G325" s="237"/>
      <c r="H325" s="237"/>
      <c r="I325" s="237"/>
      <c r="J325" s="237"/>
      <c r="K325" s="237"/>
      <c r="L325" s="237"/>
      <c r="M325" s="237"/>
    </row>
    <row r="326" spans="2:13">
      <c r="B326" s="237"/>
      <c r="C326" s="237"/>
      <c r="D326" s="237"/>
      <c r="E326" s="237"/>
      <c r="F326" s="237"/>
      <c r="G326" s="237"/>
      <c r="H326" s="237"/>
      <c r="I326" s="237"/>
      <c r="J326" s="237"/>
      <c r="K326" s="237"/>
      <c r="L326" s="237"/>
      <c r="M326" s="237"/>
    </row>
    <row r="327" spans="2:13">
      <c r="B327" s="237"/>
      <c r="C327" s="237"/>
      <c r="D327" s="237"/>
      <c r="E327" s="237"/>
      <c r="F327" s="237"/>
      <c r="G327" s="237"/>
      <c r="H327" s="237"/>
      <c r="I327" s="237"/>
      <c r="J327" s="237"/>
      <c r="K327" s="237"/>
      <c r="L327" s="237"/>
      <c r="M327" s="237"/>
    </row>
    <row r="328" spans="2:13">
      <c r="B328" s="237"/>
      <c r="C328" s="237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</row>
    <row r="329" spans="2:13">
      <c r="B329" s="237"/>
      <c r="C329" s="237"/>
      <c r="D329" s="237"/>
      <c r="E329" s="237"/>
      <c r="F329" s="237"/>
      <c r="G329" s="237"/>
      <c r="H329" s="237"/>
      <c r="I329" s="237"/>
      <c r="J329" s="237"/>
      <c r="K329" s="237"/>
      <c r="L329" s="237"/>
      <c r="M329" s="237"/>
    </row>
    <row r="330" spans="2:13">
      <c r="B330" s="237"/>
      <c r="C330" s="237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</row>
    <row r="331" spans="2:13">
      <c r="B331" s="237"/>
      <c r="C331" s="237"/>
      <c r="D331" s="237"/>
      <c r="E331" s="237"/>
      <c r="F331" s="237"/>
      <c r="G331" s="237"/>
      <c r="H331" s="237"/>
      <c r="I331" s="237"/>
      <c r="J331" s="237"/>
      <c r="K331" s="237"/>
      <c r="L331" s="237"/>
      <c r="M331" s="237"/>
    </row>
    <row r="332" spans="2:13">
      <c r="B332" s="237"/>
      <c r="C332" s="237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</row>
    <row r="333" spans="2:13">
      <c r="B333" s="237"/>
      <c r="C333" s="237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</row>
    <row r="334" spans="2:13">
      <c r="B334" s="237"/>
      <c r="C334" s="237"/>
      <c r="D334" s="237"/>
      <c r="E334" s="237"/>
      <c r="F334" s="237"/>
      <c r="G334" s="237"/>
      <c r="H334" s="237"/>
      <c r="I334" s="237"/>
      <c r="J334" s="237"/>
      <c r="K334" s="237"/>
      <c r="L334" s="237"/>
      <c r="M334" s="237"/>
    </row>
    <row r="335" spans="2:13">
      <c r="B335" s="237"/>
      <c r="C335" s="237"/>
      <c r="D335" s="237"/>
      <c r="E335" s="237"/>
      <c r="F335" s="237"/>
      <c r="G335" s="237"/>
      <c r="H335" s="237"/>
      <c r="I335" s="237"/>
      <c r="J335" s="237"/>
      <c r="K335" s="237"/>
      <c r="L335" s="237"/>
      <c r="M335" s="237"/>
    </row>
    <row r="336" spans="2:13">
      <c r="B336" s="237"/>
      <c r="C336" s="237"/>
      <c r="D336" s="237"/>
      <c r="E336" s="237"/>
      <c r="F336" s="237"/>
      <c r="G336" s="237"/>
      <c r="H336" s="237"/>
      <c r="I336" s="237"/>
      <c r="J336" s="237"/>
      <c r="K336" s="237"/>
      <c r="L336" s="237"/>
      <c r="M336" s="237"/>
    </row>
    <row r="337" spans="2:13">
      <c r="B337" s="237"/>
      <c r="C337" s="237"/>
      <c r="D337" s="237"/>
      <c r="E337" s="237"/>
      <c r="F337" s="237"/>
      <c r="G337" s="237"/>
      <c r="H337" s="237"/>
      <c r="I337" s="237"/>
      <c r="J337" s="237"/>
      <c r="K337" s="237"/>
      <c r="L337" s="237"/>
      <c r="M337" s="237"/>
    </row>
    <row r="338" spans="2:13">
      <c r="B338" s="237"/>
      <c r="C338" s="237"/>
      <c r="D338" s="237"/>
      <c r="E338" s="237"/>
      <c r="F338" s="237"/>
      <c r="G338" s="237"/>
      <c r="H338" s="237"/>
      <c r="I338" s="237"/>
      <c r="J338" s="237"/>
      <c r="K338" s="237"/>
      <c r="L338" s="237"/>
      <c r="M338" s="237"/>
    </row>
    <row r="339" spans="2:13">
      <c r="B339" s="237"/>
      <c r="C339" s="237"/>
      <c r="D339" s="237"/>
      <c r="E339" s="237"/>
      <c r="F339" s="237"/>
      <c r="G339" s="237"/>
      <c r="H339" s="237"/>
      <c r="I339" s="237"/>
      <c r="J339" s="237"/>
      <c r="K339" s="237"/>
      <c r="L339" s="237"/>
      <c r="M339" s="237"/>
    </row>
    <row r="340" spans="2:13">
      <c r="B340" s="237"/>
      <c r="C340" s="237"/>
      <c r="D340" s="237"/>
      <c r="E340" s="237"/>
      <c r="F340" s="237"/>
      <c r="G340" s="237"/>
      <c r="H340" s="237"/>
      <c r="I340" s="237"/>
      <c r="J340" s="237"/>
      <c r="K340" s="237"/>
      <c r="L340" s="237"/>
      <c r="M340" s="237"/>
    </row>
    <row r="341" spans="2:13">
      <c r="B341" s="237"/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</row>
    <row r="342" spans="2:13">
      <c r="B342" s="237"/>
      <c r="C342" s="237"/>
      <c r="D342" s="237"/>
      <c r="E342" s="237"/>
      <c r="F342" s="237"/>
      <c r="G342" s="237"/>
      <c r="H342" s="237"/>
      <c r="I342" s="237"/>
      <c r="J342" s="237"/>
      <c r="K342" s="237"/>
      <c r="L342" s="237"/>
      <c r="M342" s="237"/>
    </row>
    <row r="343" spans="2:13">
      <c r="B343" s="237"/>
      <c r="C343" s="237"/>
      <c r="D343" s="237"/>
      <c r="E343" s="237"/>
      <c r="F343" s="237"/>
      <c r="G343" s="237"/>
      <c r="H343" s="237"/>
      <c r="I343" s="237"/>
      <c r="J343" s="237"/>
      <c r="K343" s="237"/>
      <c r="L343" s="237"/>
      <c r="M343" s="237"/>
    </row>
    <row r="344" spans="2:13">
      <c r="B344" s="237"/>
      <c r="C344" s="237"/>
      <c r="D344" s="237"/>
      <c r="E344" s="237"/>
      <c r="F344" s="237"/>
      <c r="G344" s="237"/>
      <c r="H344" s="237"/>
      <c r="I344" s="237"/>
      <c r="J344" s="237"/>
      <c r="K344" s="237"/>
      <c r="L344" s="237"/>
      <c r="M344" s="237"/>
    </row>
    <row r="345" spans="2:13">
      <c r="B345" s="237"/>
      <c r="C345" s="237"/>
      <c r="D345" s="237"/>
      <c r="E345" s="237"/>
      <c r="F345" s="237"/>
      <c r="G345" s="237"/>
      <c r="H345" s="237"/>
      <c r="I345" s="237"/>
      <c r="J345" s="237"/>
      <c r="K345" s="237"/>
      <c r="L345" s="237"/>
      <c r="M345" s="237"/>
    </row>
    <row r="346" spans="2:13"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L346" s="237"/>
      <c r="M346" s="237"/>
    </row>
    <row r="347" spans="2:13">
      <c r="B347" s="237"/>
      <c r="C347" s="237"/>
      <c r="D347" s="237"/>
      <c r="E347" s="237"/>
      <c r="F347" s="237"/>
      <c r="G347" s="237"/>
      <c r="H347" s="237"/>
      <c r="I347" s="237"/>
      <c r="J347" s="237"/>
      <c r="K347" s="237"/>
      <c r="L347" s="237"/>
      <c r="M347" s="237"/>
    </row>
    <row r="348" spans="2:13">
      <c r="B348" s="237"/>
      <c r="C348" s="237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</row>
    <row r="349" spans="2:13">
      <c r="B349" s="237"/>
      <c r="C349" s="237"/>
      <c r="D349" s="237"/>
      <c r="E349" s="237"/>
      <c r="F349" s="237"/>
      <c r="G349" s="237"/>
      <c r="H349" s="237"/>
      <c r="I349" s="237"/>
      <c r="J349" s="237"/>
      <c r="K349" s="237"/>
      <c r="L349" s="237"/>
      <c r="M349" s="237"/>
    </row>
    <row r="350" spans="2:13">
      <c r="B350" s="237"/>
      <c r="C350" s="237"/>
      <c r="D350" s="237"/>
      <c r="E350" s="237"/>
      <c r="F350" s="237"/>
      <c r="G350" s="237"/>
      <c r="H350" s="237"/>
      <c r="I350" s="237"/>
      <c r="J350" s="237"/>
      <c r="K350" s="237"/>
      <c r="L350" s="237"/>
      <c r="M350" s="237"/>
    </row>
    <row r="351" spans="2:13">
      <c r="B351" s="237"/>
      <c r="C351" s="237"/>
      <c r="D351" s="237"/>
      <c r="E351" s="237"/>
      <c r="F351" s="237"/>
      <c r="G351" s="237"/>
      <c r="H351" s="237"/>
      <c r="I351" s="237"/>
      <c r="J351" s="237"/>
      <c r="K351" s="237"/>
      <c r="L351" s="237"/>
      <c r="M351" s="237"/>
    </row>
    <row r="352" spans="2:13">
      <c r="B352" s="237"/>
      <c r="C352" s="237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</row>
    <row r="353" spans="2:13">
      <c r="B353" s="237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</row>
    <row r="354" spans="2:13">
      <c r="B354" s="237"/>
      <c r="C354" s="237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</row>
    <row r="355" spans="2:13">
      <c r="B355" s="237"/>
      <c r="C355" s="237"/>
      <c r="D355" s="237"/>
      <c r="E355" s="237"/>
      <c r="F355" s="237"/>
      <c r="G355" s="237"/>
      <c r="H355" s="237"/>
      <c r="I355" s="237"/>
      <c r="J355" s="237"/>
      <c r="K355" s="237"/>
      <c r="L355" s="237"/>
      <c r="M355" s="237"/>
    </row>
    <row r="356" spans="2:13">
      <c r="B356" s="237"/>
      <c r="C356" s="237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</row>
    <row r="357" spans="2:13">
      <c r="B357" s="237"/>
      <c r="C357" s="237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</row>
    <row r="358" spans="2:13">
      <c r="B358" s="237"/>
      <c r="C358" s="237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</row>
    <row r="359" spans="2:13">
      <c r="B359" s="237"/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</row>
    <row r="360" spans="2:13">
      <c r="B360" s="237"/>
      <c r="C360" s="237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</row>
    <row r="361" spans="2:13">
      <c r="B361" s="237"/>
      <c r="C361" s="237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</row>
    <row r="362" spans="2:13">
      <c r="B362" s="237"/>
      <c r="C362" s="237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</row>
    <row r="363" spans="2:13">
      <c r="B363" s="237"/>
      <c r="C363" s="237"/>
      <c r="D363" s="237"/>
      <c r="E363" s="237"/>
      <c r="F363" s="237"/>
      <c r="G363" s="237"/>
      <c r="H363" s="237"/>
      <c r="I363" s="237"/>
      <c r="J363" s="237"/>
      <c r="K363" s="237"/>
      <c r="L363" s="237"/>
      <c r="M363" s="237"/>
    </row>
    <row r="364" spans="2:13">
      <c r="B364" s="237"/>
      <c r="C364" s="237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</row>
    <row r="365" spans="2:13">
      <c r="B365" s="237"/>
      <c r="C365" s="237"/>
      <c r="D365" s="237"/>
      <c r="E365" s="237"/>
      <c r="F365" s="237"/>
      <c r="G365" s="237"/>
      <c r="H365" s="237"/>
      <c r="I365" s="237"/>
      <c r="J365" s="237"/>
      <c r="K365" s="237"/>
      <c r="L365" s="237"/>
      <c r="M365" s="237"/>
    </row>
    <row r="366" spans="2:13">
      <c r="B366" s="237"/>
      <c r="C366" s="237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</row>
    <row r="367" spans="2:13">
      <c r="B367" s="237"/>
      <c r="C367" s="237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</row>
    <row r="368" spans="2:13">
      <c r="B368" s="237"/>
      <c r="C368" s="237"/>
      <c r="D368" s="237"/>
      <c r="E368" s="237"/>
      <c r="F368" s="237"/>
      <c r="G368" s="237"/>
      <c r="H368" s="237"/>
      <c r="I368" s="237"/>
      <c r="J368" s="237"/>
      <c r="K368" s="237"/>
      <c r="L368" s="237"/>
      <c r="M368" s="237"/>
    </row>
    <row r="369" spans="2:13">
      <c r="B369" s="237"/>
      <c r="C369" s="237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</row>
    <row r="370" spans="2:13">
      <c r="B370" s="237"/>
      <c r="C370" s="237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</row>
    <row r="371" spans="2:13">
      <c r="B371" s="237"/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  <c r="M371" s="237"/>
    </row>
    <row r="372" spans="2:13">
      <c r="B372" s="237"/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</row>
    <row r="373" spans="2:13">
      <c r="B373" s="237"/>
      <c r="C373" s="237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</row>
    <row r="374" spans="2:13">
      <c r="B374" s="237"/>
      <c r="C374" s="237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</row>
    <row r="375" spans="2:13">
      <c r="B375" s="237"/>
      <c r="C375" s="237"/>
      <c r="D375" s="237"/>
      <c r="E375" s="237"/>
      <c r="F375" s="237"/>
      <c r="G375" s="237"/>
      <c r="H375" s="237"/>
      <c r="I375" s="237"/>
      <c r="J375" s="237"/>
      <c r="K375" s="237"/>
      <c r="L375" s="237"/>
      <c r="M375" s="237"/>
    </row>
    <row r="376" spans="2:13">
      <c r="B376" s="237"/>
      <c r="C376" s="237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</row>
    <row r="377" spans="2:13">
      <c r="B377" s="237"/>
      <c r="C377" s="237"/>
      <c r="D377" s="237"/>
      <c r="E377" s="237"/>
      <c r="F377" s="237"/>
      <c r="G377" s="237"/>
      <c r="H377" s="237"/>
      <c r="I377" s="237"/>
      <c r="J377" s="237"/>
      <c r="K377" s="237"/>
      <c r="L377" s="237"/>
      <c r="M377" s="237"/>
    </row>
    <row r="378" spans="2:13">
      <c r="B378" s="237"/>
      <c r="C378" s="237"/>
      <c r="D378" s="237"/>
      <c r="E378" s="237"/>
      <c r="F378" s="237"/>
      <c r="G378" s="237"/>
      <c r="H378" s="237"/>
      <c r="I378" s="237"/>
      <c r="J378" s="237"/>
      <c r="K378" s="237"/>
      <c r="L378" s="237"/>
      <c r="M378" s="237"/>
    </row>
    <row r="379" spans="2:13">
      <c r="B379" s="237"/>
      <c r="C379" s="237"/>
      <c r="D379" s="237"/>
      <c r="E379" s="237"/>
      <c r="F379" s="237"/>
      <c r="G379" s="237"/>
      <c r="H379" s="237"/>
      <c r="I379" s="237"/>
      <c r="J379" s="237"/>
      <c r="K379" s="237"/>
      <c r="L379" s="237"/>
      <c r="M379" s="237"/>
    </row>
    <row r="380" spans="2:13">
      <c r="B380" s="237"/>
      <c r="C380" s="237"/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</row>
    <row r="381" spans="2:13">
      <c r="B381" s="237"/>
      <c r="C381" s="237"/>
      <c r="D381" s="237"/>
      <c r="E381" s="237"/>
      <c r="F381" s="237"/>
      <c r="G381" s="237"/>
      <c r="H381" s="237"/>
      <c r="I381" s="237"/>
      <c r="J381" s="237"/>
      <c r="K381" s="237"/>
      <c r="L381" s="237"/>
      <c r="M381" s="237"/>
    </row>
    <row r="382" spans="2:13">
      <c r="B382" s="237"/>
      <c r="C382" s="237"/>
      <c r="D382" s="237"/>
      <c r="E382" s="237"/>
      <c r="F382" s="237"/>
      <c r="G382" s="237"/>
      <c r="H382" s="237"/>
      <c r="I382" s="237"/>
      <c r="J382" s="237"/>
      <c r="K382" s="237"/>
      <c r="L382" s="237"/>
      <c r="M382" s="237"/>
    </row>
    <row r="383" spans="2:13">
      <c r="B383" s="237"/>
      <c r="C383" s="237"/>
      <c r="D383" s="237"/>
      <c r="E383" s="237"/>
      <c r="F383" s="237"/>
      <c r="G383" s="237"/>
      <c r="H383" s="237"/>
      <c r="I383" s="237"/>
      <c r="J383" s="237"/>
      <c r="K383" s="237"/>
      <c r="L383" s="237"/>
      <c r="M383" s="237"/>
    </row>
    <row r="384" spans="2:13">
      <c r="B384" s="237"/>
      <c r="C384" s="237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</row>
    <row r="385" spans="2:13">
      <c r="B385" s="237"/>
      <c r="C385" s="237"/>
      <c r="D385" s="237"/>
      <c r="E385" s="237"/>
      <c r="F385" s="237"/>
      <c r="G385" s="237"/>
      <c r="H385" s="237"/>
      <c r="I385" s="237"/>
      <c r="J385" s="237"/>
      <c r="K385" s="237"/>
      <c r="L385" s="237"/>
      <c r="M385" s="237"/>
    </row>
    <row r="386" spans="2:13">
      <c r="B386" s="237"/>
      <c r="C386" s="237"/>
      <c r="D386" s="237"/>
      <c r="E386" s="237"/>
      <c r="F386" s="237"/>
      <c r="G386" s="237"/>
      <c r="H386" s="237"/>
      <c r="I386" s="237"/>
      <c r="J386" s="237"/>
      <c r="K386" s="237"/>
      <c r="L386" s="237"/>
      <c r="M386" s="237"/>
    </row>
    <row r="387" spans="2:13">
      <c r="B387" s="237"/>
      <c r="C387" s="237"/>
      <c r="D387" s="237"/>
      <c r="E387" s="237"/>
      <c r="F387" s="237"/>
      <c r="G387" s="237"/>
      <c r="H387" s="237"/>
      <c r="I387" s="237"/>
      <c r="J387" s="237"/>
      <c r="K387" s="237"/>
      <c r="L387" s="237"/>
      <c r="M387" s="237"/>
    </row>
    <row r="388" spans="2:13">
      <c r="B388" s="237"/>
      <c r="C388" s="237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</row>
    <row r="389" spans="2:13">
      <c r="B389" s="237"/>
      <c r="C389" s="237"/>
      <c r="D389" s="237"/>
      <c r="E389" s="237"/>
      <c r="F389" s="237"/>
      <c r="G389" s="237"/>
      <c r="H389" s="237"/>
      <c r="I389" s="237"/>
      <c r="J389" s="237"/>
      <c r="K389" s="237"/>
      <c r="L389" s="237"/>
      <c r="M389" s="237"/>
    </row>
    <row r="390" spans="2:13">
      <c r="B390" s="237"/>
      <c r="C390" s="237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</row>
    <row r="391" spans="2:13">
      <c r="B391" s="237"/>
      <c r="C391" s="237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</row>
    <row r="392" spans="2:13"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</row>
    <row r="393" spans="2:13">
      <c r="B393" s="237"/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</row>
    <row r="394" spans="2:13">
      <c r="B394" s="237"/>
      <c r="C394" s="237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</row>
    <row r="395" spans="2:13">
      <c r="B395" s="237"/>
      <c r="C395" s="237"/>
      <c r="D395" s="237"/>
      <c r="E395" s="237"/>
      <c r="F395" s="237"/>
      <c r="G395" s="237"/>
      <c r="H395" s="237"/>
      <c r="I395" s="237"/>
      <c r="J395" s="237"/>
      <c r="K395" s="237"/>
      <c r="L395" s="237"/>
      <c r="M395" s="237"/>
    </row>
    <row r="396" spans="2:13">
      <c r="B396" s="237"/>
      <c r="C396" s="237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</row>
    <row r="397" spans="2:13">
      <c r="B397" s="237"/>
      <c r="C397" s="237"/>
      <c r="D397" s="237"/>
      <c r="E397" s="237"/>
      <c r="F397" s="237"/>
      <c r="G397" s="237"/>
      <c r="H397" s="237"/>
      <c r="I397" s="237"/>
      <c r="J397" s="237"/>
      <c r="K397" s="237"/>
      <c r="L397" s="237"/>
      <c r="M397" s="237"/>
    </row>
    <row r="398" spans="2:13">
      <c r="B398" s="237"/>
      <c r="C398" s="237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</row>
    <row r="399" spans="2:13">
      <c r="B399" s="237"/>
      <c r="C399" s="237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</row>
    <row r="400" spans="2:13"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</row>
    <row r="401" spans="2:13">
      <c r="B401" s="237"/>
      <c r="C401" s="237"/>
      <c r="D401" s="237"/>
      <c r="E401" s="237"/>
      <c r="F401" s="237"/>
      <c r="G401" s="237"/>
      <c r="H401" s="237"/>
      <c r="I401" s="237"/>
      <c r="J401" s="237"/>
      <c r="K401" s="237"/>
      <c r="L401" s="237"/>
      <c r="M401" s="237"/>
    </row>
    <row r="402" spans="2:13">
      <c r="B402" s="237"/>
      <c r="C402" s="237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</row>
    <row r="403" spans="2:13">
      <c r="B403" s="237"/>
      <c r="C403" s="237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</row>
    <row r="404" spans="2:13">
      <c r="B404" s="237"/>
      <c r="C404" s="237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</row>
    <row r="405" spans="2:13">
      <c r="B405" s="237"/>
      <c r="C405" s="237"/>
      <c r="D405" s="237"/>
      <c r="E405" s="237"/>
      <c r="F405" s="237"/>
      <c r="G405" s="237"/>
      <c r="H405" s="237"/>
      <c r="I405" s="237"/>
      <c r="J405" s="237"/>
      <c r="K405" s="237"/>
      <c r="L405" s="237"/>
      <c r="M405" s="237"/>
    </row>
    <row r="406" spans="2:13">
      <c r="B406" s="237"/>
      <c r="C406" s="237"/>
      <c r="D406" s="237"/>
      <c r="E406" s="237"/>
      <c r="F406" s="237"/>
      <c r="G406" s="237"/>
      <c r="H406" s="237"/>
      <c r="I406" s="237"/>
      <c r="J406" s="237"/>
      <c r="K406" s="237"/>
      <c r="L406" s="237"/>
      <c r="M406" s="237"/>
    </row>
    <row r="407" spans="2:13">
      <c r="B407" s="237"/>
      <c r="C407" s="237"/>
      <c r="D407" s="237"/>
      <c r="E407" s="237"/>
      <c r="F407" s="237"/>
      <c r="G407" s="237"/>
      <c r="H407" s="237"/>
      <c r="I407" s="237"/>
      <c r="J407" s="237"/>
      <c r="K407" s="237"/>
      <c r="L407" s="237"/>
      <c r="M407" s="237"/>
    </row>
    <row r="408" spans="2:13"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</row>
    <row r="409" spans="2:13">
      <c r="B409" s="237"/>
      <c r="C409" s="237"/>
      <c r="D409" s="237"/>
      <c r="E409" s="237"/>
      <c r="F409" s="237"/>
      <c r="G409" s="237"/>
      <c r="H409" s="237"/>
      <c r="I409" s="237"/>
      <c r="J409" s="237"/>
      <c r="K409" s="237"/>
      <c r="L409" s="237"/>
      <c r="M409" s="237"/>
    </row>
    <row r="410" spans="2:13">
      <c r="B410" s="237"/>
      <c r="C410" s="237"/>
      <c r="D410" s="237"/>
      <c r="E410" s="237"/>
      <c r="F410" s="237"/>
      <c r="G410" s="237"/>
      <c r="H410" s="237"/>
      <c r="I410" s="237"/>
      <c r="J410" s="237"/>
      <c r="K410" s="237"/>
      <c r="L410" s="237"/>
      <c r="M410" s="237"/>
    </row>
    <row r="411" spans="2:13">
      <c r="B411" s="237"/>
      <c r="C411" s="237"/>
      <c r="D411" s="237"/>
      <c r="E411" s="237"/>
      <c r="F411" s="237"/>
      <c r="G411" s="237"/>
      <c r="H411" s="237"/>
      <c r="I411" s="237"/>
      <c r="J411" s="237"/>
      <c r="K411" s="237"/>
      <c r="L411" s="237"/>
      <c r="M411" s="237"/>
    </row>
    <row r="412" spans="2:13">
      <c r="B412" s="237"/>
      <c r="C412" s="237"/>
      <c r="D412" s="237"/>
      <c r="E412" s="237"/>
      <c r="F412" s="237"/>
      <c r="G412" s="237"/>
      <c r="H412" s="237"/>
      <c r="I412" s="237"/>
      <c r="J412" s="237"/>
      <c r="K412" s="237"/>
      <c r="L412" s="237"/>
      <c r="M412" s="237"/>
    </row>
    <row r="413" spans="2:13"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/>
      <c r="M413" s="237"/>
    </row>
    <row r="414" spans="2:13">
      <c r="B414" s="237"/>
      <c r="C414" s="237"/>
      <c r="D414" s="237"/>
      <c r="E414" s="237"/>
      <c r="F414" s="237"/>
      <c r="G414" s="237"/>
      <c r="H414" s="237"/>
      <c r="I414" s="237"/>
      <c r="J414" s="237"/>
      <c r="K414" s="237"/>
      <c r="L414" s="237"/>
      <c r="M414" s="237"/>
    </row>
    <row r="415" spans="2:13">
      <c r="B415" s="237"/>
      <c r="C415" s="237"/>
      <c r="D415" s="237"/>
      <c r="E415" s="237"/>
      <c r="F415" s="237"/>
      <c r="G415" s="237"/>
      <c r="H415" s="237"/>
      <c r="I415" s="237"/>
      <c r="J415" s="237"/>
      <c r="K415" s="237"/>
      <c r="L415" s="237"/>
      <c r="M415" s="237"/>
    </row>
    <row r="416" spans="2:13">
      <c r="B416" s="237"/>
      <c r="C416" s="237"/>
      <c r="D416" s="237"/>
      <c r="E416" s="237"/>
      <c r="F416" s="237"/>
      <c r="G416" s="237"/>
      <c r="H416" s="237"/>
      <c r="I416" s="237"/>
      <c r="J416" s="237"/>
      <c r="K416" s="237"/>
      <c r="L416" s="237"/>
      <c r="M416" s="237"/>
    </row>
    <row r="417" spans="2:13">
      <c r="B417" s="237"/>
      <c r="C417" s="237"/>
      <c r="D417" s="237"/>
      <c r="E417" s="237"/>
      <c r="F417" s="237"/>
      <c r="G417" s="237"/>
      <c r="H417" s="237"/>
      <c r="I417" s="237"/>
      <c r="J417" s="237"/>
      <c r="K417" s="237"/>
      <c r="L417" s="237"/>
      <c r="M417" s="237"/>
    </row>
    <row r="418" spans="2:13">
      <c r="B418" s="237"/>
      <c r="C418" s="237"/>
      <c r="D418" s="237"/>
      <c r="E418" s="237"/>
      <c r="F418" s="237"/>
      <c r="G418" s="237"/>
      <c r="H418" s="237"/>
      <c r="I418" s="237"/>
      <c r="J418" s="237"/>
      <c r="K418" s="237"/>
      <c r="L418" s="237"/>
      <c r="M418" s="237"/>
    </row>
    <row r="419" spans="2:13">
      <c r="B419" s="237"/>
      <c r="C419" s="237"/>
      <c r="D419" s="237"/>
      <c r="E419" s="237"/>
      <c r="F419" s="237"/>
      <c r="G419" s="237"/>
      <c r="H419" s="237"/>
      <c r="I419" s="237"/>
      <c r="J419" s="237"/>
      <c r="K419" s="237"/>
      <c r="L419" s="237"/>
      <c r="M419" s="237"/>
    </row>
    <row r="420" spans="2:13">
      <c r="B420" s="237"/>
      <c r="C420" s="237"/>
      <c r="D420" s="237"/>
      <c r="E420" s="237"/>
      <c r="F420" s="237"/>
      <c r="G420" s="237"/>
      <c r="H420" s="237"/>
      <c r="I420" s="237"/>
      <c r="J420" s="237"/>
      <c r="K420" s="237"/>
      <c r="L420" s="237"/>
      <c r="M420" s="237"/>
    </row>
    <row r="421" spans="2:13">
      <c r="B421" s="237"/>
      <c r="C421" s="237"/>
      <c r="D421" s="237"/>
      <c r="E421" s="237"/>
      <c r="F421" s="237"/>
      <c r="G421" s="237"/>
      <c r="H421" s="237"/>
      <c r="I421" s="237"/>
      <c r="J421" s="237"/>
      <c r="K421" s="237"/>
      <c r="L421" s="237"/>
      <c r="M421" s="237"/>
    </row>
    <row r="422" spans="2:13">
      <c r="B422" s="237"/>
      <c r="C422" s="237"/>
      <c r="D422" s="237"/>
      <c r="E422" s="237"/>
      <c r="F422" s="237"/>
      <c r="G422" s="237"/>
      <c r="H422" s="237"/>
      <c r="I422" s="237"/>
      <c r="J422" s="237"/>
      <c r="K422" s="237"/>
      <c r="L422" s="237"/>
      <c r="M422" s="237"/>
    </row>
    <row r="423" spans="2:13">
      <c r="B423" s="237"/>
      <c r="C423" s="237"/>
      <c r="D423" s="237"/>
      <c r="E423" s="237"/>
      <c r="F423" s="237"/>
      <c r="G423" s="237"/>
      <c r="H423" s="237"/>
      <c r="I423" s="237"/>
      <c r="J423" s="237"/>
      <c r="K423" s="237"/>
      <c r="L423" s="237"/>
      <c r="M423" s="237"/>
    </row>
    <row r="424" spans="2:13">
      <c r="B424" s="237"/>
      <c r="C424" s="237"/>
      <c r="D424" s="237"/>
      <c r="E424" s="237"/>
      <c r="F424" s="237"/>
      <c r="G424" s="237"/>
      <c r="H424" s="237"/>
      <c r="I424" s="237"/>
      <c r="J424" s="237"/>
      <c r="K424" s="237"/>
      <c r="L424" s="237"/>
      <c r="M424" s="237"/>
    </row>
    <row r="425" spans="2:13">
      <c r="B425" s="237"/>
      <c r="C425" s="237"/>
      <c r="D425" s="237"/>
      <c r="E425" s="237"/>
      <c r="F425" s="237"/>
      <c r="G425" s="237"/>
      <c r="H425" s="237"/>
      <c r="I425" s="237"/>
      <c r="J425" s="237"/>
      <c r="K425" s="237"/>
      <c r="L425" s="237"/>
      <c r="M425" s="237"/>
    </row>
    <row r="426" spans="2:13">
      <c r="B426" s="237"/>
      <c r="C426" s="237"/>
      <c r="D426" s="237"/>
      <c r="E426" s="237"/>
      <c r="F426" s="237"/>
      <c r="G426" s="237"/>
      <c r="H426" s="237"/>
      <c r="I426" s="237"/>
      <c r="J426" s="237"/>
      <c r="K426" s="237"/>
      <c r="L426" s="237"/>
      <c r="M426" s="237"/>
    </row>
    <row r="427" spans="2:13">
      <c r="B427" s="237"/>
      <c r="C427" s="237"/>
      <c r="D427" s="237"/>
      <c r="E427" s="237"/>
      <c r="F427" s="237"/>
      <c r="G427" s="237"/>
      <c r="H427" s="237"/>
      <c r="I427" s="237"/>
      <c r="J427" s="237"/>
      <c r="K427" s="237"/>
      <c r="L427" s="237"/>
      <c r="M427" s="237"/>
    </row>
    <row r="428" spans="2:13">
      <c r="B428" s="237"/>
      <c r="C428" s="237"/>
      <c r="D428" s="237"/>
      <c r="E428" s="237"/>
      <c r="F428" s="237"/>
      <c r="G428" s="237"/>
      <c r="H428" s="237"/>
      <c r="I428" s="237"/>
      <c r="J428" s="237"/>
      <c r="K428" s="237"/>
      <c r="L428" s="237"/>
      <c r="M428" s="237"/>
    </row>
    <row r="429" spans="2:13">
      <c r="B429" s="237"/>
      <c r="C429" s="237"/>
      <c r="D429" s="237"/>
      <c r="E429" s="237"/>
      <c r="F429" s="237"/>
      <c r="G429" s="237"/>
      <c r="H429" s="237"/>
      <c r="I429" s="237"/>
      <c r="J429" s="237"/>
      <c r="K429" s="237"/>
      <c r="L429" s="237"/>
      <c r="M429" s="237"/>
    </row>
    <row r="430" spans="2:13"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</row>
    <row r="431" spans="2:13"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</row>
    <row r="432" spans="2:13"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</row>
    <row r="433" spans="2:13">
      <c r="B433" s="237"/>
      <c r="C433" s="237"/>
      <c r="D433" s="237"/>
      <c r="E433" s="237"/>
      <c r="F433" s="237"/>
      <c r="G433" s="237"/>
      <c r="H433" s="237"/>
      <c r="I433" s="237"/>
      <c r="J433" s="237"/>
      <c r="K433" s="237"/>
      <c r="L433" s="237"/>
      <c r="M433" s="237"/>
    </row>
    <row r="434" spans="2:13">
      <c r="B434" s="237"/>
      <c r="C434" s="237"/>
      <c r="D434" s="237"/>
      <c r="E434" s="237"/>
      <c r="F434" s="237"/>
      <c r="G434" s="237"/>
      <c r="H434" s="237"/>
      <c r="I434" s="237"/>
      <c r="J434" s="237"/>
      <c r="K434" s="237"/>
      <c r="L434" s="237"/>
      <c r="M434" s="237"/>
    </row>
    <row r="435" spans="2:13">
      <c r="B435" s="237"/>
      <c r="C435" s="237"/>
      <c r="D435" s="237"/>
      <c r="E435" s="237"/>
      <c r="F435" s="237"/>
      <c r="G435" s="237"/>
      <c r="H435" s="237"/>
      <c r="I435" s="237"/>
      <c r="J435" s="237"/>
      <c r="K435" s="237"/>
      <c r="L435" s="237"/>
      <c r="M435" s="237"/>
    </row>
    <row r="436" spans="2:13">
      <c r="B436" s="237"/>
      <c r="C436" s="237"/>
      <c r="D436" s="237"/>
      <c r="E436" s="237"/>
      <c r="F436" s="237"/>
      <c r="G436" s="237"/>
      <c r="H436" s="237"/>
      <c r="I436" s="237"/>
      <c r="J436" s="237"/>
      <c r="K436" s="237"/>
      <c r="L436" s="237"/>
      <c r="M436" s="237"/>
    </row>
    <row r="437" spans="2:13">
      <c r="B437" s="237"/>
      <c r="C437" s="237"/>
      <c r="D437" s="237"/>
      <c r="E437" s="237"/>
      <c r="F437" s="237"/>
      <c r="G437" s="237"/>
      <c r="H437" s="237"/>
      <c r="I437" s="237"/>
      <c r="J437" s="237"/>
      <c r="K437" s="237"/>
      <c r="L437" s="237"/>
      <c r="M437" s="237"/>
    </row>
    <row r="438" spans="2:13">
      <c r="B438" s="237"/>
      <c r="C438" s="237"/>
      <c r="D438" s="237"/>
      <c r="E438" s="237"/>
      <c r="F438" s="237"/>
      <c r="G438" s="237"/>
      <c r="H438" s="237"/>
      <c r="I438" s="237"/>
      <c r="J438" s="237"/>
      <c r="K438" s="237"/>
      <c r="L438" s="237"/>
      <c r="M438" s="237"/>
    </row>
    <row r="439" spans="2:13">
      <c r="B439" s="237"/>
      <c r="C439" s="237"/>
      <c r="D439" s="237"/>
      <c r="E439" s="237"/>
      <c r="F439" s="237"/>
      <c r="G439" s="237"/>
      <c r="H439" s="237"/>
      <c r="I439" s="237"/>
      <c r="J439" s="237"/>
      <c r="K439" s="237"/>
      <c r="L439" s="237"/>
      <c r="M439" s="237"/>
    </row>
    <row r="440" spans="2:13">
      <c r="B440" s="237"/>
      <c r="C440" s="237"/>
      <c r="D440" s="237"/>
      <c r="E440" s="237"/>
      <c r="F440" s="237"/>
      <c r="G440" s="237"/>
      <c r="H440" s="237"/>
      <c r="I440" s="237"/>
      <c r="J440" s="237"/>
      <c r="K440" s="237"/>
      <c r="L440" s="237"/>
      <c r="M440" s="237"/>
    </row>
    <row r="441" spans="2:13">
      <c r="B441" s="237"/>
      <c r="C441" s="237"/>
      <c r="D441" s="237"/>
      <c r="E441" s="237"/>
      <c r="F441" s="237"/>
      <c r="G441" s="237"/>
      <c r="H441" s="237"/>
      <c r="I441" s="237"/>
      <c r="J441" s="237"/>
      <c r="K441" s="237"/>
      <c r="L441" s="237"/>
      <c r="M441" s="237"/>
    </row>
    <row r="442" spans="2:13">
      <c r="B442" s="237"/>
      <c r="C442" s="237"/>
      <c r="D442" s="237"/>
      <c r="E442" s="237"/>
      <c r="F442" s="237"/>
      <c r="G442" s="237"/>
      <c r="H442" s="237"/>
      <c r="I442" s="237"/>
      <c r="J442" s="237"/>
      <c r="K442" s="237"/>
      <c r="L442" s="237"/>
      <c r="M442" s="237"/>
    </row>
    <row r="443" spans="2:13">
      <c r="B443" s="237"/>
      <c r="C443" s="237"/>
      <c r="D443" s="237"/>
      <c r="E443" s="237"/>
      <c r="F443" s="237"/>
      <c r="G443" s="237"/>
      <c r="H443" s="237"/>
      <c r="I443" s="237"/>
      <c r="J443" s="237"/>
      <c r="K443" s="237"/>
      <c r="L443" s="237"/>
      <c r="M443" s="237"/>
    </row>
    <row r="444" spans="2:13">
      <c r="B444" s="237"/>
      <c r="C444" s="237"/>
      <c r="D444" s="237"/>
      <c r="E444" s="237"/>
      <c r="F444" s="237"/>
      <c r="G444" s="237"/>
      <c r="H444" s="237"/>
      <c r="I444" s="237"/>
      <c r="J444" s="237"/>
      <c r="K444" s="237"/>
      <c r="L444" s="237"/>
      <c r="M444" s="237"/>
    </row>
    <row r="445" spans="2:13">
      <c r="B445" s="237"/>
      <c r="C445" s="237"/>
      <c r="D445" s="237"/>
      <c r="E445" s="237"/>
      <c r="F445" s="237"/>
      <c r="G445" s="237"/>
      <c r="H445" s="237"/>
      <c r="I445" s="237"/>
      <c r="J445" s="237"/>
      <c r="K445" s="237"/>
      <c r="L445" s="237"/>
      <c r="M445" s="237"/>
    </row>
    <row r="446" spans="2:13">
      <c r="B446" s="237"/>
      <c r="C446" s="237"/>
      <c r="D446" s="237"/>
      <c r="E446" s="237"/>
      <c r="F446" s="237"/>
      <c r="G446" s="237"/>
      <c r="H446" s="237"/>
      <c r="I446" s="237"/>
      <c r="J446" s="237"/>
      <c r="K446" s="237"/>
      <c r="L446" s="237"/>
      <c r="M446" s="237"/>
    </row>
    <row r="447" spans="2:13">
      <c r="B447" s="237"/>
      <c r="C447" s="237"/>
      <c r="D447" s="237"/>
      <c r="E447" s="237"/>
      <c r="F447" s="237"/>
      <c r="G447" s="237"/>
      <c r="H447" s="237"/>
      <c r="I447" s="237"/>
      <c r="J447" s="237"/>
      <c r="K447" s="237"/>
      <c r="L447" s="237"/>
      <c r="M447" s="237"/>
    </row>
    <row r="448" spans="2:13">
      <c r="B448" s="237"/>
      <c r="C448" s="237"/>
      <c r="D448" s="237"/>
      <c r="E448" s="237"/>
      <c r="F448" s="237"/>
      <c r="G448" s="237"/>
      <c r="H448" s="237"/>
      <c r="I448" s="237"/>
      <c r="J448" s="237"/>
      <c r="K448" s="237"/>
      <c r="L448" s="237"/>
      <c r="M448" s="237"/>
    </row>
    <row r="449" spans="2:13">
      <c r="B449" s="237"/>
      <c r="C449" s="237"/>
      <c r="D449" s="237"/>
      <c r="E449" s="237"/>
      <c r="F449" s="237"/>
      <c r="G449" s="237"/>
      <c r="H449" s="237"/>
      <c r="I449" s="237"/>
      <c r="J449" s="237"/>
      <c r="K449" s="237"/>
      <c r="L449" s="237"/>
      <c r="M449" s="237"/>
    </row>
    <row r="450" spans="2:13">
      <c r="B450" s="237"/>
      <c r="C450" s="237"/>
      <c r="D450" s="237"/>
      <c r="E450" s="237"/>
      <c r="F450" s="237"/>
      <c r="G450" s="237"/>
      <c r="H450" s="237"/>
      <c r="I450" s="237"/>
      <c r="J450" s="237"/>
      <c r="K450" s="237"/>
      <c r="L450" s="237"/>
      <c r="M450" s="237"/>
    </row>
    <row r="451" spans="2:13">
      <c r="B451" s="237"/>
      <c r="C451" s="237"/>
      <c r="D451" s="237"/>
      <c r="E451" s="237"/>
      <c r="F451" s="237"/>
      <c r="G451" s="237"/>
      <c r="H451" s="237"/>
      <c r="I451" s="237"/>
      <c r="J451" s="237"/>
      <c r="K451" s="237"/>
      <c r="L451" s="237"/>
      <c r="M451" s="237"/>
    </row>
    <row r="452" spans="2:13">
      <c r="B452" s="237"/>
      <c r="C452" s="237"/>
      <c r="D452" s="237"/>
      <c r="E452" s="237"/>
      <c r="F452" s="237"/>
      <c r="G452" s="237"/>
      <c r="H452" s="237"/>
      <c r="I452" s="237"/>
      <c r="J452" s="237"/>
      <c r="K452" s="237"/>
      <c r="L452" s="237"/>
      <c r="M452" s="237"/>
    </row>
    <row r="453" spans="2:13">
      <c r="B453" s="237"/>
      <c r="C453" s="237"/>
      <c r="D453" s="237"/>
      <c r="E453" s="237"/>
      <c r="F453" s="237"/>
      <c r="G453" s="237"/>
      <c r="H453" s="237"/>
      <c r="I453" s="237"/>
      <c r="J453" s="237"/>
      <c r="K453" s="237"/>
      <c r="L453" s="237"/>
      <c r="M453" s="237"/>
    </row>
    <row r="454" spans="2:13">
      <c r="B454" s="237"/>
      <c r="C454" s="237"/>
      <c r="D454" s="237"/>
      <c r="E454" s="237"/>
      <c r="F454" s="237"/>
      <c r="G454" s="237"/>
      <c r="H454" s="237"/>
      <c r="I454" s="237"/>
      <c r="J454" s="237"/>
      <c r="K454" s="237"/>
      <c r="L454" s="237"/>
      <c r="M454" s="237"/>
    </row>
    <row r="455" spans="2:13">
      <c r="B455" s="237"/>
      <c r="C455" s="237"/>
      <c r="D455" s="237"/>
      <c r="E455" s="237"/>
      <c r="F455" s="237"/>
      <c r="G455" s="237"/>
      <c r="H455" s="237"/>
      <c r="I455" s="237"/>
      <c r="J455" s="237"/>
      <c r="K455" s="237"/>
      <c r="L455" s="237"/>
      <c r="M455" s="237"/>
    </row>
    <row r="456" spans="2:13"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</row>
    <row r="457" spans="2:13">
      <c r="B457" s="237"/>
      <c r="C457" s="237"/>
      <c r="D457" s="237"/>
      <c r="E457" s="237"/>
      <c r="F457" s="237"/>
      <c r="G457" s="237"/>
      <c r="H457" s="237"/>
      <c r="I457" s="237"/>
      <c r="J457" s="237"/>
      <c r="K457" s="237"/>
      <c r="L457" s="237"/>
      <c r="M457" s="237"/>
    </row>
    <row r="458" spans="2:13">
      <c r="B458" s="237"/>
      <c r="C458" s="237"/>
      <c r="D458" s="237"/>
      <c r="E458" s="237"/>
      <c r="F458" s="237"/>
      <c r="G458" s="237"/>
      <c r="H458" s="237"/>
      <c r="I458" s="237"/>
      <c r="J458" s="237"/>
      <c r="K458" s="237"/>
      <c r="L458" s="237"/>
      <c r="M458" s="237"/>
    </row>
    <row r="459" spans="2:13">
      <c r="B459" s="237"/>
      <c r="C459" s="237"/>
      <c r="D459" s="237"/>
      <c r="E459" s="237"/>
      <c r="F459" s="237"/>
      <c r="G459" s="237"/>
      <c r="H459" s="237"/>
      <c r="I459" s="237"/>
      <c r="J459" s="237"/>
      <c r="K459" s="237"/>
      <c r="L459" s="237"/>
      <c r="M459" s="237"/>
    </row>
    <row r="460" spans="2:13">
      <c r="B460" s="237"/>
      <c r="C460" s="237"/>
      <c r="D460" s="237"/>
      <c r="E460" s="237"/>
      <c r="F460" s="237"/>
      <c r="G460" s="237"/>
      <c r="H460" s="237"/>
      <c r="I460" s="237"/>
      <c r="J460" s="237"/>
      <c r="K460" s="237"/>
      <c r="L460" s="237"/>
      <c r="M460" s="237"/>
    </row>
    <row r="461" spans="2:13">
      <c r="B461" s="237"/>
      <c r="C461" s="237"/>
      <c r="D461" s="237"/>
      <c r="E461" s="237"/>
      <c r="F461" s="237"/>
      <c r="G461" s="237"/>
      <c r="H461" s="237"/>
      <c r="I461" s="237"/>
      <c r="J461" s="237"/>
      <c r="K461" s="237"/>
      <c r="L461" s="237"/>
      <c r="M461" s="237"/>
    </row>
    <row r="462" spans="2:13">
      <c r="B462" s="237"/>
      <c r="C462" s="237"/>
      <c r="D462" s="237"/>
      <c r="E462" s="237"/>
      <c r="F462" s="237"/>
      <c r="G462" s="237"/>
      <c r="H462" s="237"/>
      <c r="I462" s="237"/>
      <c r="J462" s="237"/>
      <c r="K462" s="237"/>
      <c r="L462" s="237"/>
      <c r="M462" s="237"/>
    </row>
    <row r="463" spans="2:13">
      <c r="B463" s="237"/>
      <c r="C463" s="237"/>
      <c r="D463" s="237"/>
      <c r="E463" s="237"/>
      <c r="F463" s="237"/>
      <c r="G463" s="237"/>
      <c r="H463" s="237"/>
      <c r="I463" s="237"/>
      <c r="J463" s="237"/>
      <c r="K463" s="237"/>
      <c r="L463" s="237"/>
      <c r="M463" s="237"/>
    </row>
    <row r="464" spans="2:13">
      <c r="B464" s="237"/>
      <c r="C464" s="237"/>
      <c r="D464" s="237"/>
      <c r="E464" s="237"/>
      <c r="F464" s="237"/>
      <c r="G464" s="237"/>
      <c r="H464" s="237"/>
      <c r="I464" s="237"/>
      <c r="J464" s="237"/>
      <c r="K464" s="237"/>
      <c r="L464" s="237"/>
      <c r="M464" s="237"/>
    </row>
    <row r="465" spans="2:13">
      <c r="B465" s="237"/>
      <c r="C465" s="237"/>
      <c r="D465" s="237"/>
      <c r="E465" s="237"/>
      <c r="F465" s="237"/>
      <c r="G465" s="237"/>
      <c r="H465" s="237"/>
      <c r="I465" s="237"/>
      <c r="J465" s="237"/>
      <c r="K465" s="237"/>
      <c r="L465" s="237"/>
      <c r="M465" s="237"/>
    </row>
    <row r="466" spans="2:13">
      <c r="B466" s="237"/>
      <c r="C466" s="237"/>
      <c r="D466" s="237"/>
      <c r="E466" s="237"/>
      <c r="F466" s="237"/>
      <c r="G466" s="237"/>
      <c r="H466" s="237"/>
      <c r="I466" s="237"/>
      <c r="J466" s="237"/>
      <c r="K466" s="237"/>
      <c r="L466" s="237"/>
      <c r="M466" s="237"/>
    </row>
    <row r="467" spans="2:13">
      <c r="B467" s="237"/>
      <c r="C467" s="237"/>
      <c r="D467" s="237"/>
      <c r="E467" s="237"/>
      <c r="F467" s="237"/>
      <c r="G467" s="237"/>
      <c r="H467" s="237"/>
      <c r="I467" s="237"/>
      <c r="J467" s="237"/>
      <c r="K467" s="237"/>
      <c r="L467" s="237"/>
      <c r="M467" s="237"/>
    </row>
    <row r="468" spans="2:13">
      <c r="B468" s="237"/>
      <c r="C468" s="237"/>
      <c r="D468" s="237"/>
      <c r="E468" s="237"/>
      <c r="F468" s="237"/>
      <c r="G468" s="237"/>
      <c r="H468" s="237"/>
      <c r="I468" s="237"/>
      <c r="J468" s="237"/>
      <c r="K468" s="237"/>
      <c r="L468" s="237"/>
      <c r="M468" s="237"/>
    </row>
    <row r="469" spans="2:13">
      <c r="B469" s="237"/>
      <c r="C469" s="237"/>
      <c r="D469" s="237"/>
      <c r="E469" s="237"/>
      <c r="F469" s="237"/>
      <c r="G469" s="237"/>
      <c r="H469" s="237"/>
      <c r="I469" s="237"/>
      <c r="J469" s="237"/>
      <c r="K469" s="237"/>
      <c r="L469" s="237"/>
      <c r="M469" s="237"/>
    </row>
    <row r="470" spans="2:13">
      <c r="B470" s="237"/>
      <c r="C470" s="237"/>
      <c r="D470" s="237"/>
      <c r="E470" s="237"/>
      <c r="F470" s="237"/>
      <c r="G470" s="237"/>
      <c r="H470" s="237"/>
      <c r="I470" s="237"/>
      <c r="J470" s="237"/>
      <c r="K470" s="237"/>
      <c r="L470" s="237"/>
      <c r="M470" s="237"/>
    </row>
    <row r="471" spans="2:13">
      <c r="B471" s="237"/>
      <c r="C471" s="237"/>
      <c r="D471" s="237"/>
      <c r="E471" s="237"/>
      <c r="F471" s="237"/>
      <c r="G471" s="237"/>
      <c r="H471" s="237"/>
      <c r="I471" s="237"/>
      <c r="J471" s="237"/>
      <c r="K471" s="237"/>
      <c r="L471" s="237"/>
      <c r="M471" s="237"/>
    </row>
    <row r="472" spans="2:13">
      <c r="B472" s="237"/>
      <c r="C472" s="237"/>
      <c r="D472" s="237"/>
      <c r="E472" s="237"/>
      <c r="F472" s="237"/>
      <c r="G472" s="237"/>
      <c r="H472" s="237"/>
      <c r="I472" s="237"/>
      <c r="J472" s="237"/>
      <c r="K472" s="237"/>
      <c r="L472" s="237"/>
      <c r="M472" s="237"/>
    </row>
    <row r="473" spans="2:13">
      <c r="B473" s="237"/>
      <c r="C473" s="237"/>
      <c r="D473" s="237"/>
      <c r="E473" s="237"/>
      <c r="F473" s="237"/>
      <c r="G473" s="237"/>
      <c r="H473" s="237"/>
      <c r="I473" s="237"/>
      <c r="J473" s="237"/>
      <c r="K473" s="237"/>
      <c r="L473" s="237"/>
      <c r="M473" s="237"/>
    </row>
    <row r="474" spans="2:13">
      <c r="B474" s="237"/>
      <c r="C474" s="237"/>
      <c r="D474" s="237"/>
      <c r="E474" s="237"/>
      <c r="F474" s="237"/>
      <c r="G474" s="237"/>
      <c r="H474" s="237"/>
      <c r="I474" s="237"/>
      <c r="J474" s="237"/>
      <c r="K474" s="237"/>
      <c r="L474" s="237"/>
      <c r="M474" s="237"/>
    </row>
    <row r="475" spans="2:13">
      <c r="B475" s="237"/>
      <c r="C475" s="237"/>
      <c r="D475" s="237"/>
      <c r="E475" s="237"/>
      <c r="F475" s="237"/>
      <c r="G475" s="237"/>
      <c r="H475" s="237"/>
      <c r="I475" s="237"/>
      <c r="J475" s="237"/>
      <c r="K475" s="237"/>
      <c r="L475" s="237"/>
      <c r="M475" s="237"/>
    </row>
    <row r="476" spans="2:13">
      <c r="B476" s="237"/>
      <c r="C476" s="237"/>
      <c r="D476" s="237"/>
      <c r="E476" s="237"/>
      <c r="F476" s="237"/>
      <c r="G476" s="237"/>
      <c r="H476" s="237"/>
      <c r="I476" s="237"/>
      <c r="J476" s="237"/>
      <c r="K476" s="237"/>
      <c r="L476" s="237"/>
      <c r="M476" s="237"/>
    </row>
    <row r="477" spans="2:13">
      <c r="B477" s="237"/>
      <c r="C477" s="237"/>
      <c r="D477" s="237"/>
      <c r="E477" s="237"/>
      <c r="F477" s="237"/>
      <c r="G477" s="237"/>
      <c r="H477" s="237"/>
      <c r="I477" s="237"/>
      <c r="J477" s="237"/>
      <c r="K477" s="237"/>
      <c r="L477" s="237"/>
      <c r="M477" s="237"/>
    </row>
    <row r="478" spans="2:13">
      <c r="B478" s="237"/>
      <c r="C478" s="237"/>
      <c r="D478" s="237"/>
      <c r="E478" s="237"/>
      <c r="F478" s="237"/>
      <c r="G478" s="237"/>
      <c r="H478" s="237"/>
      <c r="I478" s="237"/>
      <c r="J478" s="237"/>
      <c r="K478" s="237"/>
      <c r="L478" s="237"/>
      <c r="M478" s="237"/>
    </row>
    <row r="479" spans="2:13">
      <c r="B479" s="237"/>
      <c r="C479" s="237"/>
      <c r="D479" s="237"/>
      <c r="E479" s="237"/>
      <c r="F479" s="237"/>
      <c r="G479" s="237"/>
      <c r="H479" s="237"/>
      <c r="I479" s="237"/>
      <c r="J479" s="237"/>
      <c r="K479" s="237"/>
      <c r="L479" s="237"/>
      <c r="M479" s="237"/>
    </row>
    <row r="480" spans="2:13">
      <c r="B480" s="237"/>
      <c r="C480" s="237"/>
      <c r="D480" s="237"/>
      <c r="E480" s="237"/>
      <c r="F480" s="237"/>
      <c r="G480" s="237"/>
      <c r="H480" s="237"/>
      <c r="I480" s="237"/>
      <c r="J480" s="237"/>
      <c r="K480" s="237"/>
      <c r="L480" s="237"/>
      <c r="M480" s="237"/>
    </row>
    <row r="481" spans="2:13">
      <c r="B481" s="237"/>
      <c r="C481" s="237"/>
      <c r="D481" s="237"/>
      <c r="E481" s="237"/>
      <c r="F481" s="237"/>
      <c r="G481" s="237"/>
      <c r="H481" s="237"/>
      <c r="I481" s="237"/>
      <c r="J481" s="237"/>
      <c r="K481" s="237"/>
      <c r="L481" s="237"/>
      <c r="M481" s="237"/>
    </row>
    <row r="482" spans="2:13">
      <c r="B482" s="237"/>
      <c r="C482" s="237"/>
      <c r="D482" s="237"/>
      <c r="E482" s="237"/>
      <c r="F482" s="237"/>
      <c r="G482" s="237"/>
      <c r="H482" s="237"/>
      <c r="I482" s="237"/>
      <c r="J482" s="237"/>
      <c r="K482" s="237"/>
      <c r="L482" s="237"/>
      <c r="M482" s="237"/>
    </row>
    <row r="483" spans="2:13">
      <c r="B483" s="237"/>
      <c r="C483" s="237"/>
      <c r="D483" s="237"/>
      <c r="E483" s="237"/>
      <c r="F483" s="237"/>
      <c r="G483" s="237"/>
      <c r="H483" s="237"/>
      <c r="I483" s="237"/>
      <c r="J483" s="237"/>
      <c r="K483" s="237"/>
      <c r="L483" s="237"/>
      <c r="M483" s="237"/>
    </row>
    <row r="484" spans="2:13">
      <c r="B484" s="237"/>
      <c r="C484" s="237"/>
      <c r="D484" s="237"/>
      <c r="E484" s="237"/>
      <c r="F484" s="237"/>
      <c r="G484" s="237"/>
      <c r="H484" s="237"/>
      <c r="I484" s="237"/>
      <c r="J484" s="237"/>
      <c r="K484" s="237"/>
      <c r="L484" s="237"/>
      <c r="M484" s="237"/>
    </row>
    <row r="485" spans="2:13">
      <c r="B485" s="237"/>
      <c r="C485" s="237"/>
      <c r="D485" s="237"/>
      <c r="E485" s="237"/>
      <c r="F485" s="237"/>
      <c r="G485" s="237"/>
      <c r="H485" s="237"/>
      <c r="I485" s="237"/>
      <c r="J485" s="237"/>
      <c r="K485" s="237"/>
      <c r="L485" s="237"/>
      <c r="M485" s="237"/>
    </row>
    <row r="486" spans="2:13">
      <c r="B486" s="237"/>
      <c r="C486" s="237"/>
      <c r="D486" s="237"/>
      <c r="E486" s="237"/>
      <c r="F486" s="237"/>
      <c r="G486" s="237"/>
      <c r="H486" s="237"/>
      <c r="I486" s="237"/>
      <c r="J486" s="237"/>
      <c r="K486" s="237"/>
      <c r="L486" s="237"/>
      <c r="M486" s="237"/>
    </row>
    <row r="487" spans="2:13">
      <c r="B487" s="237"/>
      <c r="C487" s="237"/>
      <c r="D487" s="237"/>
      <c r="E487" s="237"/>
      <c r="F487" s="237"/>
      <c r="G487" s="237"/>
      <c r="H487" s="237"/>
      <c r="I487" s="237"/>
      <c r="J487" s="237"/>
      <c r="K487" s="237"/>
      <c r="L487" s="237"/>
      <c r="M487" s="237"/>
    </row>
    <row r="488" spans="2:13">
      <c r="B488" s="237"/>
      <c r="C488" s="237"/>
      <c r="D488" s="237"/>
      <c r="E488" s="237"/>
      <c r="F488" s="237"/>
      <c r="G488" s="237"/>
      <c r="H488" s="237"/>
      <c r="I488" s="237"/>
      <c r="J488" s="237"/>
      <c r="K488" s="237"/>
      <c r="L488" s="237"/>
      <c r="M488" s="237"/>
    </row>
    <row r="489" spans="2:13">
      <c r="B489" s="237"/>
      <c r="C489" s="237"/>
      <c r="D489" s="237"/>
      <c r="E489" s="237"/>
      <c r="F489" s="237"/>
      <c r="G489" s="237"/>
      <c r="H489" s="237"/>
      <c r="I489" s="237"/>
      <c r="J489" s="237"/>
      <c r="K489" s="237"/>
      <c r="L489" s="237"/>
      <c r="M489" s="237"/>
    </row>
    <row r="490" spans="2:13">
      <c r="B490" s="237"/>
      <c r="C490" s="237"/>
      <c r="D490" s="237"/>
      <c r="E490" s="237"/>
      <c r="F490" s="237"/>
      <c r="G490" s="237"/>
      <c r="H490" s="237"/>
      <c r="I490" s="237"/>
      <c r="J490" s="237"/>
      <c r="K490" s="237"/>
      <c r="L490" s="237"/>
      <c r="M490" s="237"/>
    </row>
    <row r="491" spans="2:13">
      <c r="B491" s="237"/>
      <c r="C491" s="237"/>
      <c r="D491" s="237"/>
      <c r="E491" s="237"/>
      <c r="F491" s="237"/>
      <c r="G491" s="237"/>
      <c r="H491" s="237"/>
      <c r="I491" s="237"/>
      <c r="J491" s="237"/>
      <c r="K491" s="237"/>
      <c r="L491" s="237"/>
      <c r="M491" s="237"/>
    </row>
    <row r="492" spans="2:13">
      <c r="B492" s="237"/>
      <c r="C492" s="237"/>
      <c r="D492" s="237"/>
      <c r="E492" s="237"/>
      <c r="F492" s="237"/>
      <c r="G492" s="237"/>
      <c r="H492" s="237"/>
      <c r="I492" s="237"/>
      <c r="J492" s="237"/>
      <c r="K492" s="237"/>
      <c r="L492" s="237"/>
      <c r="M492" s="237"/>
    </row>
    <row r="493" spans="2:13">
      <c r="B493" s="237"/>
      <c r="C493" s="237"/>
      <c r="D493" s="237"/>
      <c r="E493" s="237"/>
      <c r="F493" s="237"/>
      <c r="G493" s="237"/>
      <c r="H493" s="237"/>
      <c r="I493" s="237"/>
      <c r="J493" s="237"/>
      <c r="K493" s="237"/>
      <c r="L493" s="237"/>
      <c r="M493" s="237"/>
    </row>
    <row r="494" spans="2:13">
      <c r="B494" s="237"/>
      <c r="C494" s="237"/>
      <c r="D494" s="237"/>
      <c r="E494" s="237"/>
      <c r="F494" s="237"/>
      <c r="G494" s="237"/>
      <c r="H494" s="237"/>
      <c r="I494" s="237"/>
      <c r="J494" s="237"/>
      <c r="K494" s="237"/>
      <c r="L494" s="237"/>
      <c r="M494" s="237"/>
    </row>
    <row r="495" spans="2:13">
      <c r="B495" s="237"/>
      <c r="C495" s="237"/>
      <c r="D495" s="237"/>
      <c r="E495" s="237"/>
      <c r="F495" s="237"/>
      <c r="G495" s="237"/>
      <c r="H495" s="237"/>
      <c r="I495" s="237"/>
      <c r="J495" s="237"/>
      <c r="K495" s="237"/>
      <c r="L495" s="237"/>
      <c r="M495" s="237"/>
    </row>
    <row r="496" spans="2:13">
      <c r="B496" s="237"/>
      <c r="C496" s="237"/>
      <c r="D496" s="237"/>
      <c r="E496" s="237"/>
      <c r="F496" s="237"/>
      <c r="G496" s="237"/>
      <c r="H496" s="237"/>
      <c r="I496" s="237"/>
      <c r="J496" s="237"/>
      <c r="K496" s="237"/>
      <c r="L496" s="237"/>
      <c r="M496" s="237"/>
    </row>
    <row r="497" spans="2:13">
      <c r="B497" s="237"/>
      <c r="C497" s="237"/>
      <c r="D497" s="237"/>
      <c r="E497" s="237"/>
      <c r="F497" s="237"/>
      <c r="G497" s="237"/>
      <c r="H497" s="237"/>
      <c r="I497" s="237"/>
      <c r="J497" s="237"/>
      <c r="K497" s="237"/>
      <c r="L497" s="237"/>
      <c r="M497" s="237"/>
    </row>
    <row r="498" spans="2:13">
      <c r="B498" s="237"/>
      <c r="C498" s="237"/>
      <c r="D498" s="237"/>
      <c r="E498" s="237"/>
      <c r="F498" s="237"/>
      <c r="G498" s="237"/>
      <c r="H498" s="237"/>
      <c r="I498" s="237"/>
      <c r="J498" s="237"/>
      <c r="K498" s="237"/>
      <c r="L498" s="237"/>
      <c r="M498" s="237"/>
    </row>
    <row r="499" spans="2:13">
      <c r="B499" s="237"/>
      <c r="C499" s="237"/>
      <c r="D499" s="237"/>
      <c r="E499" s="237"/>
      <c r="F499" s="237"/>
      <c r="G499" s="237"/>
      <c r="H499" s="237"/>
      <c r="I499" s="237"/>
      <c r="J499" s="237"/>
      <c r="K499" s="237"/>
      <c r="L499" s="237"/>
      <c r="M499" s="237"/>
    </row>
    <row r="500" spans="2:13">
      <c r="B500" s="237"/>
      <c r="C500" s="237"/>
      <c r="D500" s="237"/>
      <c r="E500" s="237"/>
      <c r="F500" s="237"/>
      <c r="G500" s="237"/>
      <c r="H500" s="237"/>
      <c r="I500" s="237"/>
      <c r="J500" s="237"/>
      <c r="K500" s="237"/>
      <c r="L500" s="237"/>
      <c r="M500" s="237"/>
    </row>
    <row r="501" spans="2:13">
      <c r="B501" s="237"/>
      <c r="C501" s="237"/>
      <c r="D501" s="237"/>
      <c r="E501" s="237"/>
      <c r="F501" s="237"/>
      <c r="G501" s="237"/>
      <c r="H501" s="237"/>
      <c r="I501" s="237"/>
      <c r="J501" s="237"/>
      <c r="K501" s="237"/>
      <c r="L501" s="237"/>
      <c r="M501" s="237"/>
    </row>
    <row r="502" spans="2:13">
      <c r="B502" s="237"/>
      <c r="C502" s="237"/>
      <c r="D502" s="237"/>
      <c r="E502" s="237"/>
      <c r="F502" s="237"/>
      <c r="G502" s="237"/>
      <c r="H502" s="237"/>
      <c r="I502" s="237"/>
      <c r="J502" s="237"/>
      <c r="K502" s="237"/>
      <c r="L502" s="237"/>
      <c r="M502" s="237"/>
    </row>
    <row r="503" spans="2:13">
      <c r="B503" s="237"/>
      <c r="C503" s="237"/>
      <c r="D503" s="237"/>
      <c r="E503" s="237"/>
      <c r="F503" s="237"/>
      <c r="G503" s="237"/>
      <c r="H503" s="237"/>
      <c r="I503" s="237"/>
      <c r="J503" s="237"/>
      <c r="K503" s="237"/>
      <c r="L503" s="237"/>
      <c r="M503" s="237"/>
    </row>
    <row r="504" spans="2:13">
      <c r="B504" s="237"/>
      <c r="C504" s="237"/>
      <c r="D504" s="237"/>
      <c r="E504" s="237"/>
      <c r="F504" s="237"/>
      <c r="G504" s="237"/>
      <c r="H504" s="237"/>
      <c r="I504" s="237"/>
      <c r="J504" s="237"/>
      <c r="K504" s="237"/>
      <c r="L504" s="237"/>
      <c r="M504" s="237"/>
    </row>
    <row r="505" spans="2:13">
      <c r="B505" s="237"/>
      <c r="C505" s="237"/>
      <c r="D505" s="237"/>
      <c r="E505" s="237"/>
      <c r="F505" s="237"/>
      <c r="G505" s="237"/>
      <c r="H505" s="237"/>
      <c r="I505" s="237"/>
      <c r="J505" s="237"/>
      <c r="K505" s="237"/>
      <c r="L505" s="237"/>
      <c r="M505" s="237"/>
    </row>
    <row r="506" spans="2:13">
      <c r="B506" s="237"/>
      <c r="C506" s="237"/>
      <c r="D506" s="237"/>
      <c r="E506" s="237"/>
      <c r="F506" s="237"/>
      <c r="G506" s="237"/>
      <c r="H506" s="237"/>
      <c r="I506" s="237"/>
      <c r="J506" s="237"/>
      <c r="K506" s="237"/>
      <c r="L506" s="237"/>
      <c r="M506" s="237"/>
    </row>
    <row r="507" spans="2:13">
      <c r="B507" s="237"/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</row>
    <row r="508" spans="2:13">
      <c r="B508" s="237"/>
      <c r="C508" s="237"/>
      <c r="D508" s="237"/>
      <c r="E508" s="237"/>
      <c r="F508" s="237"/>
      <c r="G508" s="237"/>
      <c r="H508" s="237"/>
      <c r="I508" s="237"/>
      <c r="J508" s="237"/>
      <c r="K508" s="237"/>
      <c r="L508" s="237"/>
      <c r="M508" s="237"/>
    </row>
    <row r="509" spans="2:13">
      <c r="B509" s="237"/>
      <c r="C509" s="237"/>
      <c r="D509" s="237"/>
      <c r="E509" s="237"/>
      <c r="F509" s="237"/>
      <c r="G509" s="237"/>
      <c r="H509" s="237"/>
      <c r="I509" s="237"/>
      <c r="J509" s="237"/>
      <c r="K509" s="237"/>
      <c r="L509" s="237"/>
      <c r="M509" s="237"/>
    </row>
    <row r="510" spans="2:13">
      <c r="B510" s="237"/>
      <c r="C510" s="237"/>
      <c r="D510" s="237"/>
      <c r="E510" s="237"/>
      <c r="F510" s="237"/>
      <c r="G510" s="237"/>
      <c r="H510" s="237"/>
      <c r="I510" s="237"/>
      <c r="J510" s="237"/>
      <c r="K510" s="237"/>
      <c r="L510" s="237"/>
      <c r="M510" s="237"/>
    </row>
    <row r="511" spans="2:13">
      <c r="B511" s="237"/>
      <c r="C511" s="237"/>
      <c r="D511" s="237"/>
      <c r="E511" s="237"/>
      <c r="F511" s="237"/>
      <c r="G511" s="237"/>
      <c r="H511" s="237"/>
      <c r="I511" s="237"/>
      <c r="J511" s="237"/>
      <c r="K511" s="237"/>
      <c r="L511" s="237"/>
      <c r="M511" s="237"/>
    </row>
    <row r="512" spans="2:13">
      <c r="B512" s="237"/>
      <c r="C512" s="237"/>
      <c r="D512" s="237"/>
      <c r="E512" s="237"/>
      <c r="F512" s="237"/>
      <c r="G512" s="237"/>
      <c r="H512" s="237"/>
      <c r="I512" s="237"/>
      <c r="J512" s="237"/>
      <c r="K512" s="237"/>
      <c r="L512" s="237"/>
      <c r="M512" s="237"/>
    </row>
    <row r="513" spans="2:13">
      <c r="B513" s="237"/>
      <c r="C513" s="237"/>
      <c r="D513" s="237"/>
      <c r="E513" s="237"/>
      <c r="F513" s="237"/>
      <c r="G513" s="237"/>
      <c r="H513" s="237"/>
      <c r="I513" s="237"/>
      <c r="J513" s="237"/>
      <c r="K513" s="237"/>
      <c r="L513" s="237"/>
      <c r="M513" s="237"/>
    </row>
    <row r="514" spans="2:13">
      <c r="B514" s="237"/>
      <c r="C514" s="237"/>
      <c r="D514" s="237"/>
      <c r="E514" s="237"/>
      <c r="F514" s="237"/>
      <c r="G514" s="237"/>
      <c r="H514" s="237"/>
      <c r="I514" s="237"/>
      <c r="J514" s="237"/>
      <c r="K514" s="237"/>
      <c r="L514" s="237"/>
      <c r="M514" s="237"/>
    </row>
    <row r="515" spans="2:13">
      <c r="B515" s="237"/>
      <c r="C515" s="237"/>
      <c r="D515" s="237"/>
      <c r="E515" s="237"/>
      <c r="F515" s="237"/>
      <c r="G515" s="237"/>
      <c r="H515" s="237"/>
      <c r="I515" s="237"/>
      <c r="J515" s="237"/>
      <c r="K515" s="237"/>
      <c r="L515" s="237"/>
      <c r="M515" s="237"/>
    </row>
    <row r="516" spans="2:13">
      <c r="B516" s="237"/>
      <c r="C516" s="237"/>
      <c r="D516" s="237"/>
      <c r="E516" s="237"/>
      <c r="F516" s="237"/>
      <c r="G516" s="237"/>
      <c r="H516" s="237"/>
      <c r="I516" s="237"/>
      <c r="J516" s="237"/>
      <c r="K516" s="237"/>
      <c r="L516" s="237"/>
      <c r="M516" s="237"/>
    </row>
    <row r="517" spans="2:13">
      <c r="B517" s="237"/>
      <c r="C517" s="237"/>
      <c r="D517" s="237"/>
      <c r="E517" s="237"/>
      <c r="F517" s="237"/>
      <c r="G517" s="237"/>
      <c r="H517" s="237"/>
      <c r="I517" s="237"/>
      <c r="J517" s="237"/>
      <c r="K517" s="237"/>
      <c r="L517" s="237"/>
      <c r="M517" s="237"/>
    </row>
    <row r="518" spans="2:13">
      <c r="B518" s="237"/>
      <c r="C518" s="237"/>
      <c r="D518" s="237"/>
      <c r="E518" s="237"/>
      <c r="F518" s="237"/>
      <c r="G518" s="237"/>
      <c r="H518" s="237"/>
      <c r="I518" s="237"/>
      <c r="J518" s="237"/>
      <c r="K518" s="237"/>
      <c r="L518" s="237"/>
      <c r="M518" s="237"/>
    </row>
    <row r="519" spans="2:13">
      <c r="B519" s="237"/>
      <c r="C519" s="237"/>
      <c r="D519" s="237"/>
      <c r="E519" s="237"/>
      <c r="F519" s="237"/>
      <c r="G519" s="237"/>
      <c r="H519" s="237"/>
      <c r="I519" s="237"/>
      <c r="J519" s="237"/>
      <c r="K519" s="237"/>
      <c r="L519" s="237"/>
      <c r="M519" s="237"/>
    </row>
    <row r="520" spans="2:13">
      <c r="B520" s="237"/>
      <c r="C520" s="237"/>
      <c r="D520" s="237"/>
      <c r="E520" s="237"/>
      <c r="F520" s="237"/>
      <c r="G520" s="237"/>
      <c r="H520" s="237"/>
      <c r="I520" s="237"/>
      <c r="J520" s="237"/>
      <c r="K520" s="237"/>
      <c r="L520" s="237"/>
      <c r="M520" s="237"/>
    </row>
    <row r="521" spans="2:13">
      <c r="B521" s="237"/>
      <c r="C521" s="237"/>
      <c r="D521" s="237"/>
      <c r="E521" s="237"/>
      <c r="F521" s="237"/>
      <c r="G521" s="237"/>
      <c r="H521" s="237"/>
      <c r="I521" s="237"/>
      <c r="J521" s="237"/>
      <c r="K521" s="237"/>
      <c r="L521" s="237"/>
      <c r="M521" s="237"/>
    </row>
    <row r="522" spans="2:13">
      <c r="B522" s="237"/>
      <c r="C522" s="237"/>
      <c r="D522" s="237"/>
      <c r="E522" s="237"/>
      <c r="F522" s="237"/>
      <c r="G522" s="237"/>
      <c r="H522" s="237"/>
      <c r="I522" s="237"/>
      <c r="J522" s="237"/>
      <c r="K522" s="237"/>
      <c r="L522" s="237"/>
      <c r="M522" s="237"/>
    </row>
    <row r="523" spans="2:13">
      <c r="B523" s="237"/>
      <c r="C523" s="237"/>
      <c r="D523" s="237"/>
      <c r="E523" s="237"/>
      <c r="F523" s="237"/>
      <c r="G523" s="237"/>
      <c r="H523" s="237"/>
      <c r="I523" s="237"/>
      <c r="J523" s="237"/>
      <c r="K523" s="237"/>
      <c r="L523" s="237"/>
      <c r="M523" s="237"/>
    </row>
    <row r="524" spans="2:13">
      <c r="B524" s="237"/>
      <c r="C524" s="237"/>
      <c r="D524" s="237"/>
      <c r="E524" s="237"/>
      <c r="F524" s="237"/>
      <c r="G524" s="237"/>
      <c r="H524" s="237"/>
      <c r="I524" s="237"/>
      <c r="J524" s="237"/>
      <c r="K524" s="237"/>
      <c r="L524" s="237"/>
      <c r="M524" s="237"/>
    </row>
    <row r="525" spans="2:13">
      <c r="B525" s="237"/>
      <c r="C525" s="237"/>
      <c r="D525" s="237"/>
      <c r="E525" s="237"/>
      <c r="F525" s="237"/>
      <c r="G525" s="237"/>
      <c r="H525" s="237"/>
      <c r="I525" s="237"/>
      <c r="J525" s="237"/>
      <c r="K525" s="237"/>
      <c r="L525" s="237"/>
      <c r="M525" s="237"/>
    </row>
    <row r="526" spans="2:13">
      <c r="B526" s="237"/>
      <c r="C526" s="237"/>
      <c r="D526" s="237"/>
      <c r="E526" s="237"/>
      <c r="F526" s="237"/>
      <c r="G526" s="237"/>
      <c r="H526" s="237"/>
      <c r="I526" s="237"/>
      <c r="J526" s="237"/>
      <c r="K526" s="237"/>
      <c r="L526" s="237"/>
      <c r="M526" s="237"/>
    </row>
    <row r="527" spans="2:13">
      <c r="B527" s="237"/>
      <c r="C527" s="237"/>
      <c r="D527" s="237"/>
      <c r="E527" s="237"/>
      <c r="F527" s="237"/>
      <c r="G527" s="237"/>
      <c r="H527" s="237"/>
      <c r="I527" s="237"/>
      <c r="J527" s="237"/>
      <c r="K527" s="237"/>
      <c r="L527" s="237"/>
      <c r="M527" s="237"/>
    </row>
    <row r="528" spans="2:13"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</row>
    <row r="529" spans="2:13"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</row>
    <row r="530" spans="2:13"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</row>
    <row r="531" spans="2:13">
      <c r="B531" s="237"/>
      <c r="C531" s="237"/>
      <c r="D531" s="237"/>
      <c r="E531" s="237"/>
      <c r="F531" s="237"/>
      <c r="G531" s="237"/>
      <c r="H531" s="237"/>
      <c r="I531" s="237"/>
      <c r="J531" s="237"/>
      <c r="K531" s="237"/>
      <c r="L531" s="237"/>
      <c r="M531" s="237"/>
    </row>
    <row r="532" spans="2:13">
      <c r="B532" s="237"/>
      <c r="C532" s="237"/>
      <c r="D532" s="237"/>
      <c r="E532" s="237"/>
      <c r="F532" s="237"/>
      <c r="G532" s="237"/>
      <c r="H532" s="237"/>
      <c r="I532" s="237"/>
      <c r="J532" s="237"/>
      <c r="K532" s="237"/>
      <c r="L532" s="237"/>
      <c r="M532" s="237"/>
    </row>
    <row r="533" spans="2:13">
      <c r="B533" s="237"/>
      <c r="C533" s="237"/>
      <c r="D533" s="237"/>
      <c r="E533" s="237"/>
      <c r="F533" s="237"/>
      <c r="G533" s="237"/>
      <c r="H533" s="237"/>
      <c r="I533" s="237"/>
      <c r="J533" s="237"/>
      <c r="K533" s="237"/>
      <c r="L533" s="237"/>
      <c r="M533" s="237"/>
    </row>
    <row r="534" spans="2:13">
      <c r="B534" s="237"/>
      <c r="C534" s="237"/>
      <c r="D534" s="237"/>
      <c r="E534" s="237"/>
      <c r="F534" s="237"/>
      <c r="G534" s="237"/>
      <c r="H534" s="237"/>
      <c r="I534" s="237"/>
      <c r="J534" s="237"/>
      <c r="K534" s="237"/>
      <c r="L534" s="237"/>
      <c r="M534" s="237"/>
    </row>
    <row r="535" spans="2:13">
      <c r="B535" s="237"/>
      <c r="C535" s="237"/>
      <c r="D535" s="237"/>
      <c r="E535" s="237"/>
      <c r="F535" s="237"/>
      <c r="G535" s="237"/>
      <c r="H535" s="237"/>
      <c r="I535" s="237"/>
      <c r="J535" s="237"/>
      <c r="K535" s="237"/>
      <c r="L535" s="237"/>
      <c r="M535" s="237"/>
    </row>
    <row r="536" spans="2:13">
      <c r="B536" s="237"/>
      <c r="C536" s="237"/>
      <c r="D536" s="237"/>
      <c r="E536" s="237"/>
      <c r="F536" s="237"/>
      <c r="G536" s="237"/>
      <c r="H536" s="237"/>
      <c r="I536" s="237"/>
      <c r="J536" s="237"/>
      <c r="K536" s="237"/>
      <c r="L536" s="237"/>
      <c r="M536" s="237"/>
    </row>
    <row r="537" spans="2:13">
      <c r="B537" s="237"/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</row>
    <row r="538" spans="2:13">
      <c r="B538" s="237"/>
      <c r="C538" s="237"/>
      <c r="D538" s="237"/>
      <c r="E538" s="237"/>
      <c r="F538" s="237"/>
      <c r="G538" s="237"/>
      <c r="H538" s="237"/>
      <c r="I538" s="237"/>
      <c r="J538" s="237"/>
      <c r="K538" s="237"/>
      <c r="L538" s="237"/>
      <c r="M538" s="237"/>
    </row>
    <row r="539" spans="2:13">
      <c r="B539" s="237"/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</row>
    <row r="540" spans="2:13">
      <c r="B540" s="237"/>
      <c r="C540" s="237"/>
      <c r="D540" s="237"/>
      <c r="E540" s="237"/>
      <c r="F540" s="237"/>
      <c r="G540" s="237"/>
      <c r="H540" s="237"/>
      <c r="I540" s="237"/>
      <c r="J540" s="237"/>
      <c r="K540" s="237"/>
      <c r="L540" s="237"/>
      <c r="M540" s="237"/>
    </row>
    <row r="541" spans="2:13">
      <c r="B541" s="237"/>
      <c r="C541" s="237"/>
      <c r="D541" s="237"/>
      <c r="E541" s="237"/>
      <c r="F541" s="237"/>
      <c r="G541" s="237"/>
      <c r="H541" s="237"/>
      <c r="I541" s="237"/>
      <c r="J541" s="237"/>
      <c r="K541" s="237"/>
      <c r="L541" s="237"/>
      <c r="M541" s="237"/>
    </row>
    <row r="542" spans="2:13"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</row>
    <row r="543" spans="2:13"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</row>
    <row r="544" spans="2:13">
      <c r="B544" s="237"/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</row>
    <row r="545" spans="2:13">
      <c r="B545" s="237"/>
      <c r="C545" s="237"/>
      <c r="D545" s="237"/>
      <c r="E545" s="237"/>
      <c r="F545" s="237"/>
      <c r="G545" s="237"/>
      <c r="H545" s="237"/>
      <c r="I545" s="237"/>
      <c r="J545" s="237"/>
      <c r="K545" s="237"/>
      <c r="L545" s="237"/>
      <c r="M545" s="237"/>
    </row>
    <row r="546" spans="2:13">
      <c r="B546" s="237"/>
      <c r="C546" s="237"/>
      <c r="D546" s="237"/>
      <c r="E546" s="237"/>
      <c r="F546" s="237"/>
      <c r="G546" s="237"/>
      <c r="H546" s="237"/>
      <c r="I546" s="237"/>
      <c r="J546" s="237"/>
      <c r="K546" s="237"/>
      <c r="L546" s="237"/>
      <c r="M546" s="237"/>
    </row>
    <row r="547" spans="2:13">
      <c r="B547" s="237"/>
      <c r="C547" s="237"/>
      <c r="D547" s="237"/>
      <c r="E547" s="237"/>
      <c r="F547" s="237"/>
      <c r="G547" s="237"/>
      <c r="H547" s="237"/>
      <c r="I547" s="237"/>
      <c r="J547" s="237"/>
      <c r="K547" s="237"/>
      <c r="L547" s="237"/>
      <c r="M547" s="237"/>
    </row>
    <row r="548" spans="2:13">
      <c r="B548" s="237"/>
      <c r="C548" s="237"/>
      <c r="D548" s="237"/>
      <c r="E548" s="237"/>
      <c r="F548" s="237"/>
      <c r="G548" s="237"/>
      <c r="H548" s="237"/>
      <c r="I548" s="237"/>
      <c r="J548" s="237"/>
      <c r="K548" s="237"/>
      <c r="L548" s="237"/>
      <c r="M548" s="237"/>
    </row>
    <row r="549" spans="2:13">
      <c r="B549" s="237"/>
      <c r="C549" s="237"/>
      <c r="D549" s="237"/>
      <c r="E549" s="237"/>
      <c r="F549" s="237"/>
      <c r="G549" s="237"/>
      <c r="H549" s="237"/>
      <c r="I549" s="237"/>
      <c r="J549" s="237"/>
      <c r="K549" s="237"/>
      <c r="L549" s="237"/>
      <c r="M549" s="237"/>
    </row>
    <row r="550" spans="2:13">
      <c r="B550" s="237"/>
      <c r="C550" s="237"/>
      <c r="D550" s="237"/>
      <c r="E550" s="237"/>
      <c r="F550" s="237"/>
      <c r="G550" s="237"/>
      <c r="H550" s="237"/>
      <c r="I550" s="237"/>
      <c r="J550" s="237"/>
      <c r="K550" s="237"/>
      <c r="L550" s="237"/>
      <c r="M550" s="237"/>
    </row>
    <row r="551" spans="2:13">
      <c r="B551" s="237"/>
      <c r="C551" s="237"/>
      <c r="D551" s="237"/>
      <c r="E551" s="237"/>
      <c r="F551" s="237"/>
      <c r="G551" s="237"/>
      <c r="H551" s="237"/>
      <c r="I551" s="237"/>
      <c r="J551" s="237"/>
      <c r="K551" s="237"/>
      <c r="L551" s="237"/>
      <c r="M551" s="237"/>
    </row>
    <row r="552" spans="2:13">
      <c r="B552" s="237"/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</row>
    <row r="553" spans="2:13">
      <c r="B553" s="237"/>
      <c r="C553" s="237"/>
      <c r="D553" s="237"/>
      <c r="E553" s="237"/>
      <c r="F553" s="237"/>
      <c r="G553" s="237"/>
      <c r="H553" s="237"/>
      <c r="I553" s="237"/>
      <c r="J553" s="237"/>
      <c r="K553" s="237"/>
      <c r="L553" s="237"/>
      <c r="M553" s="237"/>
    </row>
    <row r="554" spans="2:13">
      <c r="B554" s="237"/>
      <c r="C554" s="237"/>
      <c r="D554" s="237"/>
      <c r="E554" s="237"/>
      <c r="F554" s="237"/>
      <c r="G554" s="237"/>
      <c r="H554" s="237"/>
      <c r="I554" s="237"/>
      <c r="J554" s="237"/>
      <c r="K554" s="237"/>
      <c r="L554" s="237"/>
      <c r="M554" s="237"/>
    </row>
    <row r="555" spans="2:13">
      <c r="B555" s="237"/>
      <c r="C555" s="237"/>
      <c r="D555" s="237"/>
      <c r="E555" s="237"/>
      <c r="F555" s="237"/>
      <c r="G555" s="237"/>
      <c r="H555" s="237"/>
      <c r="I555" s="237"/>
      <c r="J555" s="237"/>
      <c r="K555" s="237"/>
      <c r="L555" s="237"/>
      <c r="M555" s="237"/>
    </row>
    <row r="556" spans="2:13">
      <c r="B556" s="237"/>
      <c r="C556" s="237"/>
      <c r="D556" s="237"/>
      <c r="E556" s="237"/>
      <c r="F556" s="237"/>
      <c r="G556" s="237"/>
      <c r="H556" s="237"/>
      <c r="I556" s="237"/>
      <c r="J556" s="237"/>
      <c r="K556" s="237"/>
      <c r="L556" s="237"/>
      <c r="M556" s="237"/>
    </row>
    <row r="557" spans="2:13">
      <c r="B557" s="237"/>
      <c r="C557" s="237"/>
      <c r="D557" s="237"/>
      <c r="E557" s="237"/>
      <c r="F557" s="237"/>
      <c r="G557" s="237"/>
      <c r="H557" s="237"/>
      <c r="I557" s="237"/>
      <c r="J557" s="237"/>
      <c r="K557" s="237"/>
      <c r="L557" s="237"/>
      <c r="M557" s="237"/>
    </row>
    <row r="558" spans="2:13">
      <c r="B558" s="237"/>
      <c r="C558" s="237"/>
      <c r="D558" s="237"/>
      <c r="E558" s="237"/>
      <c r="F558" s="237"/>
      <c r="G558" s="237"/>
      <c r="H558" s="237"/>
      <c r="I558" s="237"/>
      <c r="J558" s="237"/>
      <c r="K558" s="237"/>
      <c r="L558" s="237"/>
      <c r="M558" s="237"/>
    </row>
    <row r="559" spans="2:13">
      <c r="B559" s="237"/>
      <c r="C559" s="237"/>
      <c r="D559" s="237"/>
      <c r="E559" s="237"/>
      <c r="F559" s="237"/>
      <c r="G559" s="237"/>
      <c r="H559" s="237"/>
      <c r="I559" s="237"/>
      <c r="J559" s="237"/>
      <c r="K559" s="237"/>
      <c r="L559" s="237"/>
      <c r="M559" s="237"/>
    </row>
    <row r="560" spans="2:13">
      <c r="B560" s="237"/>
      <c r="C560" s="237"/>
      <c r="D560" s="237"/>
      <c r="E560" s="237"/>
      <c r="F560" s="237"/>
      <c r="G560" s="237"/>
      <c r="H560" s="237"/>
      <c r="I560" s="237"/>
      <c r="J560" s="237"/>
      <c r="K560" s="237"/>
      <c r="L560" s="237"/>
      <c r="M560" s="237"/>
    </row>
    <row r="561" spans="2:13">
      <c r="B561" s="237"/>
      <c r="C561" s="237"/>
      <c r="D561" s="237"/>
      <c r="E561" s="237"/>
      <c r="F561" s="237"/>
      <c r="G561" s="237"/>
      <c r="H561" s="237"/>
      <c r="I561" s="237"/>
      <c r="J561" s="237"/>
      <c r="K561" s="237"/>
      <c r="L561" s="237"/>
      <c r="M561" s="237"/>
    </row>
    <row r="562" spans="2:13">
      <c r="B562" s="237"/>
      <c r="C562" s="237"/>
      <c r="D562" s="237"/>
      <c r="E562" s="237"/>
      <c r="F562" s="237"/>
      <c r="G562" s="237"/>
      <c r="H562" s="237"/>
      <c r="I562" s="237"/>
      <c r="J562" s="237"/>
      <c r="K562" s="237"/>
      <c r="L562" s="237"/>
      <c r="M562" s="237"/>
    </row>
    <row r="563" spans="2:13">
      <c r="B563" s="237"/>
      <c r="C563" s="237"/>
      <c r="D563" s="237"/>
      <c r="E563" s="237"/>
      <c r="F563" s="237"/>
      <c r="G563" s="237"/>
      <c r="H563" s="237"/>
      <c r="I563" s="237"/>
      <c r="J563" s="237"/>
      <c r="K563" s="237"/>
      <c r="L563" s="237"/>
      <c r="M563" s="237"/>
    </row>
    <row r="564" spans="2:13">
      <c r="B564" s="237"/>
      <c r="C564" s="237"/>
      <c r="D564" s="237"/>
      <c r="E564" s="237"/>
      <c r="F564" s="237"/>
      <c r="G564" s="237"/>
      <c r="H564" s="237"/>
      <c r="I564" s="237"/>
      <c r="J564" s="237"/>
      <c r="K564" s="237"/>
      <c r="L564" s="237"/>
      <c r="M564" s="237"/>
    </row>
    <row r="565" spans="2:13">
      <c r="B565" s="237"/>
      <c r="C565" s="237"/>
      <c r="D565" s="237"/>
      <c r="E565" s="237"/>
      <c r="F565" s="237"/>
      <c r="G565" s="237"/>
      <c r="H565" s="237"/>
      <c r="I565" s="237"/>
      <c r="J565" s="237"/>
      <c r="K565" s="237"/>
      <c r="L565" s="237"/>
      <c r="M565" s="237"/>
    </row>
    <row r="566" spans="2:13">
      <c r="B566" s="237"/>
      <c r="C566" s="237"/>
      <c r="D566" s="237"/>
      <c r="E566" s="237"/>
      <c r="F566" s="237"/>
      <c r="G566" s="237"/>
      <c r="H566" s="237"/>
      <c r="I566" s="237"/>
      <c r="J566" s="237"/>
      <c r="K566" s="237"/>
      <c r="L566" s="237"/>
      <c r="M566" s="237"/>
    </row>
    <row r="567" spans="2:13">
      <c r="B567" s="237"/>
      <c r="C567" s="237"/>
      <c r="D567" s="237"/>
      <c r="E567" s="237"/>
      <c r="F567" s="237"/>
      <c r="G567" s="237"/>
      <c r="H567" s="237"/>
      <c r="I567" s="237"/>
      <c r="J567" s="237"/>
      <c r="K567" s="237"/>
      <c r="L567" s="237"/>
      <c r="M567" s="237"/>
    </row>
    <row r="568" spans="2:13">
      <c r="B568" s="237"/>
      <c r="C568" s="237"/>
      <c r="D568" s="237"/>
      <c r="E568" s="237"/>
      <c r="F568" s="237"/>
      <c r="G568" s="237"/>
      <c r="H568" s="237"/>
      <c r="I568" s="237"/>
      <c r="J568" s="237"/>
      <c r="K568" s="237"/>
      <c r="L568" s="237"/>
      <c r="M568" s="237"/>
    </row>
    <row r="569" spans="2:13">
      <c r="B569" s="237"/>
      <c r="C569" s="237"/>
      <c r="D569" s="237"/>
      <c r="E569" s="237"/>
      <c r="F569" s="237"/>
      <c r="G569" s="237"/>
      <c r="H569" s="237"/>
      <c r="I569" s="237"/>
      <c r="J569" s="237"/>
      <c r="K569" s="237"/>
      <c r="L569" s="237"/>
      <c r="M569" s="237"/>
    </row>
    <row r="570" spans="2:13">
      <c r="B570" s="237"/>
      <c r="C570" s="237"/>
      <c r="D570" s="237"/>
      <c r="E570" s="237"/>
      <c r="F570" s="237"/>
      <c r="G570" s="237"/>
      <c r="H570" s="237"/>
      <c r="I570" s="237"/>
      <c r="J570" s="237"/>
      <c r="K570" s="237"/>
      <c r="L570" s="237"/>
      <c r="M570" s="237"/>
    </row>
    <row r="571" spans="2:13">
      <c r="B571" s="237"/>
      <c r="C571" s="237"/>
      <c r="D571" s="237"/>
      <c r="E571" s="237"/>
      <c r="F571" s="237"/>
      <c r="G571" s="237"/>
      <c r="H571" s="237"/>
      <c r="I571" s="237"/>
      <c r="J571" s="237"/>
      <c r="K571" s="237"/>
      <c r="L571" s="237"/>
      <c r="M571" s="237"/>
    </row>
    <row r="572" spans="2:13">
      <c r="B572" s="237"/>
      <c r="C572" s="237"/>
      <c r="D572" s="237"/>
      <c r="E572" s="237"/>
      <c r="F572" s="237"/>
      <c r="G572" s="237"/>
      <c r="H572" s="237"/>
      <c r="I572" s="237"/>
      <c r="J572" s="237"/>
      <c r="K572" s="237"/>
      <c r="L572" s="237"/>
      <c r="M572" s="237"/>
    </row>
    <row r="573" spans="2:13">
      <c r="B573" s="237"/>
      <c r="C573" s="237"/>
      <c r="D573" s="237"/>
      <c r="E573" s="237"/>
      <c r="F573" s="237"/>
      <c r="G573" s="237"/>
      <c r="H573" s="237"/>
      <c r="I573" s="237"/>
      <c r="J573" s="237"/>
      <c r="K573" s="237"/>
      <c r="L573" s="237"/>
      <c r="M573" s="237"/>
    </row>
    <row r="574" spans="2:13">
      <c r="B574" s="237"/>
      <c r="C574" s="237"/>
      <c r="D574" s="237"/>
      <c r="E574" s="237"/>
      <c r="F574" s="237"/>
      <c r="G574" s="237"/>
      <c r="H574" s="237"/>
      <c r="I574" s="237"/>
      <c r="J574" s="237"/>
      <c r="K574" s="237"/>
      <c r="L574" s="237"/>
      <c r="M574" s="237"/>
    </row>
    <row r="575" spans="2:13">
      <c r="B575" s="237"/>
      <c r="C575" s="237"/>
      <c r="D575" s="237"/>
      <c r="E575" s="237"/>
      <c r="F575" s="237"/>
      <c r="G575" s="237"/>
      <c r="H575" s="237"/>
      <c r="I575" s="237"/>
      <c r="J575" s="237"/>
      <c r="K575" s="237"/>
      <c r="L575" s="237"/>
      <c r="M575" s="237"/>
    </row>
    <row r="576" spans="2:13">
      <c r="B576" s="237"/>
      <c r="C576" s="237"/>
      <c r="D576" s="237"/>
      <c r="E576" s="237"/>
      <c r="F576" s="237"/>
      <c r="G576" s="237"/>
      <c r="H576" s="237"/>
      <c r="I576" s="237"/>
      <c r="J576" s="237"/>
      <c r="K576" s="237"/>
      <c r="L576" s="237"/>
      <c r="M576" s="237"/>
    </row>
    <row r="577" spans="2:13">
      <c r="B577" s="237"/>
      <c r="C577" s="237"/>
      <c r="D577" s="237"/>
      <c r="E577" s="237"/>
      <c r="F577" s="237"/>
      <c r="G577" s="237"/>
      <c r="H577" s="237"/>
      <c r="I577" s="237"/>
      <c r="J577" s="237"/>
      <c r="K577" s="237"/>
      <c r="L577" s="237"/>
      <c r="M577" s="237"/>
    </row>
    <row r="578" spans="2:13">
      <c r="B578" s="237"/>
      <c r="C578" s="237"/>
      <c r="D578" s="237"/>
      <c r="E578" s="237"/>
      <c r="F578" s="237"/>
      <c r="G578" s="237"/>
      <c r="H578" s="237"/>
      <c r="I578" s="237"/>
      <c r="J578" s="237"/>
      <c r="K578" s="237"/>
      <c r="L578" s="237"/>
      <c r="M578" s="237"/>
    </row>
    <row r="579" spans="2:13">
      <c r="B579" s="237"/>
      <c r="C579" s="237"/>
      <c r="D579" s="237"/>
      <c r="E579" s="237"/>
      <c r="F579" s="237"/>
      <c r="G579" s="237"/>
      <c r="H579" s="237"/>
      <c r="I579" s="237"/>
      <c r="J579" s="237"/>
      <c r="K579" s="237"/>
      <c r="L579" s="237"/>
      <c r="M579" s="237"/>
    </row>
    <row r="580" spans="2:13">
      <c r="B580" s="237"/>
      <c r="C580" s="237"/>
      <c r="D580" s="237"/>
      <c r="E580" s="237"/>
      <c r="F580" s="237"/>
      <c r="G580" s="237"/>
      <c r="H580" s="237"/>
      <c r="I580" s="237"/>
      <c r="J580" s="237"/>
      <c r="K580" s="237"/>
      <c r="L580" s="237"/>
      <c r="M580" s="237"/>
    </row>
    <row r="581" spans="2:13">
      <c r="B581" s="237"/>
      <c r="C581" s="237"/>
      <c r="D581" s="237"/>
      <c r="E581" s="237"/>
      <c r="F581" s="237"/>
      <c r="G581" s="237"/>
      <c r="H581" s="237"/>
      <c r="I581" s="237"/>
      <c r="J581" s="237"/>
      <c r="K581" s="237"/>
      <c r="L581" s="237"/>
      <c r="M581" s="237"/>
    </row>
    <row r="582" spans="2:13">
      <c r="B582" s="237"/>
      <c r="C582" s="237"/>
      <c r="D582" s="237"/>
      <c r="E582" s="237"/>
      <c r="F582" s="237"/>
      <c r="G582" s="237"/>
      <c r="H582" s="237"/>
      <c r="I582" s="237"/>
      <c r="J582" s="237"/>
      <c r="K582" s="237"/>
      <c r="L582" s="237"/>
      <c r="M582" s="237"/>
    </row>
    <row r="583" spans="2:13">
      <c r="B583" s="237"/>
      <c r="C583" s="237"/>
      <c r="D583" s="237"/>
      <c r="E583" s="237"/>
      <c r="F583" s="237"/>
      <c r="G583" s="237"/>
      <c r="H583" s="237"/>
      <c r="I583" s="237"/>
      <c r="J583" s="237"/>
      <c r="K583" s="237"/>
      <c r="L583" s="237"/>
      <c r="M583" s="237"/>
    </row>
    <row r="584" spans="2:13">
      <c r="B584" s="237"/>
      <c r="C584" s="237"/>
      <c r="D584" s="237"/>
      <c r="E584" s="237"/>
      <c r="F584" s="237"/>
      <c r="G584" s="237"/>
      <c r="H584" s="237"/>
      <c r="I584" s="237"/>
      <c r="J584" s="237"/>
      <c r="K584" s="237"/>
      <c r="L584" s="237"/>
      <c r="M584" s="237"/>
    </row>
    <row r="585" spans="2:13">
      <c r="B585" s="237"/>
      <c r="C585" s="237"/>
      <c r="D585" s="237"/>
      <c r="E585" s="237"/>
      <c r="F585" s="237"/>
      <c r="G585" s="237"/>
      <c r="H585" s="237"/>
      <c r="I585" s="237"/>
      <c r="J585" s="237"/>
      <c r="K585" s="237"/>
      <c r="L585" s="237"/>
      <c r="M585" s="237"/>
    </row>
    <row r="586" spans="2:13">
      <c r="B586" s="237"/>
      <c r="C586" s="237"/>
      <c r="D586" s="237"/>
      <c r="E586" s="237"/>
      <c r="F586" s="237"/>
      <c r="G586" s="237"/>
      <c r="H586" s="237"/>
      <c r="I586" s="237"/>
      <c r="J586" s="237"/>
      <c r="K586" s="237"/>
      <c r="L586" s="237"/>
      <c r="M586" s="237"/>
    </row>
    <row r="587" spans="2:13">
      <c r="B587" s="237"/>
      <c r="C587" s="237"/>
      <c r="D587" s="237"/>
      <c r="E587" s="237"/>
      <c r="F587" s="237"/>
      <c r="G587" s="237"/>
      <c r="H587" s="237"/>
      <c r="I587" s="237"/>
      <c r="J587" s="237"/>
      <c r="K587" s="237"/>
      <c r="L587" s="237"/>
      <c r="M587" s="237"/>
    </row>
    <row r="588" spans="2:13">
      <c r="B588" s="237"/>
      <c r="C588" s="237"/>
      <c r="D588" s="237"/>
      <c r="E588" s="237"/>
      <c r="F588" s="237"/>
      <c r="G588" s="237"/>
      <c r="H588" s="237"/>
      <c r="I588" s="237"/>
      <c r="J588" s="237"/>
      <c r="K588" s="237"/>
      <c r="L588" s="237"/>
      <c r="M588" s="237"/>
    </row>
    <row r="589" spans="2:13">
      <c r="B589" s="237"/>
      <c r="C589" s="237"/>
      <c r="D589" s="237"/>
      <c r="E589" s="237"/>
      <c r="F589" s="237"/>
      <c r="G589" s="237"/>
      <c r="H589" s="237"/>
      <c r="I589" s="237"/>
      <c r="J589" s="237"/>
      <c r="K589" s="237"/>
      <c r="L589" s="237"/>
      <c r="M589" s="237"/>
    </row>
    <row r="590" spans="2:13">
      <c r="B590" s="237"/>
      <c r="C590" s="237"/>
      <c r="D590" s="237"/>
      <c r="E590" s="237"/>
      <c r="F590" s="237"/>
      <c r="G590" s="237"/>
      <c r="H590" s="237"/>
      <c r="I590" s="237"/>
      <c r="J590" s="237"/>
      <c r="K590" s="237"/>
      <c r="L590" s="237"/>
      <c r="M590" s="237"/>
    </row>
    <row r="591" spans="2:13">
      <c r="B591" s="237"/>
      <c r="C591" s="237"/>
      <c r="D591" s="237"/>
      <c r="E591" s="237"/>
      <c r="F591" s="237"/>
      <c r="G591" s="237"/>
      <c r="H591" s="237"/>
      <c r="I591" s="237"/>
      <c r="J591" s="237"/>
      <c r="K591" s="237"/>
      <c r="L591" s="237"/>
      <c r="M591" s="237"/>
    </row>
    <row r="592" spans="2:13">
      <c r="B592" s="237"/>
      <c r="C592" s="237"/>
      <c r="D592" s="237"/>
      <c r="E592" s="237"/>
      <c r="F592" s="237"/>
      <c r="G592" s="237"/>
      <c r="H592" s="237"/>
      <c r="I592" s="237"/>
      <c r="J592" s="237"/>
      <c r="K592" s="237"/>
      <c r="L592" s="237"/>
      <c r="M592" s="237"/>
    </row>
    <row r="593" spans="2:13">
      <c r="B593" s="237"/>
      <c r="C593" s="237"/>
      <c r="D593" s="237"/>
      <c r="E593" s="237"/>
      <c r="F593" s="237"/>
      <c r="G593" s="237"/>
      <c r="H593" s="237"/>
      <c r="I593" s="237"/>
      <c r="J593" s="237"/>
      <c r="K593" s="237"/>
      <c r="L593" s="237"/>
      <c r="M593" s="237"/>
    </row>
    <row r="594" spans="2:13">
      <c r="B594" s="237"/>
      <c r="C594" s="237"/>
      <c r="D594" s="237"/>
      <c r="E594" s="237"/>
      <c r="F594" s="237"/>
      <c r="G594" s="237"/>
      <c r="H594" s="237"/>
      <c r="I594" s="237"/>
      <c r="J594" s="237"/>
      <c r="K594" s="237"/>
      <c r="L594" s="237"/>
      <c r="M594" s="237"/>
    </row>
    <row r="595" spans="2:13">
      <c r="B595" s="237"/>
      <c r="C595" s="237"/>
      <c r="D595" s="237"/>
      <c r="E595" s="237"/>
      <c r="F595" s="237"/>
      <c r="G595" s="237"/>
      <c r="H595" s="237"/>
      <c r="I595" s="237"/>
      <c r="J595" s="237"/>
      <c r="K595" s="237"/>
      <c r="L595" s="237"/>
      <c r="M595" s="237"/>
    </row>
    <row r="596" spans="2:13">
      <c r="B596" s="237"/>
      <c r="C596" s="237"/>
      <c r="D596" s="237"/>
      <c r="E596" s="237"/>
      <c r="F596" s="237"/>
      <c r="G596" s="237"/>
      <c r="H596" s="237"/>
      <c r="I596" s="237"/>
      <c r="J596" s="237"/>
      <c r="K596" s="237"/>
      <c r="L596" s="237"/>
      <c r="M596" s="237"/>
    </row>
    <row r="597" spans="2:13">
      <c r="B597" s="237"/>
      <c r="C597" s="237"/>
      <c r="D597" s="237"/>
      <c r="E597" s="237"/>
      <c r="F597" s="237"/>
      <c r="G597" s="237"/>
      <c r="H597" s="237"/>
      <c r="I597" s="237"/>
      <c r="J597" s="237"/>
      <c r="K597" s="237"/>
      <c r="L597" s="237"/>
      <c r="M597" s="237"/>
    </row>
    <row r="598" spans="2:13">
      <c r="B598" s="237"/>
      <c r="C598" s="237"/>
      <c r="D598" s="237"/>
      <c r="E598" s="237"/>
      <c r="F598" s="237"/>
      <c r="G598" s="237"/>
      <c r="H598" s="237"/>
      <c r="I598" s="237"/>
      <c r="J598" s="237"/>
      <c r="K598" s="237"/>
      <c r="L598" s="237"/>
      <c r="M598" s="237"/>
    </row>
    <row r="599" spans="2:13">
      <c r="B599" s="237"/>
      <c r="C599" s="237"/>
      <c r="D599" s="237"/>
      <c r="E599" s="237"/>
      <c r="F599" s="237"/>
      <c r="G599" s="237"/>
      <c r="H599" s="237"/>
      <c r="I599" s="237"/>
      <c r="J599" s="237"/>
      <c r="K599" s="237"/>
      <c r="L599" s="237"/>
      <c r="M599" s="237"/>
    </row>
    <row r="600" spans="2:13">
      <c r="B600" s="237"/>
      <c r="C600" s="237"/>
      <c r="D600" s="237"/>
      <c r="E600" s="237"/>
      <c r="F600" s="237"/>
      <c r="G600" s="237"/>
      <c r="H600" s="237"/>
      <c r="I600" s="237"/>
      <c r="J600" s="237"/>
      <c r="K600" s="237"/>
      <c r="L600" s="237"/>
      <c r="M600" s="237"/>
    </row>
    <row r="601" spans="2:13">
      <c r="B601" s="237"/>
      <c r="C601" s="237"/>
      <c r="D601" s="237"/>
      <c r="E601" s="237"/>
      <c r="F601" s="237"/>
      <c r="G601" s="237"/>
      <c r="H601" s="237"/>
      <c r="I601" s="237"/>
      <c r="J601" s="237"/>
      <c r="K601" s="237"/>
      <c r="L601" s="237"/>
      <c r="M601" s="237"/>
    </row>
    <row r="602" spans="2:13">
      <c r="B602" s="237"/>
      <c r="C602" s="237"/>
      <c r="D602" s="237"/>
      <c r="E602" s="237"/>
      <c r="F602" s="237"/>
      <c r="G602" s="237"/>
      <c r="H602" s="237"/>
      <c r="I602" s="237"/>
      <c r="J602" s="237"/>
      <c r="K602" s="237"/>
      <c r="L602" s="237"/>
      <c r="M602" s="237"/>
    </row>
    <row r="603" spans="2:13">
      <c r="B603" s="237"/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</row>
    <row r="604" spans="2:13">
      <c r="B604" s="237"/>
      <c r="C604" s="237"/>
      <c r="D604" s="237"/>
      <c r="E604" s="237"/>
      <c r="F604" s="237"/>
      <c r="G604" s="237"/>
      <c r="H604" s="237"/>
      <c r="I604" s="237"/>
      <c r="J604" s="237"/>
      <c r="K604" s="237"/>
      <c r="L604" s="237"/>
      <c r="M604" s="237"/>
    </row>
    <row r="605" spans="2:13">
      <c r="B605" s="237"/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</row>
    <row r="606" spans="2:13">
      <c r="B606" s="237"/>
      <c r="C606" s="237"/>
      <c r="D606" s="237"/>
      <c r="E606" s="237"/>
      <c r="F606" s="237"/>
      <c r="G606" s="237"/>
      <c r="H606" s="237"/>
      <c r="I606" s="237"/>
      <c r="J606" s="237"/>
      <c r="K606" s="237"/>
      <c r="L606" s="237"/>
      <c r="M606" s="237"/>
    </row>
    <row r="607" spans="2:13">
      <c r="B607" s="237"/>
      <c r="C607" s="237"/>
      <c r="D607" s="237"/>
      <c r="E607" s="237"/>
      <c r="F607" s="237"/>
      <c r="G607" s="237"/>
      <c r="H607" s="237"/>
      <c r="I607" s="237"/>
      <c r="J607" s="237"/>
      <c r="K607" s="237"/>
      <c r="L607" s="237"/>
      <c r="M607" s="237"/>
    </row>
    <row r="608" spans="2:13">
      <c r="B608" s="237"/>
      <c r="C608" s="237"/>
      <c r="D608" s="237"/>
      <c r="E608" s="237"/>
      <c r="F608" s="237"/>
      <c r="G608" s="237"/>
      <c r="H608" s="237"/>
      <c r="I608" s="237"/>
      <c r="J608" s="237"/>
      <c r="K608" s="237"/>
      <c r="L608" s="237"/>
      <c r="M608" s="237"/>
    </row>
    <row r="609" spans="2:13">
      <c r="B609" s="237"/>
      <c r="C609" s="237"/>
      <c r="D609" s="237"/>
      <c r="E609" s="237"/>
      <c r="F609" s="237"/>
      <c r="G609" s="237"/>
      <c r="H609" s="237"/>
      <c r="I609" s="237"/>
      <c r="J609" s="237"/>
      <c r="K609" s="237"/>
      <c r="L609" s="237"/>
      <c r="M609" s="237"/>
    </row>
    <row r="610" spans="2:13">
      <c r="B610" s="237"/>
      <c r="C610" s="237"/>
      <c r="D610" s="237"/>
      <c r="E610" s="237"/>
      <c r="F610" s="237"/>
      <c r="G610" s="237"/>
      <c r="H610" s="237"/>
      <c r="I610" s="237"/>
      <c r="J610" s="237"/>
      <c r="K610" s="237"/>
      <c r="L610" s="237"/>
      <c r="M610" s="237"/>
    </row>
    <row r="611" spans="2:13"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</row>
    <row r="612" spans="2:13">
      <c r="B612" s="237"/>
      <c r="C612" s="237"/>
      <c r="D612" s="237"/>
      <c r="E612" s="237"/>
      <c r="F612" s="237"/>
      <c r="G612" s="237"/>
      <c r="H612" s="237"/>
      <c r="I612" s="237"/>
      <c r="J612" s="237"/>
      <c r="K612" s="237"/>
      <c r="L612" s="237"/>
      <c r="M612" s="237"/>
    </row>
    <row r="613" spans="2:13">
      <c r="B613" s="237"/>
      <c r="C613" s="237"/>
      <c r="D613" s="237"/>
      <c r="E613" s="237"/>
      <c r="F613" s="237"/>
      <c r="G613" s="237"/>
      <c r="H613" s="237"/>
      <c r="I613" s="237"/>
      <c r="J613" s="237"/>
      <c r="K613" s="237"/>
      <c r="L613" s="237"/>
      <c r="M613" s="237"/>
    </row>
    <row r="614" spans="2:13">
      <c r="B614" s="237"/>
      <c r="C614" s="237"/>
      <c r="D614" s="237"/>
      <c r="E614" s="237"/>
      <c r="F614" s="237"/>
      <c r="G614" s="237"/>
      <c r="H614" s="237"/>
      <c r="I614" s="237"/>
      <c r="J614" s="237"/>
      <c r="K614" s="237"/>
      <c r="L614" s="237"/>
      <c r="M614" s="237"/>
    </row>
    <row r="615" spans="2:13">
      <c r="B615" s="237"/>
      <c r="C615" s="237"/>
      <c r="D615" s="237"/>
      <c r="E615" s="237"/>
      <c r="F615" s="237"/>
      <c r="G615" s="237"/>
      <c r="H615" s="237"/>
      <c r="I615" s="237"/>
      <c r="J615" s="237"/>
      <c r="K615" s="237"/>
      <c r="L615" s="237"/>
      <c r="M615" s="237"/>
    </row>
    <row r="616" spans="2:13">
      <c r="B616" s="237"/>
      <c r="C616" s="237"/>
      <c r="D616" s="237"/>
      <c r="E616" s="237"/>
      <c r="F616" s="237"/>
      <c r="G616" s="237"/>
      <c r="H616" s="237"/>
      <c r="I616" s="237"/>
      <c r="J616" s="237"/>
      <c r="K616" s="237"/>
      <c r="L616" s="237"/>
      <c r="M616" s="237"/>
    </row>
    <row r="617" spans="2:13">
      <c r="B617" s="237"/>
      <c r="C617" s="237"/>
      <c r="D617" s="237"/>
      <c r="E617" s="237"/>
      <c r="F617" s="237"/>
      <c r="G617" s="237"/>
      <c r="H617" s="237"/>
      <c r="I617" s="237"/>
      <c r="J617" s="237"/>
      <c r="K617" s="237"/>
      <c r="L617" s="237"/>
      <c r="M617" s="237"/>
    </row>
    <row r="618" spans="2:13">
      <c r="B618" s="237"/>
      <c r="C618" s="237"/>
      <c r="D618" s="237"/>
      <c r="E618" s="237"/>
      <c r="F618" s="237"/>
      <c r="G618" s="237"/>
      <c r="H618" s="237"/>
      <c r="I618" s="237"/>
      <c r="J618" s="237"/>
      <c r="K618" s="237"/>
      <c r="L618" s="237"/>
      <c r="M618" s="237"/>
    </row>
    <row r="619" spans="2:13">
      <c r="B619" s="237"/>
      <c r="C619" s="237"/>
      <c r="D619" s="237"/>
      <c r="E619" s="237"/>
      <c r="F619" s="237"/>
      <c r="G619" s="237"/>
      <c r="H619" s="237"/>
      <c r="I619" s="237"/>
      <c r="J619" s="237"/>
      <c r="K619" s="237"/>
      <c r="L619" s="237"/>
      <c r="M619" s="237"/>
    </row>
    <row r="620" spans="2:13">
      <c r="B620" s="237"/>
      <c r="C620" s="237"/>
      <c r="D620" s="237"/>
      <c r="E620" s="237"/>
      <c r="F620" s="237"/>
      <c r="G620" s="237"/>
      <c r="H620" s="237"/>
      <c r="I620" s="237"/>
      <c r="J620" s="237"/>
      <c r="K620" s="237"/>
      <c r="L620" s="237"/>
      <c r="M620" s="237"/>
    </row>
    <row r="621" spans="2:13">
      <c r="B621" s="237"/>
      <c r="C621" s="237"/>
      <c r="D621" s="237"/>
      <c r="E621" s="237"/>
      <c r="F621" s="237"/>
      <c r="G621" s="237"/>
      <c r="H621" s="237"/>
      <c r="I621" s="237"/>
      <c r="J621" s="237"/>
      <c r="K621" s="237"/>
      <c r="L621" s="237"/>
      <c r="M621" s="237"/>
    </row>
    <row r="622" spans="2:13">
      <c r="B622" s="237"/>
      <c r="C622" s="237"/>
      <c r="D622" s="237"/>
      <c r="E622" s="237"/>
      <c r="F622" s="237"/>
      <c r="G622" s="237"/>
      <c r="H622" s="237"/>
      <c r="I622" s="237"/>
      <c r="J622" s="237"/>
      <c r="K622" s="237"/>
      <c r="L622" s="237"/>
      <c r="M622" s="237"/>
    </row>
    <row r="623" spans="2:13">
      <c r="B623" s="237"/>
      <c r="C623" s="237"/>
      <c r="D623" s="237"/>
      <c r="E623" s="237"/>
      <c r="F623" s="237"/>
      <c r="G623" s="237"/>
      <c r="H623" s="237"/>
      <c r="I623" s="237"/>
      <c r="J623" s="237"/>
      <c r="K623" s="237"/>
      <c r="L623" s="237"/>
      <c r="M623" s="237"/>
    </row>
    <row r="624" spans="2:13">
      <c r="B624" s="237"/>
      <c r="C624" s="237"/>
      <c r="D624" s="237"/>
      <c r="E624" s="237"/>
      <c r="F624" s="237"/>
      <c r="G624" s="237"/>
      <c r="H624" s="237"/>
      <c r="I624" s="237"/>
      <c r="J624" s="237"/>
      <c r="K624" s="237"/>
      <c r="L624" s="237"/>
      <c r="M624" s="237"/>
    </row>
    <row r="625" spans="2:13">
      <c r="B625" s="237"/>
      <c r="C625" s="237"/>
      <c r="D625" s="237"/>
      <c r="E625" s="237"/>
      <c r="F625" s="237"/>
      <c r="G625" s="237"/>
      <c r="H625" s="237"/>
      <c r="I625" s="237"/>
      <c r="J625" s="237"/>
      <c r="K625" s="237"/>
      <c r="L625" s="237"/>
      <c r="M625" s="237"/>
    </row>
    <row r="626" spans="2:13">
      <c r="B626" s="237"/>
      <c r="C626" s="237"/>
      <c r="D626" s="237"/>
      <c r="E626" s="237"/>
      <c r="F626" s="237"/>
      <c r="G626" s="237"/>
      <c r="H626" s="237"/>
      <c r="I626" s="237"/>
      <c r="J626" s="237"/>
      <c r="K626" s="237"/>
      <c r="L626" s="237"/>
      <c r="M626" s="237"/>
    </row>
    <row r="627" spans="2:13">
      <c r="B627" s="237"/>
      <c r="C627" s="237"/>
      <c r="D627" s="237"/>
      <c r="E627" s="237"/>
      <c r="F627" s="237"/>
      <c r="G627" s="237"/>
      <c r="H627" s="237"/>
      <c r="I627" s="237"/>
      <c r="J627" s="237"/>
      <c r="K627" s="237"/>
      <c r="L627" s="237"/>
      <c r="M627" s="237"/>
    </row>
    <row r="628" spans="2:13">
      <c r="B628" s="237"/>
      <c r="C628" s="237"/>
      <c r="D628" s="237"/>
      <c r="E628" s="237"/>
      <c r="F628" s="237"/>
      <c r="G628" s="237"/>
      <c r="H628" s="237"/>
      <c r="I628" s="237"/>
      <c r="J628" s="237"/>
      <c r="K628" s="237"/>
      <c r="L628" s="237"/>
      <c r="M628" s="237"/>
    </row>
    <row r="629" spans="2:13">
      <c r="B629" s="237"/>
      <c r="C629" s="237"/>
      <c r="D629" s="237"/>
      <c r="E629" s="237"/>
      <c r="F629" s="237"/>
      <c r="G629" s="237"/>
      <c r="H629" s="237"/>
      <c r="I629" s="237"/>
      <c r="J629" s="237"/>
      <c r="K629" s="237"/>
      <c r="L629" s="237"/>
      <c r="M629" s="237"/>
    </row>
    <row r="630" spans="2:13">
      <c r="B630" s="237"/>
      <c r="C630" s="237"/>
      <c r="D630" s="237"/>
      <c r="E630" s="237"/>
      <c r="F630" s="237"/>
      <c r="G630" s="237"/>
      <c r="H630" s="237"/>
      <c r="I630" s="237"/>
      <c r="J630" s="237"/>
      <c r="K630" s="237"/>
      <c r="L630" s="237"/>
      <c r="M630" s="237"/>
    </row>
    <row r="631" spans="2:13">
      <c r="B631" s="237"/>
      <c r="C631" s="237"/>
      <c r="D631" s="237"/>
      <c r="E631" s="237"/>
      <c r="F631" s="237"/>
      <c r="G631" s="237"/>
      <c r="H631" s="237"/>
      <c r="I631" s="237"/>
      <c r="J631" s="237"/>
      <c r="K631" s="237"/>
      <c r="L631" s="237"/>
      <c r="M631" s="237"/>
    </row>
    <row r="632" spans="2:13">
      <c r="B632" s="237"/>
      <c r="C632" s="237"/>
      <c r="D632" s="237"/>
      <c r="E632" s="237"/>
      <c r="F632" s="237"/>
      <c r="G632" s="237"/>
      <c r="H632" s="237"/>
      <c r="I632" s="237"/>
      <c r="J632" s="237"/>
      <c r="K632" s="237"/>
      <c r="L632" s="237"/>
      <c r="M632" s="237"/>
    </row>
    <row r="633" spans="2:13">
      <c r="B633" s="237"/>
      <c r="C633" s="237"/>
      <c r="D633" s="237"/>
      <c r="E633" s="237"/>
      <c r="F633" s="237"/>
      <c r="G633" s="237"/>
      <c r="H633" s="237"/>
      <c r="I633" s="237"/>
      <c r="J633" s="237"/>
      <c r="K633" s="237"/>
      <c r="L633" s="237"/>
      <c r="M633" s="237"/>
    </row>
    <row r="634" spans="2:13">
      <c r="B634" s="237"/>
      <c r="C634" s="237"/>
      <c r="D634" s="237"/>
      <c r="E634" s="237"/>
      <c r="F634" s="237"/>
      <c r="G634" s="237"/>
      <c r="H634" s="237"/>
      <c r="I634" s="237"/>
      <c r="J634" s="237"/>
      <c r="K634" s="237"/>
      <c r="L634" s="237"/>
      <c r="M634" s="237"/>
    </row>
    <row r="635" spans="2:13">
      <c r="B635" s="237"/>
      <c r="C635" s="237"/>
      <c r="D635" s="237"/>
      <c r="E635" s="237"/>
      <c r="F635" s="237"/>
      <c r="G635" s="237"/>
      <c r="H635" s="237"/>
      <c r="I635" s="237"/>
      <c r="J635" s="237"/>
      <c r="K635" s="237"/>
      <c r="L635" s="237"/>
      <c r="M635" s="237"/>
    </row>
    <row r="636" spans="2:13">
      <c r="B636" s="237"/>
      <c r="C636" s="237"/>
      <c r="D636" s="237"/>
      <c r="E636" s="237"/>
      <c r="F636" s="237"/>
      <c r="G636" s="237"/>
      <c r="H636" s="237"/>
      <c r="I636" s="237"/>
      <c r="J636" s="237"/>
      <c r="K636" s="237"/>
      <c r="L636" s="237"/>
      <c r="M636" s="237"/>
    </row>
    <row r="637" spans="2:13">
      <c r="B637" s="237"/>
      <c r="C637" s="237"/>
      <c r="D637" s="237"/>
      <c r="E637" s="237"/>
      <c r="F637" s="237"/>
      <c r="G637" s="237"/>
      <c r="H637" s="237"/>
      <c r="I637" s="237"/>
      <c r="J637" s="237"/>
      <c r="K637" s="237"/>
      <c r="L637" s="237"/>
      <c r="M637" s="237"/>
    </row>
    <row r="638" spans="2:13">
      <c r="B638" s="237"/>
      <c r="C638" s="237"/>
      <c r="D638" s="237"/>
      <c r="E638" s="237"/>
      <c r="F638" s="237"/>
      <c r="G638" s="237"/>
      <c r="H638" s="237"/>
      <c r="I638" s="237"/>
      <c r="J638" s="237"/>
      <c r="K638" s="237"/>
      <c r="L638" s="237"/>
      <c r="M638" s="237"/>
    </row>
    <row r="639" spans="2:13">
      <c r="B639" s="237"/>
      <c r="C639" s="237"/>
      <c r="D639" s="237"/>
      <c r="E639" s="237"/>
      <c r="F639" s="237"/>
      <c r="G639" s="237"/>
      <c r="H639" s="237"/>
      <c r="I639" s="237"/>
      <c r="J639" s="237"/>
      <c r="K639" s="237"/>
      <c r="L639" s="237"/>
      <c r="M639" s="237"/>
    </row>
    <row r="640" spans="2:13">
      <c r="B640" s="237"/>
      <c r="C640" s="237"/>
      <c r="D640" s="237"/>
      <c r="E640" s="237"/>
      <c r="F640" s="237"/>
      <c r="G640" s="237"/>
      <c r="H640" s="237"/>
      <c r="I640" s="237"/>
      <c r="J640" s="237"/>
      <c r="K640" s="237"/>
      <c r="L640" s="237"/>
      <c r="M640" s="237"/>
    </row>
    <row r="641" spans="2:13">
      <c r="B641" s="237"/>
      <c r="C641" s="237"/>
      <c r="D641" s="237"/>
      <c r="E641" s="237"/>
      <c r="F641" s="237"/>
      <c r="G641" s="237"/>
      <c r="H641" s="237"/>
      <c r="I641" s="237"/>
      <c r="J641" s="237"/>
      <c r="K641" s="237"/>
      <c r="L641" s="237"/>
      <c r="M641" s="237"/>
    </row>
    <row r="642" spans="2:13">
      <c r="B642" s="237"/>
      <c r="C642" s="237"/>
      <c r="D642" s="237"/>
      <c r="E642" s="237"/>
      <c r="F642" s="237"/>
      <c r="G642" s="237"/>
      <c r="H642" s="237"/>
      <c r="I642" s="237"/>
      <c r="J642" s="237"/>
      <c r="K642" s="237"/>
      <c r="L642" s="237"/>
      <c r="M642" s="237"/>
    </row>
    <row r="643" spans="2:13">
      <c r="B643" s="237"/>
      <c r="C643" s="237"/>
      <c r="D643" s="237"/>
      <c r="E643" s="237"/>
      <c r="F643" s="237"/>
      <c r="G643" s="237"/>
      <c r="H643" s="237"/>
      <c r="I643" s="237"/>
      <c r="J643" s="237"/>
      <c r="K643" s="237"/>
      <c r="L643" s="237"/>
      <c r="M643" s="237"/>
    </row>
    <row r="644" spans="2:13">
      <c r="B644" s="237"/>
      <c r="C644" s="237"/>
      <c r="D644" s="237"/>
      <c r="E644" s="237"/>
      <c r="F644" s="237"/>
      <c r="G644" s="237"/>
      <c r="H644" s="237"/>
      <c r="I644" s="237"/>
      <c r="J644" s="237"/>
      <c r="K644" s="237"/>
      <c r="L644" s="237"/>
      <c r="M644" s="237"/>
    </row>
    <row r="645" spans="2:13">
      <c r="B645" s="237"/>
      <c r="C645" s="237"/>
      <c r="D645" s="237"/>
      <c r="E645" s="237"/>
      <c r="F645" s="237"/>
      <c r="G645" s="237"/>
      <c r="H645" s="237"/>
      <c r="I645" s="237"/>
      <c r="J645" s="237"/>
      <c r="K645" s="237"/>
      <c r="L645" s="237"/>
      <c r="M645" s="237"/>
    </row>
    <row r="646" spans="2:13">
      <c r="B646" s="237"/>
      <c r="C646" s="237"/>
      <c r="D646" s="237"/>
      <c r="E646" s="237"/>
      <c r="F646" s="237"/>
      <c r="G646" s="237"/>
      <c r="H646" s="237"/>
      <c r="I646" s="237"/>
      <c r="J646" s="237"/>
      <c r="K646" s="237"/>
      <c r="L646" s="237"/>
      <c r="M646" s="237"/>
    </row>
    <row r="647" spans="2:13">
      <c r="B647" s="237"/>
      <c r="C647" s="237"/>
      <c r="D647" s="237"/>
      <c r="E647" s="237"/>
      <c r="F647" s="237"/>
      <c r="G647" s="237"/>
      <c r="H647" s="237"/>
      <c r="I647" s="237"/>
      <c r="J647" s="237"/>
      <c r="K647" s="237"/>
      <c r="L647" s="237"/>
      <c r="M647" s="237"/>
    </row>
    <row r="648" spans="2:13">
      <c r="B648" s="237"/>
      <c r="C648" s="237"/>
      <c r="D648" s="237"/>
      <c r="E648" s="237"/>
      <c r="F648" s="237"/>
      <c r="G648" s="237"/>
      <c r="H648" s="237"/>
      <c r="I648" s="237"/>
      <c r="J648" s="237"/>
      <c r="K648" s="237"/>
      <c r="L648" s="237"/>
      <c r="M648" s="237"/>
    </row>
    <row r="649" spans="2:13">
      <c r="B649" s="237"/>
      <c r="C649" s="237"/>
      <c r="D649" s="237"/>
      <c r="E649" s="237"/>
      <c r="F649" s="237"/>
      <c r="G649" s="237"/>
      <c r="H649" s="237"/>
      <c r="I649" s="237"/>
      <c r="J649" s="237"/>
      <c r="K649" s="237"/>
      <c r="L649" s="237"/>
      <c r="M649" s="237"/>
    </row>
    <row r="650" spans="2:13">
      <c r="B650" s="237"/>
      <c r="C650" s="237"/>
      <c r="D650" s="237"/>
      <c r="E650" s="237"/>
      <c r="F650" s="237"/>
      <c r="G650" s="237"/>
      <c r="H650" s="237"/>
      <c r="I650" s="237"/>
      <c r="J650" s="237"/>
      <c r="K650" s="237"/>
      <c r="L650" s="237"/>
      <c r="M650" s="237"/>
    </row>
  </sheetData>
  <pageMargins left="0.23622047244094491" right="0.23622047244094491" top="0.39370078740157483" bottom="0.74803149606299213" header="0" footer="0.31496062992125984"/>
  <pageSetup paperSize="9" scale="7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8"/>
  <sheetViews>
    <sheetView topLeftCell="A54" workbookViewId="0">
      <selection activeCell="I18" sqref="I18"/>
    </sheetView>
  </sheetViews>
  <sheetFormatPr baseColWidth="10" defaultColWidth="11.42578125" defaultRowHeight="12.75"/>
  <cols>
    <col min="1" max="1" width="11.85546875" style="165" customWidth="1"/>
    <col min="2" max="13" width="9.5703125" style="165" customWidth="1"/>
    <col min="14" max="14" width="0.140625" style="217" hidden="1" customWidth="1"/>
    <col min="15" max="15" width="11.42578125" style="216"/>
    <col min="16" max="16384" width="11.42578125" style="217"/>
  </cols>
  <sheetData>
    <row r="1" spans="1:15">
      <c r="A1" s="131" t="s">
        <v>413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241"/>
      <c r="O1" s="215"/>
    </row>
    <row r="2" spans="1:15">
      <c r="A2" s="135" t="s">
        <v>414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241"/>
      <c r="O2" s="215"/>
    </row>
    <row r="3" spans="1:15">
      <c r="A3" s="166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241"/>
      <c r="O3" s="215"/>
    </row>
    <row r="4" spans="1:15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  <c r="N4" s="241"/>
      <c r="O4" s="215"/>
    </row>
    <row r="5" spans="1:15" s="235" customFormat="1">
      <c r="A5" s="104" t="s">
        <v>365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242"/>
      <c r="O5" s="220"/>
    </row>
    <row r="6" spans="1:15" s="235" customFormat="1">
      <c r="A6" s="138" t="s">
        <v>6</v>
      </c>
      <c r="B6" s="122">
        <v>367</v>
      </c>
      <c r="C6" s="122">
        <v>380</v>
      </c>
      <c r="D6" s="122">
        <v>376</v>
      </c>
      <c r="E6" s="122">
        <v>376</v>
      </c>
      <c r="F6" s="122">
        <v>379</v>
      </c>
      <c r="G6" s="122">
        <v>386</v>
      </c>
      <c r="H6" s="122">
        <v>374</v>
      </c>
      <c r="I6" s="122">
        <v>372</v>
      </c>
      <c r="J6" s="122">
        <v>389</v>
      </c>
      <c r="K6" s="122">
        <v>367</v>
      </c>
      <c r="L6" s="122">
        <v>344</v>
      </c>
      <c r="M6" s="122">
        <v>345</v>
      </c>
      <c r="N6" s="242"/>
      <c r="O6" s="220"/>
    </row>
    <row r="7" spans="1:15" s="235" customFormat="1">
      <c r="A7" s="243" t="s">
        <v>7</v>
      </c>
      <c r="B7" s="122">
        <v>184</v>
      </c>
      <c r="C7" s="122">
        <v>193</v>
      </c>
      <c r="D7" s="122">
        <v>184</v>
      </c>
      <c r="E7" s="122">
        <v>178</v>
      </c>
      <c r="F7" s="122">
        <v>184</v>
      </c>
      <c r="G7" s="122">
        <v>197</v>
      </c>
      <c r="H7" s="122">
        <v>194</v>
      </c>
      <c r="I7" s="122">
        <v>184</v>
      </c>
      <c r="J7" s="122">
        <v>194</v>
      </c>
      <c r="K7" s="122">
        <v>179</v>
      </c>
      <c r="L7" s="122">
        <v>162</v>
      </c>
      <c r="M7" s="122">
        <v>162</v>
      </c>
      <c r="N7" s="242"/>
      <c r="O7" s="220"/>
    </row>
    <row r="8" spans="1:15" s="235" customFormat="1">
      <c r="A8" s="244" t="s">
        <v>8</v>
      </c>
      <c r="B8" s="125">
        <v>183</v>
      </c>
      <c r="C8" s="125">
        <v>187</v>
      </c>
      <c r="D8" s="125">
        <v>192</v>
      </c>
      <c r="E8" s="125">
        <v>198</v>
      </c>
      <c r="F8" s="125">
        <v>195</v>
      </c>
      <c r="G8" s="125">
        <v>189</v>
      </c>
      <c r="H8" s="125">
        <v>180</v>
      </c>
      <c r="I8" s="125">
        <v>188</v>
      </c>
      <c r="J8" s="125">
        <v>195</v>
      </c>
      <c r="K8" s="125">
        <v>188</v>
      </c>
      <c r="L8" s="125">
        <v>182</v>
      </c>
      <c r="M8" s="125">
        <v>183</v>
      </c>
      <c r="N8" s="242"/>
      <c r="O8" s="220"/>
    </row>
    <row r="9" spans="1:15" s="235" customFormat="1">
      <c r="A9" s="104" t="s">
        <v>366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242"/>
      <c r="O9" s="220"/>
    </row>
    <row r="10" spans="1:15" s="235" customFormat="1">
      <c r="A10" s="138" t="s">
        <v>6</v>
      </c>
      <c r="B10" s="122">
        <v>1166</v>
      </c>
      <c r="C10" s="122">
        <v>1176</v>
      </c>
      <c r="D10" s="122">
        <v>1185</v>
      </c>
      <c r="E10" s="122">
        <v>1170</v>
      </c>
      <c r="F10" s="122">
        <v>1132</v>
      </c>
      <c r="G10" s="122">
        <v>1118</v>
      </c>
      <c r="H10" s="122">
        <v>1147</v>
      </c>
      <c r="I10" s="122">
        <v>1175</v>
      </c>
      <c r="J10" s="122">
        <v>1120</v>
      </c>
      <c r="K10" s="122">
        <v>1118</v>
      </c>
      <c r="L10" s="122">
        <v>1023</v>
      </c>
      <c r="M10" s="122">
        <v>1018</v>
      </c>
      <c r="N10" s="242"/>
      <c r="O10" s="220"/>
    </row>
    <row r="11" spans="1:15" s="235" customFormat="1">
      <c r="A11" s="243" t="s">
        <v>7</v>
      </c>
      <c r="B11" s="122">
        <v>507</v>
      </c>
      <c r="C11" s="122">
        <v>530</v>
      </c>
      <c r="D11" s="122">
        <v>535</v>
      </c>
      <c r="E11" s="122">
        <v>518</v>
      </c>
      <c r="F11" s="122">
        <v>508</v>
      </c>
      <c r="G11" s="122">
        <v>510</v>
      </c>
      <c r="H11" s="122">
        <v>511</v>
      </c>
      <c r="I11" s="122">
        <v>508</v>
      </c>
      <c r="J11" s="122">
        <v>495</v>
      </c>
      <c r="K11" s="122">
        <v>491</v>
      </c>
      <c r="L11" s="122">
        <v>463</v>
      </c>
      <c r="M11" s="122">
        <v>452</v>
      </c>
      <c r="N11" s="242"/>
      <c r="O11" s="220"/>
    </row>
    <row r="12" spans="1:15" s="235" customFormat="1">
      <c r="A12" s="244" t="s">
        <v>8</v>
      </c>
      <c r="B12" s="125">
        <v>659</v>
      </c>
      <c r="C12" s="125">
        <v>646</v>
      </c>
      <c r="D12" s="125">
        <v>650</v>
      </c>
      <c r="E12" s="125">
        <v>652</v>
      </c>
      <c r="F12" s="125">
        <v>624</v>
      </c>
      <c r="G12" s="125">
        <v>608</v>
      </c>
      <c r="H12" s="125">
        <v>636</v>
      </c>
      <c r="I12" s="125">
        <v>667</v>
      </c>
      <c r="J12" s="125">
        <v>625</v>
      </c>
      <c r="K12" s="125">
        <v>627</v>
      </c>
      <c r="L12" s="125">
        <v>560</v>
      </c>
      <c r="M12" s="125">
        <v>566</v>
      </c>
      <c r="N12" s="242"/>
      <c r="O12" s="220"/>
    </row>
    <row r="13" spans="1:15" s="235" customFormat="1">
      <c r="A13" s="104" t="s">
        <v>367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242"/>
      <c r="O13" s="220"/>
    </row>
    <row r="14" spans="1:15" s="235" customFormat="1">
      <c r="A14" s="138" t="s">
        <v>6</v>
      </c>
      <c r="B14" s="122">
        <v>1408</v>
      </c>
      <c r="C14" s="122">
        <v>1394</v>
      </c>
      <c r="D14" s="122">
        <v>1403</v>
      </c>
      <c r="E14" s="122">
        <v>1386</v>
      </c>
      <c r="F14" s="122">
        <v>1363</v>
      </c>
      <c r="G14" s="122">
        <v>1351</v>
      </c>
      <c r="H14" s="122">
        <v>1325</v>
      </c>
      <c r="I14" s="122">
        <v>1332</v>
      </c>
      <c r="J14" s="122">
        <v>1319</v>
      </c>
      <c r="K14" s="122">
        <v>1337</v>
      </c>
      <c r="L14" s="122">
        <v>1281</v>
      </c>
      <c r="M14" s="122">
        <v>1260</v>
      </c>
      <c r="N14" s="242"/>
      <c r="O14" s="220"/>
    </row>
    <row r="15" spans="1:15" s="235" customFormat="1">
      <c r="A15" s="243" t="s">
        <v>7</v>
      </c>
      <c r="B15" s="122">
        <v>600</v>
      </c>
      <c r="C15" s="122">
        <v>594</v>
      </c>
      <c r="D15" s="122">
        <v>600</v>
      </c>
      <c r="E15" s="122">
        <v>589</v>
      </c>
      <c r="F15" s="122">
        <v>583</v>
      </c>
      <c r="G15" s="122">
        <v>572</v>
      </c>
      <c r="H15" s="122">
        <v>555</v>
      </c>
      <c r="I15" s="122">
        <v>577</v>
      </c>
      <c r="J15" s="122">
        <v>565</v>
      </c>
      <c r="K15" s="122">
        <v>584</v>
      </c>
      <c r="L15" s="122">
        <v>543</v>
      </c>
      <c r="M15" s="122">
        <v>539</v>
      </c>
      <c r="N15" s="242"/>
      <c r="O15" s="220"/>
    </row>
    <row r="16" spans="1:15" s="235" customFormat="1">
      <c r="A16" s="244" t="s">
        <v>8</v>
      </c>
      <c r="B16" s="125">
        <v>808</v>
      </c>
      <c r="C16" s="125">
        <v>800</v>
      </c>
      <c r="D16" s="125">
        <v>803</v>
      </c>
      <c r="E16" s="125">
        <v>797</v>
      </c>
      <c r="F16" s="125">
        <v>780</v>
      </c>
      <c r="G16" s="125">
        <v>779</v>
      </c>
      <c r="H16" s="125">
        <v>770</v>
      </c>
      <c r="I16" s="125">
        <v>755</v>
      </c>
      <c r="J16" s="125">
        <v>754</v>
      </c>
      <c r="K16" s="125">
        <v>753</v>
      </c>
      <c r="L16" s="125">
        <v>738</v>
      </c>
      <c r="M16" s="125">
        <v>721</v>
      </c>
      <c r="N16" s="242"/>
      <c r="O16" s="220"/>
    </row>
    <row r="17" spans="1:15" s="235" customFormat="1">
      <c r="A17" s="104" t="s">
        <v>368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242"/>
      <c r="O17" s="220"/>
    </row>
    <row r="18" spans="1:15" s="235" customFormat="1">
      <c r="A18" s="138" t="s">
        <v>6</v>
      </c>
      <c r="B18" s="122">
        <v>167</v>
      </c>
      <c r="C18" s="122">
        <v>167</v>
      </c>
      <c r="D18" s="122">
        <v>168</v>
      </c>
      <c r="E18" s="122">
        <v>167</v>
      </c>
      <c r="F18" s="122">
        <v>158</v>
      </c>
      <c r="G18" s="122">
        <v>163</v>
      </c>
      <c r="H18" s="122">
        <v>164</v>
      </c>
      <c r="I18" s="122">
        <v>151</v>
      </c>
      <c r="J18" s="122">
        <v>148</v>
      </c>
      <c r="K18" s="122">
        <v>156</v>
      </c>
      <c r="L18" s="122">
        <v>163</v>
      </c>
      <c r="M18" s="122">
        <v>154</v>
      </c>
      <c r="N18" s="242"/>
      <c r="O18" s="220"/>
    </row>
    <row r="19" spans="1:15" s="235" customFormat="1">
      <c r="A19" s="243" t="s">
        <v>7</v>
      </c>
      <c r="B19" s="122">
        <v>67</v>
      </c>
      <c r="C19" s="122">
        <v>65</v>
      </c>
      <c r="D19" s="122">
        <v>70</v>
      </c>
      <c r="E19" s="122">
        <v>72</v>
      </c>
      <c r="F19" s="122">
        <v>69</v>
      </c>
      <c r="G19" s="122">
        <v>72</v>
      </c>
      <c r="H19" s="122">
        <v>67</v>
      </c>
      <c r="I19" s="122">
        <v>59</v>
      </c>
      <c r="J19" s="122">
        <v>59</v>
      </c>
      <c r="K19" s="122">
        <v>60</v>
      </c>
      <c r="L19" s="122">
        <v>60</v>
      </c>
      <c r="M19" s="122">
        <v>57</v>
      </c>
      <c r="N19" s="242"/>
      <c r="O19" s="220"/>
    </row>
    <row r="20" spans="1:15" s="235" customFormat="1">
      <c r="A20" s="244" t="s">
        <v>8</v>
      </c>
      <c r="B20" s="125">
        <v>100</v>
      </c>
      <c r="C20" s="125">
        <v>102</v>
      </c>
      <c r="D20" s="125">
        <v>98</v>
      </c>
      <c r="E20" s="125">
        <v>95</v>
      </c>
      <c r="F20" s="125">
        <v>89</v>
      </c>
      <c r="G20" s="125">
        <v>91</v>
      </c>
      <c r="H20" s="125">
        <v>97</v>
      </c>
      <c r="I20" s="125">
        <v>92</v>
      </c>
      <c r="J20" s="125">
        <v>89</v>
      </c>
      <c r="K20" s="125">
        <v>96</v>
      </c>
      <c r="L20" s="125">
        <v>103</v>
      </c>
      <c r="M20" s="125">
        <v>97</v>
      </c>
      <c r="N20" s="242"/>
      <c r="O20" s="220"/>
    </row>
    <row r="21" spans="1:15" s="235" customFormat="1">
      <c r="A21" s="104" t="s">
        <v>369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242"/>
      <c r="O21" s="220"/>
    </row>
    <row r="22" spans="1:15" s="235" customFormat="1">
      <c r="A22" s="138" t="s">
        <v>6</v>
      </c>
      <c r="B22" s="122">
        <v>23168</v>
      </c>
      <c r="C22" s="122">
        <v>23360</v>
      </c>
      <c r="D22" s="122">
        <v>23486</v>
      </c>
      <c r="E22" s="122">
        <v>23443</v>
      </c>
      <c r="F22" s="122">
        <v>23022</v>
      </c>
      <c r="G22" s="122">
        <v>22809</v>
      </c>
      <c r="H22" s="122">
        <v>22460</v>
      </c>
      <c r="I22" s="122">
        <v>22659</v>
      </c>
      <c r="J22" s="122">
        <v>22636</v>
      </c>
      <c r="K22" s="122">
        <v>22604</v>
      </c>
      <c r="L22" s="122">
        <v>21890</v>
      </c>
      <c r="M22" s="122">
        <v>21703</v>
      </c>
      <c r="N22" s="242"/>
      <c r="O22" s="220"/>
    </row>
    <row r="23" spans="1:15" s="235" customFormat="1">
      <c r="A23" s="243" t="s">
        <v>7</v>
      </c>
      <c r="B23" s="122">
        <v>10013</v>
      </c>
      <c r="C23" s="122">
        <v>10058</v>
      </c>
      <c r="D23" s="122">
        <v>10192</v>
      </c>
      <c r="E23" s="122">
        <v>10131</v>
      </c>
      <c r="F23" s="122">
        <v>9897</v>
      </c>
      <c r="G23" s="122">
        <v>9784</v>
      </c>
      <c r="H23" s="122">
        <v>9536</v>
      </c>
      <c r="I23" s="122">
        <v>9670</v>
      </c>
      <c r="J23" s="122">
        <v>9637</v>
      </c>
      <c r="K23" s="122">
        <v>9608</v>
      </c>
      <c r="L23" s="122">
        <v>9305</v>
      </c>
      <c r="M23" s="122">
        <v>9302</v>
      </c>
      <c r="N23" s="242"/>
      <c r="O23" s="220"/>
    </row>
    <row r="24" spans="1:15" s="235" customFormat="1">
      <c r="A24" s="244" t="s">
        <v>8</v>
      </c>
      <c r="B24" s="125">
        <v>13155</v>
      </c>
      <c r="C24" s="125">
        <v>13302</v>
      </c>
      <c r="D24" s="125">
        <v>13294</v>
      </c>
      <c r="E24" s="125">
        <v>13312</v>
      </c>
      <c r="F24" s="125">
        <v>13125</v>
      </c>
      <c r="G24" s="125">
        <v>13025</v>
      </c>
      <c r="H24" s="125">
        <v>12924</v>
      </c>
      <c r="I24" s="125">
        <v>12989</v>
      </c>
      <c r="J24" s="125">
        <v>12999</v>
      </c>
      <c r="K24" s="125">
        <v>12996</v>
      </c>
      <c r="L24" s="125">
        <v>12585</v>
      </c>
      <c r="M24" s="125">
        <v>12401</v>
      </c>
      <c r="N24" s="242"/>
      <c r="O24" s="220"/>
    </row>
    <row r="25" spans="1:15" s="235" customFormat="1">
      <c r="A25" s="104" t="s">
        <v>370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242"/>
      <c r="O25" s="220"/>
    </row>
    <row r="26" spans="1:15" s="235" customFormat="1">
      <c r="A26" s="138" t="s">
        <v>6</v>
      </c>
      <c r="B26" s="122">
        <v>8291</v>
      </c>
      <c r="C26" s="122">
        <v>8285</v>
      </c>
      <c r="D26" s="122">
        <v>8269</v>
      </c>
      <c r="E26" s="122">
        <v>8239</v>
      </c>
      <c r="F26" s="122">
        <v>8131</v>
      </c>
      <c r="G26" s="122">
        <v>8023</v>
      </c>
      <c r="H26" s="122">
        <v>7815</v>
      </c>
      <c r="I26" s="122">
        <v>8008</v>
      </c>
      <c r="J26" s="122">
        <v>7973</v>
      </c>
      <c r="K26" s="122">
        <v>8116</v>
      </c>
      <c r="L26" s="122">
        <v>7750</v>
      </c>
      <c r="M26" s="122">
        <v>7661</v>
      </c>
      <c r="N26" s="242"/>
      <c r="O26" s="220"/>
    </row>
    <row r="27" spans="1:15" s="235" customFormat="1">
      <c r="A27" s="243" t="s">
        <v>7</v>
      </c>
      <c r="B27" s="122">
        <v>3624</v>
      </c>
      <c r="C27" s="122">
        <v>3630</v>
      </c>
      <c r="D27" s="122">
        <v>3647</v>
      </c>
      <c r="E27" s="122">
        <v>3634</v>
      </c>
      <c r="F27" s="122">
        <v>3547</v>
      </c>
      <c r="G27" s="122">
        <v>3471</v>
      </c>
      <c r="H27" s="122">
        <v>3322</v>
      </c>
      <c r="I27" s="122">
        <v>3455</v>
      </c>
      <c r="J27" s="122">
        <v>3433</v>
      </c>
      <c r="K27" s="122">
        <v>3529</v>
      </c>
      <c r="L27" s="122">
        <v>3356</v>
      </c>
      <c r="M27" s="122">
        <v>3346</v>
      </c>
      <c r="N27" s="242"/>
      <c r="O27" s="220"/>
    </row>
    <row r="28" spans="1:15" s="235" customFormat="1">
      <c r="A28" s="244" t="s">
        <v>8</v>
      </c>
      <c r="B28" s="125">
        <v>4667</v>
      </c>
      <c r="C28" s="125">
        <v>4655</v>
      </c>
      <c r="D28" s="125">
        <v>4622</v>
      </c>
      <c r="E28" s="125">
        <v>4605</v>
      </c>
      <c r="F28" s="125">
        <v>4584</v>
      </c>
      <c r="G28" s="125">
        <v>4552</v>
      </c>
      <c r="H28" s="125">
        <v>4493</v>
      </c>
      <c r="I28" s="125">
        <v>4553</v>
      </c>
      <c r="J28" s="125">
        <v>4540</v>
      </c>
      <c r="K28" s="125">
        <v>4587</v>
      </c>
      <c r="L28" s="125">
        <v>4394</v>
      </c>
      <c r="M28" s="125">
        <v>4315</v>
      </c>
      <c r="N28" s="242"/>
      <c r="O28" s="220"/>
    </row>
    <row r="29" spans="1:15" s="235" customFormat="1">
      <c r="A29" s="104" t="s">
        <v>371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242"/>
      <c r="O29" s="220"/>
    </row>
    <row r="30" spans="1:15" s="235" customFormat="1">
      <c r="A30" s="138" t="s">
        <v>6</v>
      </c>
      <c r="B30" s="122">
        <v>25</v>
      </c>
      <c r="C30" s="122">
        <v>27</v>
      </c>
      <c r="D30" s="122">
        <v>29</v>
      </c>
      <c r="E30" s="122">
        <v>31</v>
      </c>
      <c r="F30" s="122">
        <v>31</v>
      </c>
      <c r="G30" s="122">
        <v>33</v>
      </c>
      <c r="H30" s="122">
        <v>31</v>
      </c>
      <c r="I30" s="122">
        <v>30</v>
      </c>
      <c r="J30" s="122">
        <v>29</v>
      </c>
      <c r="K30" s="122">
        <v>30</v>
      </c>
      <c r="L30" s="122">
        <v>30</v>
      </c>
      <c r="M30" s="122">
        <v>29</v>
      </c>
      <c r="N30" s="242"/>
      <c r="O30" s="220"/>
    </row>
    <row r="31" spans="1:15" s="235" customFormat="1">
      <c r="A31" s="243" t="s">
        <v>7</v>
      </c>
      <c r="B31" s="122">
        <v>7</v>
      </c>
      <c r="C31" s="122">
        <v>8</v>
      </c>
      <c r="D31" s="122">
        <v>8</v>
      </c>
      <c r="E31" s="122">
        <v>10</v>
      </c>
      <c r="F31" s="122">
        <v>9</v>
      </c>
      <c r="G31" s="122">
        <v>9</v>
      </c>
      <c r="H31" s="122">
        <v>9</v>
      </c>
      <c r="I31" s="122">
        <v>9</v>
      </c>
      <c r="J31" s="122">
        <v>9</v>
      </c>
      <c r="K31" s="122">
        <v>10</v>
      </c>
      <c r="L31" s="122">
        <v>13</v>
      </c>
      <c r="M31" s="122">
        <v>11</v>
      </c>
      <c r="N31" s="242"/>
      <c r="O31" s="220"/>
    </row>
    <row r="32" spans="1:15" s="235" customFormat="1">
      <c r="A32" s="244" t="s">
        <v>8</v>
      </c>
      <c r="B32" s="125">
        <v>18</v>
      </c>
      <c r="C32" s="125">
        <v>19</v>
      </c>
      <c r="D32" s="125">
        <v>21</v>
      </c>
      <c r="E32" s="125">
        <v>21</v>
      </c>
      <c r="F32" s="125">
        <v>22</v>
      </c>
      <c r="G32" s="125">
        <v>24</v>
      </c>
      <c r="H32" s="125">
        <v>22</v>
      </c>
      <c r="I32" s="125">
        <v>21</v>
      </c>
      <c r="J32" s="125">
        <v>20</v>
      </c>
      <c r="K32" s="125">
        <v>20</v>
      </c>
      <c r="L32" s="125">
        <v>17</v>
      </c>
      <c r="M32" s="125">
        <v>18</v>
      </c>
      <c r="N32" s="242"/>
      <c r="O32" s="220"/>
    </row>
    <row r="33" spans="1:15" s="235" customFormat="1">
      <c r="A33" s="104" t="s">
        <v>372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242"/>
      <c r="O33" s="220"/>
    </row>
    <row r="34" spans="1:15" s="235" customFormat="1">
      <c r="A34" s="138" t="s">
        <v>6</v>
      </c>
      <c r="B34" s="122">
        <v>4260</v>
      </c>
      <c r="C34" s="122">
        <v>4266</v>
      </c>
      <c r="D34" s="122">
        <v>4235</v>
      </c>
      <c r="E34" s="122">
        <v>4266</v>
      </c>
      <c r="F34" s="122">
        <v>4185</v>
      </c>
      <c r="G34" s="122">
        <v>4189</v>
      </c>
      <c r="H34" s="122">
        <v>4069</v>
      </c>
      <c r="I34" s="122">
        <v>4187</v>
      </c>
      <c r="J34" s="122">
        <v>4183</v>
      </c>
      <c r="K34" s="122">
        <v>4246</v>
      </c>
      <c r="L34" s="122">
        <v>4043</v>
      </c>
      <c r="M34" s="122">
        <v>4030</v>
      </c>
      <c r="N34" s="242"/>
      <c r="O34" s="220"/>
    </row>
    <row r="35" spans="1:15" s="235" customFormat="1">
      <c r="A35" s="243" t="s">
        <v>7</v>
      </c>
      <c r="B35" s="122">
        <v>1749</v>
      </c>
      <c r="C35" s="122">
        <v>1752</v>
      </c>
      <c r="D35" s="122">
        <v>1760</v>
      </c>
      <c r="E35" s="122">
        <v>1759</v>
      </c>
      <c r="F35" s="122">
        <v>1696</v>
      </c>
      <c r="G35" s="122">
        <v>1686</v>
      </c>
      <c r="H35" s="122">
        <v>1619</v>
      </c>
      <c r="I35" s="122">
        <v>1678</v>
      </c>
      <c r="J35" s="122">
        <v>1691</v>
      </c>
      <c r="K35" s="122">
        <v>1708</v>
      </c>
      <c r="L35" s="122">
        <v>1627</v>
      </c>
      <c r="M35" s="122">
        <v>1620</v>
      </c>
      <c r="N35" s="242"/>
      <c r="O35" s="220"/>
    </row>
    <row r="36" spans="1:15" s="235" customFormat="1">
      <c r="A36" s="244" t="s">
        <v>8</v>
      </c>
      <c r="B36" s="125">
        <v>2511</v>
      </c>
      <c r="C36" s="125">
        <v>2514</v>
      </c>
      <c r="D36" s="125">
        <v>2475</v>
      </c>
      <c r="E36" s="125">
        <v>2507</v>
      </c>
      <c r="F36" s="125">
        <v>2489</v>
      </c>
      <c r="G36" s="125">
        <v>2503</v>
      </c>
      <c r="H36" s="125">
        <v>2450</v>
      </c>
      <c r="I36" s="125">
        <v>2509</v>
      </c>
      <c r="J36" s="125">
        <v>2492</v>
      </c>
      <c r="K36" s="125">
        <v>2538</v>
      </c>
      <c r="L36" s="125">
        <v>2416</v>
      </c>
      <c r="M36" s="125">
        <v>2410</v>
      </c>
      <c r="N36" s="242"/>
      <c r="O36" s="220"/>
    </row>
    <row r="37" spans="1:15" s="235" customFormat="1">
      <c r="A37" s="104" t="s">
        <v>373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242"/>
      <c r="O37" s="220"/>
    </row>
    <row r="38" spans="1:15" s="235" customFormat="1">
      <c r="A38" s="138" t="s">
        <v>6</v>
      </c>
      <c r="B38" s="122">
        <v>3464</v>
      </c>
      <c r="C38" s="122">
        <v>3467</v>
      </c>
      <c r="D38" s="122">
        <v>3471</v>
      </c>
      <c r="E38" s="122">
        <v>3493</v>
      </c>
      <c r="F38" s="122">
        <v>3462</v>
      </c>
      <c r="G38" s="122">
        <v>3385</v>
      </c>
      <c r="H38" s="122">
        <v>3149</v>
      </c>
      <c r="I38" s="122">
        <v>3202</v>
      </c>
      <c r="J38" s="122">
        <v>3234</v>
      </c>
      <c r="K38" s="122">
        <v>3362</v>
      </c>
      <c r="L38" s="122">
        <v>3230</v>
      </c>
      <c r="M38" s="122">
        <v>3213</v>
      </c>
      <c r="N38" s="242"/>
      <c r="O38" s="220"/>
    </row>
    <row r="39" spans="1:15" s="235" customFormat="1">
      <c r="A39" s="243" t="s">
        <v>7</v>
      </c>
      <c r="B39" s="122">
        <v>1012</v>
      </c>
      <c r="C39" s="122">
        <v>1014</v>
      </c>
      <c r="D39" s="122">
        <v>1025</v>
      </c>
      <c r="E39" s="122">
        <v>1027</v>
      </c>
      <c r="F39" s="122">
        <v>1012</v>
      </c>
      <c r="G39" s="122">
        <v>988</v>
      </c>
      <c r="H39" s="122">
        <v>905</v>
      </c>
      <c r="I39" s="122">
        <v>923</v>
      </c>
      <c r="J39" s="122">
        <v>961</v>
      </c>
      <c r="K39" s="122">
        <v>1002</v>
      </c>
      <c r="L39" s="122">
        <v>957</v>
      </c>
      <c r="M39" s="122">
        <v>983</v>
      </c>
      <c r="N39" s="242"/>
      <c r="O39" s="220"/>
    </row>
    <row r="40" spans="1:15" s="235" customFormat="1">
      <c r="A40" s="244" t="s">
        <v>8</v>
      </c>
      <c r="B40" s="125">
        <v>2452</v>
      </c>
      <c r="C40" s="125">
        <v>2453</v>
      </c>
      <c r="D40" s="125">
        <v>2446</v>
      </c>
      <c r="E40" s="125">
        <v>2466</v>
      </c>
      <c r="F40" s="125">
        <v>2450</v>
      </c>
      <c r="G40" s="125">
        <v>2397</v>
      </c>
      <c r="H40" s="125">
        <v>2244</v>
      </c>
      <c r="I40" s="125">
        <v>2279</v>
      </c>
      <c r="J40" s="125">
        <v>2273</v>
      </c>
      <c r="K40" s="125">
        <v>2360</v>
      </c>
      <c r="L40" s="125">
        <v>2273</v>
      </c>
      <c r="M40" s="125">
        <v>2230</v>
      </c>
      <c r="N40" s="242"/>
      <c r="O40" s="220"/>
    </row>
    <row r="41" spans="1:15">
      <c r="A41" s="104" t="s">
        <v>374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241"/>
      <c r="O41" s="220"/>
    </row>
    <row r="42" spans="1:15" s="235" customFormat="1">
      <c r="A42" s="138" t="s">
        <v>6</v>
      </c>
      <c r="B42" s="122">
        <v>30</v>
      </c>
      <c r="C42" s="122">
        <v>28</v>
      </c>
      <c r="D42" s="122">
        <v>30</v>
      </c>
      <c r="E42" s="122">
        <v>28</v>
      </c>
      <c r="F42" s="122">
        <v>27</v>
      </c>
      <c r="G42" s="122">
        <v>27</v>
      </c>
      <c r="H42" s="122">
        <v>44</v>
      </c>
      <c r="I42" s="122">
        <v>38</v>
      </c>
      <c r="J42" s="122">
        <v>34</v>
      </c>
      <c r="K42" s="122">
        <v>27</v>
      </c>
      <c r="L42" s="122">
        <v>24</v>
      </c>
      <c r="M42" s="122">
        <v>22</v>
      </c>
      <c r="N42" s="242"/>
      <c r="O42" s="220"/>
    </row>
    <row r="43" spans="1:15" s="235" customFormat="1">
      <c r="A43" s="243" t="s">
        <v>7</v>
      </c>
      <c r="B43" s="122">
        <v>14</v>
      </c>
      <c r="C43" s="122">
        <v>12</v>
      </c>
      <c r="D43" s="122">
        <v>12</v>
      </c>
      <c r="E43" s="122">
        <v>11</v>
      </c>
      <c r="F43" s="122">
        <v>10</v>
      </c>
      <c r="G43" s="122">
        <v>8</v>
      </c>
      <c r="H43" s="122">
        <v>20</v>
      </c>
      <c r="I43" s="122">
        <v>17</v>
      </c>
      <c r="J43" s="122">
        <v>16</v>
      </c>
      <c r="K43" s="122">
        <v>9</v>
      </c>
      <c r="L43" s="122">
        <v>9</v>
      </c>
      <c r="M43" s="122">
        <v>9</v>
      </c>
      <c r="N43" s="242"/>
      <c r="O43" s="220"/>
    </row>
    <row r="44" spans="1:15" s="235" customFormat="1">
      <c r="A44" s="244" t="s">
        <v>8</v>
      </c>
      <c r="B44" s="125">
        <v>16</v>
      </c>
      <c r="C44" s="125">
        <v>16</v>
      </c>
      <c r="D44" s="125">
        <v>18</v>
      </c>
      <c r="E44" s="125">
        <v>17</v>
      </c>
      <c r="F44" s="125">
        <v>17</v>
      </c>
      <c r="G44" s="125">
        <v>19</v>
      </c>
      <c r="H44" s="125">
        <v>24</v>
      </c>
      <c r="I44" s="125">
        <v>21</v>
      </c>
      <c r="J44" s="125">
        <v>18</v>
      </c>
      <c r="K44" s="125">
        <v>18</v>
      </c>
      <c r="L44" s="125">
        <v>15</v>
      </c>
      <c r="M44" s="125">
        <v>13</v>
      </c>
      <c r="N44" s="242"/>
      <c r="O44" s="220"/>
    </row>
    <row r="45" spans="1:15">
      <c r="A45" s="104" t="s">
        <v>376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241"/>
      <c r="O45" s="220"/>
    </row>
    <row r="46" spans="1:15" s="235" customFormat="1">
      <c r="A46" s="138" t="s">
        <v>6</v>
      </c>
      <c r="B46" s="122">
        <v>29</v>
      </c>
      <c r="C46" s="122">
        <v>28</v>
      </c>
      <c r="D46" s="122">
        <v>31</v>
      </c>
      <c r="E46" s="122">
        <v>30</v>
      </c>
      <c r="F46" s="122">
        <v>29</v>
      </c>
      <c r="G46" s="122">
        <v>29</v>
      </c>
      <c r="H46" s="122">
        <v>34</v>
      </c>
      <c r="I46" s="122">
        <v>36</v>
      </c>
      <c r="J46" s="122">
        <v>36</v>
      </c>
      <c r="K46" s="122">
        <v>37</v>
      </c>
      <c r="L46" s="122">
        <v>35</v>
      </c>
      <c r="M46" s="122">
        <v>37</v>
      </c>
      <c r="N46" s="242"/>
      <c r="O46" s="220"/>
    </row>
    <row r="47" spans="1:15" s="235" customFormat="1">
      <c r="A47" s="243" t="s">
        <v>7</v>
      </c>
      <c r="B47" s="122">
        <v>13</v>
      </c>
      <c r="C47" s="122">
        <v>12</v>
      </c>
      <c r="D47" s="122">
        <v>14</v>
      </c>
      <c r="E47" s="122">
        <v>13</v>
      </c>
      <c r="F47" s="122">
        <v>14</v>
      </c>
      <c r="G47" s="122">
        <v>12</v>
      </c>
      <c r="H47" s="122">
        <v>16</v>
      </c>
      <c r="I47" s="122">
        <v>16</v>
      </c>
      <c r="J47" s="122">
        <v>17</v>
      </c>
      <c r="K47" s="122">
        <v>17</v>
      </c>
      <c r="L47" s="122">
        <v>15</v>
      </c>
      <c r="M47" s="122">
        <v>16</v>
      </c>
      <c r="N47" s="242"/>
      <c r="O47" s="220"/>
    </row>
    <row r="48" spans="1:15" s="235" customFormat="1">
      <c r="A48" s="244" t="s">
        <v>8</v>
      </c>
      <c r="B48" s="125">
        <v>16</v>
      </c>
      <c r="C48" s="125">
        <v>16</v>
      </c>
      <c r="D48" s="125">
        <v>17</v>
      </c>
      <c r="E48" s="125">
        <v>17</v>
      </c>
      <c r="F48" s="125">
        <v>15</v>
      </c>
      <c r="G48" s="125">
        <v>17</v>
      </c>
      <c r="H48" s="125">
        <v>18</v>
      </c>
      <c r="I48" s="125">
        <v>20</v>
      </c>
      <c r="J48" s="125">
        <v>19</v>
      </c>
      <c r="K48" s="125">
        <v>20</v>
      </c>
      <c r="L48" s="125">
        <v>20</v>
      </c>
      <c r="M48" s="125">
        <v>21</v>
      </c>
      <c r="N48" s="242"/>
      <c r="O48" s="220"/>
    </row>
    <row r="49" spans="1:15">
      <c r="A49" s="104" t="s">
        <v>377</v>
      </c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241"/>
      <c r="O49" s="220"/>
    </row>
    <row r="50" spans="1:15" s="235" customFormat="1">
      <c r="A50" s="138" t="s">
        <v>6</v>
      </c>
      <c r="B50" s="122">
        <v>3208</v>
      </c>
      <c r="C50" s="122">
        <v>3183</v>
      </c>
      <c r="D50" s="122">
        <v>3107</v>
      </c>
      <c r="E50" s="122">
        <v>3081</v>
      </c>
      <c r="F50" s="122">
        <v>3084</v>
      </c>
      <c r="G50" s="122">
        <v>3042</v>
      </c>
      <c r="H50" s="122">
        <v>3022</v>
      </c>
      <c r="I50" s="122">
        <v>3153</v>
      </c>
      <c r="J50" s="122">
        <v>3138</v>
      </c>
      <c r="K50" s="122">
        <v>3208</v>
      </c>
      <c r="L50" s="122">
        <v>3004</v>
      </c>
      <c r="M50" s="122">
        <v>2964</v>
      </c>
      <c r="N50" s="242"/>
      <c r="O50" s="220"/>
    </row>
    <row r="51" spans="1:15" s="235" customFormat="1">
      <c r="A51" s="243" t="s">
        <v>7</v>
      </c>
      <c r="B51" s="122">
        <v>1190</v>
      </c>
      <c r="C51" s="122">
        <v>1160</v>
      </c>
      <c r="D51" s="122">
        <v>1140</v>
      </c>
      <c r="E51" s="122">
        <v>1153</v>
      </c>
      <c r="F51" s="122">
        <v>1128</v>
      </c>
      <c r="G51" s="122">
        <v>1059</v>
      </c>
      <c r="H51" s="122">
        <v>1068</v>
      </c>
      <c r="I51" s="122">
        <v>1120</v>
      </c>
      <c r="J51" s="122">
        <v>1129</v>
      </c>
      <c r="K51" s="122">
        <v>1166</v>
      </c>
      <c r="L51" s="122">
        <v>1112</v>
      </c>
      <c r="M51" s="122">
        <v>1095</v>
      </c>
      <c r="N51" s="242"/>
      <c r="O51" s="220"/>
    </row>
    <row r="52" spans="1:15" s="235" customFormat="1">
      <c r="A52" s="244" t="s">
        <v>8</v>
      </c>
      <c r="B52" s="125">
        <v>2018</v>
      </c>
      <c r="C52" s="125">
        <v>2023</v>
      </c>
      <c r="D52" s="125">
        <v>1967</v>
      </c>
      <c r="E52" s="125">
        <v>1928</v>
      </c>
      <c r="F52" s="125">
        <v>1956</v>
      </c>
      <c r="G52" s="125">
        <v>1983</v>
      </c>
      <c r="H52" s="125">
        <v>1954</v>
      </c>
      <c r="I52" s="125">
        <v>2033</v>
      </c>
      <c r="J52" s="125">
        <v>2009</v>
      </c>
      <c r="K52" s="125">
        <v>2042</v>
      </c>
      <c r="L52" s="125">
        <v>1892</v>
      </c>
      <c r="M52" s="125">
        <v>1869</v>
      </c>
      <c r="N52" s="242"/>
      <c r="O52" s="220"/>
    </row>
    <row r="53" spans="1:15">
      <c r="A53" s="104" t="s">
        <v>378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241"/>
      <c r="O53" s="220"/>
    </row>
    <row r="54" spans="1:15" s="235" customFormat="1">
      <c r="A54" s="138" t="s">
        <v>6</v>
      </c>
      <c r="B54" s="122">
        <v>20</v>
      </c>
      <c r="C54" s="122">
        <v>18</v>
      </c>
      <c r="D54" s="122">
        <v>18</v>
      </c>
      <c r="E54" s="122">
        <v>16</v>
      </c>
      <c r="F54" s="122">
        <v>15</v>
      </c>
      <c r="G54" s="122">
        <v>15</v>
      </c>
      <c r="H54" s="122">
        <v>14</v>
      </c>
      <c r="I54" s="122">
        <v>16</v>
      </c>
      <c r="J54" s="122">
        <v>15</v>
      </c>
      <c r="K54" s="122">
        <v>20</v>
      </c>
      <c r="L54" s="122">
        <v>19</v>
      </c>
      <c r="M54" s="122">
        <v>19</v>
      </c>
      <c r="N54" s="242"/>
      <c r="O54" s="220"/>
    </row>
    <row r="55" spans="1:15" s="235" customFormat="1">
      <c r="A55" s="243" t="s">
        <v>7</v>
      </c>
      <c r="B55" s="122">
        <v>7</v>
      </c>
      <c r="C55" s="122">
        <v>8</v>
      </c>
      <c r="D55" s="122">
        <v>8</v>
      </c>
      <c r="E55" s="122">
        <v>8</v>
      </c>
      <c r="F55" s="122">
        <v>8</v>
      </c>
      <c r="G55" s="122">
        <v>7</v>
      </c>
      <c r="H55" s="122">
        <v>8</v>
      </c>
      <c r="I55" s="122">
        <v>8</v>
      </c>
      <c r="J55" s="122">
        <v>8</v>
      </c>
      <c r="K55" s="122">
        <v>9</v>
      </c>
      <c r="L55" s="122">
        <v>9</v>
      </c>
      <c r="M55" s="122">
        <v>8</v>
      </c>
      <c r="N55" s="242"/>
      <c r="O55" s="220"/>
    </row>
    <row r="56" spans="1:15" s="235" customFormat="1">
      <c r="A56" s="244" t="s">
        <v>8</v>
      </c>
      <c r="B56" s="125">
        <v>13</v>
      </c>
      <c r="C56" s="125">
        <v>10</v>
      </c>
      <c r="D56" s="125">
        <v>10</v>
      </c>
      <c r="E56" s="125">
        <v>8</v>
      </c>
      <c r="F56" s="125">
        <v>7</v>
      </c>
      <c r="G56" s="125">
        <v>8</v>
      </c>
      <c r="H56" s="125">
        <v>6</v>
      </c>
      <c r="I56" s="125">
        <v>8</v>
      </c>
      <c r="J56" s="125">
        <v>7</v>
      </c>
      <c r="K56" s="125">
        <v>11</v>
      </c>
      <c r="L56" s="125">
        <v>10</v>
      </c>
      <c r="M56" s="125">
        <v>11</v>
      </c>
      <c r="N56" s="242"/>
      <c r="O56" s="220"/>
    </row>
    <row r="57" spans="1:15">
      <c r="A57" s="104" t="s">
        <v>379</v>
      </c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241"/>
      <c r="O57" s="220"/>
    </row>
    <row r="58" spans="1:15" s="235" customFormat="1">
      <c r="A58" s="138" t="s">
        <v>6</v>
      </c>
      <c r="B58" s="122">
        <v>17</v>
      </c>
      <c r="C58" s="122">
        <v>16</v>
      </c>
      <c r="D58" s="122">
        <v>18</v>
      </c>
      <c r="E58" s="122">
        <v>17</v>
      </c>
      <c r="F58" s="122">
        <v>14</v>
      </c>
      <c r="G58" s="122">
        <v>14</v>
      </c>
      <c r="H58" s="122">
        <v>12</v>
      </c>
      <c r="I58" s="122">
        <v>15</v>
      </c>
      <c r="J58" s="122">
        <v>18</v>
      </c>
      <c r="K58" s="122">
        <v>14</v>
      </c>
      <c r="L58" s="122">
        <v>11</v>
      </c>
      <c r="M58" s="122">
        <v>13</v>
      </c>
      <c r="N58" s="242"/>
      <c r="O58" s="220"/>
    </row>
    <row r="59" spans="1:15" s="235" customFormat="1">
      <c r="A59" s="243" t="s">
        <v>7</v>
      </c>
      <c r="B59" s="122">
        <v>9</v>
      </c>
      <c r="C59" s="122">
        <v>9</v>
      </c>
      <c r="D59" s="122">
        <v>11</v>
      </c>
      <c r="E59" s="122">
        <v>9</v>
      </c>
      <c r="F59" s="122">
        <v>6</v>
      </c>
      <c r="G59" s="122">
        <v>5</v>
      </c>
      <c r="H59" s="122">
        <v>4</v>
      </c>
      <c r="I59" s="122">
        <v>7</v>
      </c>
      <c r="J59" s="122">
        <v>7</v>
      </c>
      <c r="K59" s="122">
        <v>7</v>
      </c>
      <c r="L59" s="122">
        <v>5</v>
      </c>
      <c r="M59" s="122">
        <v>6</v>
      </c>
      <c r="N59" s="242"/>
      <c r="O59" s="220"/>
    </row>
    <row r="60" spans="1:15" s="235" customFormat="1">
      <c r="A60" s="244" t="s">
        <v>8</v>
      </c>
      <c r="B60" s="125">
        <v>8</v>
      </c>
      <c r="C60" s="125">
        <v>7</v>
      </c>
      <c r="D60" s="125">
        <v>7</v>
      </c>
      <c r="E60" s="125">
        <v>8</v>
      </c>
      <c r="F60" s="125">
        <v>8</v>
      </c>
      <c r="G60" s="125">
        <v>9</v>
      </c>
      <c r="H60" s="125">
        <v>8</v>
      </c>
      <c r="I60" s="125">
        <v>8</v>
      </c>
      <c r="J60" s="125">
        <v>11</v>
      </c>
      <c r="K60" s="125">
        <v>7</v>
      </c>
      <c r="L60" s="125">
        <v>6</v>
      </c>
      <c r="M60" s="125">
        <v>7</v>
      </c>
      <c r="N60" s="242"/>
      <c r="O60" s="220"/>
    </row>
    <row r="61" spans="1:15">
      <c r="A61" s="104" t="s">
        <v>380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241"/>
      <c r="O61" s="220"/>
    </row>
    <row r="62" spans="1:15" s="235" customFormat="1">
      <c r="A62" s="138" t="s">
        <v>6</v>
      </c>
      <c r="B62" s="122">
        <v>1548</v>
      </c>
      <c r="C62" s="122">
        <v>1536</v>
      </c>
      <c r="D62" s="122">
        <v>1515</v>
      </c>
      <c r="E62" s="122">
        <v>1518</v>
      </c>
      <c r="F62" s="122">
        <v>1531</v>
      </c>
      <c r="G62" s="122">
        <v>1517</v>
      </c>
      <c r="H62" s="122">
        <v>1615</v>
      </c>
      <c r="I62" s="122">
        <v>1659</v>
      </c>
      <c r="J62" s="122">
        <v>1590</v>
      </c>
      <c r="K62" s="122">
        <v>1489</v>
      </c>
      <c r="L62" s="122">
        <v>1427</v>
      </c>
      <c r="M62" s="122">
        <v>1425</v>
      </c>
      <c r="N62" s="242"/>
      <c r="O62" s="220"/>
    </row>
    <row r="63" spans="1:15" s="235" customFormat="1">
      <c r="A63" s="243" t="s">
        <v>7</v>
      </c>
      <c r="B63" s="122">
        <v>460</v>
      </c>
      <c r="C63" s="122">
        <v>446</v>
      </c>
      <c r="D63" s="122">
        <v>450</v>
      </c>
      <c r="E63" s="122">
        <v>458</v>
      </c>
      <c r="F63" s="122">
        <v>460</v>
      </c>
      <c r="G63" s="122">
        <v>436</v>
      </c>
      <c r="H63" s="122">
        <v>449</v>
      </c>
      <c r="I63" s="122">
        <v>473</v>
      </c>
      <c r="J63" s="122">
        <v>458</v>
      </c>
      <c r="K63" s="122">
        <v>413</v>
      </c>
      <c r="L63" s="122">
        <v>404</v>
      </c>
      <c r="M63" s="122">
        <v>415</v>
      </c>
      <c r="N63" s="242"/>
      <c r="O63" s="220"/>
    </row>
    <row r="64" spans="1:15" s="235" customFormat="1">
      <c r="A64" s="244" t="s">
        <v>8</v>
      </c>
      <c r="B64" s="125">
        <v>1088</v>
      </c>
      <c r="C64" s="125">
        <v>1090</v>
      </c>
      <c r="D64" s="125">
        <v>1065</v>
      </c>
      <c r="E64" s="125">
        <v>1060</v>
      </c>
      <c r="F64" s="125">
        <v>1071</v>
      </c>
      <c r="G64" s="125">
        <v>1081</v>
      </c>
      <c r="H64" s="125">
        <v>1166</v>
      </c>
      <c r="I64" s="125">
        <v>1186</v>
      </c>
      <c r="J64" s="125">
        <v>1132</v>
      </c>
      <c r="K64" s="125">
        <v>1076</v>
      </c>
      <c r="L64" s="125">
        <v>1023</v>
      </c>
      <c r="M64" s="125">
        <v>1010</v>
      </c>
      <c r="N64" s="242"/>
      <c r="O64" s="220"/>
    </row>
    <row r="65" spans="1:15">
      <c r="A65" s="104" t="s">
        <v>381</v>
      </c>
      <c r="B65" s="136"/>
      <c r="C65" s="136"/>
      <c r="D65" s="136"/>
      <c r="E65" s="136"/>
      <c r="F65" s="136"/>
      <c r="G65" s="136"/>
      <c r="H65" s="136"/>
      <c r="I65" s="122"/>
      <c r="J65" s="122"/>
      <c r="K65" s="122"/>
      <c r="L65" s="122"/>
      <c r="M65" s="122"/>
      <c r="N65" s="241"/>
      <c r="O65" s="220"/>
    </row>
    <row r="66" spans="1:15" s="235" customFormat="1">
      <c r="A66" s="138" t="s">
        <v>6</v>
      </c>
      <c r="B66" s="122">
        <v>2727</v>
      </c>
      <c r="C66" s="122">
        <v>2628</v>
      </c>
      <c r="D66" s="122">
        <v>2564</v>
      </c>
      <c r="E66" s="122">
        <v>2552</v>
      </c>
      <c r="F66" s="122">
        <v>2541</v>
      </c>
      <c r="G66" s="122">
        <v>2565</v>
      </c>
      <c r="H66" s="122">
        <v>2762</v>
      </c>
      <c r="I66" s="122">
        <v>2843</v>
      </c>
      <c r="J66" s="122">
        <v>2643</v>
      </c>
      <c r="K66" s="122">
        <v>2556</v>
      </c>
      <c r="L66" s="122">
        <v>2417</v>
      </c>
      <c r="M66" s="122">
        <v>2401</v>
      </c>
      <c r="N66" s="242"/>
      <c r="O66" s="220"/>
    </row>
    <row r="67" spans="1:15" s="235" customFormat="1">
      <c r="A67" s="243" t="s">
        <v>7</v>
      </c>
      <c r="B67" s="122">
        <v>926</v>
      </c>
      <c r="C67" s="122">
        <v>909</v>
      </c>
      <c r="D67" s="122">
        <v>867</v>
      </c>
      <c r="E67" s="122">
        <v>868</v>
      </c>
      <c r="F67" s="122">
        <v>857</v>
      </c>
      <c r="G67" s="122">
        <v>865</v>
      </c>
      <c r="H67" s="122">
        <v>930</v>
      </c>
      <c r="I67" s="122">
        <v>943</v>
      </c>
      <c r="J67" s="122">
        <v>899</v>
      </c>
      <c r="K67" s="122">
        <v>867</v>
      </c>
      <c r="L67" s="122">
        <v>829</v>
      </c>
      <c r="M67" s="122">
        <v>819</v>
      </c>
      <c r="N67" s="242"/>
      <c r="O67" s="220"/>
    </row>
    <row r="68" spans="1:15" s="235" customFormat="1">
      <c r="A68" s="244" t="s">
        <v>8</v>
      </c>
      <c r="B68" s="125">
        <v>1801</v>
      </c>
      <c r="C68" s="125">
        <v>1719</v>
      </c>
      <c r="D68" s="125">
        <v>1697</v>
      </c>
      <c r="E68" s="125">
        <v>1684</v>
      </c>
      <c r="F68" s="125">
        <v>1684</v>
      </c>
      <c r="G68" s="125">
        <v>1700</v>
      </c>
      <c r="H68" s="125">
        <v>1832</v>
      </c>
      <c r="I68" s="125">
        <v>1900</v>
      </c>
      <c r="J68" s="125">
        <v>1744</v>
      </c>
      <c r="K68" s="125">
        <v>1689</v>
      </c>
      <c r="L68" s="125">
        <v>1588</v>
      </c>
      <c r="M68" s="125">
        <v>1582</v>
      </c>
      <c r="N68" s="242"/>
      <c r="O68" s="220"/>
    </row>
    <row r="69" spans="1:15">
      <c r="A69" s="104" t="s">
        <v>382</v>
      </c>
      <c r="B69" s="136"/>
      <c r="C69" s="136"/>
      <c r="D69" s="136"/>
      <c r="E69" s="136"/>
      <c r="F69" s="136"/>
      <c r="G69" s="136"/>
      <c r="H69" s="136"/>
      <c r="I69" s="122"/>
      <c r="J69" s="122"/>
      <c r="K69" s="122"/>
      <c r="L69" s="122"/>
      <c r="M69" s="122"/>
      <c r="N69" s="241"/>
      <c r="O69" s="220"/>
    </row>
    <row r="70" spans="1:15" s="235" customFormat="1">
      <c r="A70" s="138" t="s">
        <v>6</v>
      </c>
      <c r="B70" s="122">
        <v>24</v>
      </c>
      <c r="C70" s="122">
        <v>22</v>
      </c>
      <c r="D70" s="122">
        <v>23</v>
      </c>
      <c r="E70" s="122">
        <v>21</v>
      </c>
      <c r="F70" s="122">
        <v>35</v>
      </c>
      <c r="G70" s="122">
        <v>30</v>
      </c>
      <c r="H70" s="122">
        <v>28</v>
      </c>
      <c r="I70" s="122">
        <v>25</v>
      </c>
      <c r="J70" s="122">
        <v>22</v>
      </c>
      <c r="K70" s="122">
        <v>26</v>
      </c>
      <c r="L70" s="122">
        <v>29</v>
      </c>
      <c r="M70" s="122">
        <v>30</v>
      </c>
      <c r="N70" s="242"/>
      <c r="O70" s="220"/>
    </row>
    <row r="71" spans="1:15" s="235" customFormat="1">
      <c r="A71" s="243" t="s">
        <v>7</v>
      </c>
      <c r="B71" s="122">
        <v>11</v>
      </c>
      <c r="C71" s="122">
        <v>9</v>
      </c>
      <c r="D71" s="122">
        <v>9</v>
      </c>
      <c r="E71" s="122">
        <v>8</v>
      </c>
      <c r="F71" s="122">
        <v>13</v>
      </c>
      <c r="G71" s="122">
        <v>10</v>
      </c>
      <c r="H71" s="122">
        <v>10</v>
      </c>
      <c r="I71" s="122">
        <v>9</v>
      </c>
      <c r="J71" s="122">
        <v>6</v>
      </c>
      <c r="K71" s="122">
        <v>8</v>
      </c>
      <c r="L71" s="122">
        <v>9</v>
      </c>
      <c r="M71" s="122">
        <v>11</v>
      </c>
      <c r="N71" s="242"/>
      <c r="O71" s="220"/>
    </row>
    <row r="72" spans="1:15" s="235" customFormat="1">
      <c r="A72" s="244" t="s">
        <v>8</v>
      </c>
      <c r="B72" s="125">
        <v>13</v>
      </c>
      <c r="C72" s="125">
        <v>13</v>
      </c>
      <c r="D72" s="125">
        <v>14</v>
      </c>
      <c r="E72" s="125">
        <v>13</v>
      </c>
      <c r="F72" s="125">
        <v>22</v>
      </c>
      <c r="G72" s="125">
        <v>20</v>
      </c>
      <c r="H72" s="125">
        <v>18</v>
      </c>
      <c r="I72" s="125">
        <v>16</v>
      </c>
      <c r="J72" s="125">
        <v>16</v>
      </c>
      <c r="K72" s="125">
        <v>18</v>
      </c>
      <c r="L72" s="125">
        <v>20</v>
      </c>
      <c r="M72" s="125">
        <v>19</v>
      </c>
      <c r="N72" s="242"/>
      <c r="O72" s="220"/>
    </row>
    <row r="73" spans="1:15">
      <c r="A73" s="104" t="s">
        <v>383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241"/>
      <c r="O73" s="220"/>
    </row>
    <row r="74" spans="1:15" s="235" customFormat="1">
      <c r="A74" s="138" t="s">
        <v>6</v>
      </c>
      <c r="B74" s="122">
        <v>1082</v>
      </c>
      <c r="C74" s="122">
        <v>1049</v>
      </c>
      <c r="D74" s="122">
        <v>1053</v>
      </c>
      <c r="E74" s="122">
        <v>1070</v>
      </c>
      <c r="F74" s="122">
        <v>1112</v>
      </c>
      <c r="G74" s="122">
        <v>1161</v>
      </c>
      <c r="H74" s="122">
        <v>1288</v>
      </c>
      <c r="I74" s="122">
        <v>1457</v>
      </c>
      <c r="J74" s="122">
        <v>1254</v>
      </c>
      <c r="K74" s="122">
        <v>1316</v>
      </c>
      <c r="L74" s="122">
        <v>1227</v>
      </c>
      <c r="M74" s="122">
        <v>1200</v>
      </c>
      <c r="N74" s="242"/>
      <c r="O74" s="220"/>
    </row>
    <row r="75" spans="1:15" s="235" customFormat="1">
      <c r="A75" s="243" t="s">
        <v>7</v>
      </c>
      <c r="B75" s="122">
        <v>371</v>
      </c>
      <c r="C75" s="122">
        <v>357</v>
      </c>
      <c r="D75" s="122">
        <v>360</v>
      </c>
      <c r="E75" s="122">
        <v>359</v>
      </c>
      <c r="F75" s="122">
        <v>360</v>
      </c>
      <c r="G75" s="122">
        <v>379</v>
      </c>
      <c r="H75" s="122">
        <v>403</v>
      </c>
      <c r="I75" s="122">
        <v>461</v>
      </c>
      <c r="J75" s="122">
        <v>435</v>
      </c>
      <c r="K75" s="122">
        <v>448</v>
      </c>
      <c r="L75" s="122">
        <v>413</v>
      </c>
      <c r="M75" s="122">
        <v>412</v>
      </c>
      <c r="N75" s="242"/>
      <c r="O75" s="220"/>
    </row>
    <row r="76" spans="1:15" s="235" customFormat="1">
      <c r="A76" s="244" t="s">
        <v>8</v>
      </c>
      <c r="B76" s="125">
        <v>711</v>
      </c>
      <c r="C76" s="125">
        <v>692</v>
      </c>
      <c r="D76" s="125">
        <v>693</v>
      </c>
      <c r="E76" s="125">
        <v>711</v>
      </c>
      <c r="F76" s="125">
        <v>752</v>
      </c>
      <c r="G76" s="125">
        <v>782</v>
      </c>
      <c r="H76" s="125">
        <v>885</v>
      </c>
      <c r="I76" s="125">
        <v>996</v>
      </c>
      <c r="J76" s="125">
        <v>819</v>
      </c>
      <c r="K76" s="125">
        <v>868</v>
      </c>
      <c r="L76" s="125">
        <v>814</v>
      </c>
      <c r="M76" s="125">
        <v>788</v>
      </c>
      <c r="N76" s="242"/>
      <c r="O76" s="220"/>
    </row>
    <row r="77" spans="1:15">
      <c r="A77" s="104" t="s">
        <v>384</v>
      </c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241"/>
      <c r="O77" s="245"/>
    </row>
    <row r="78" spans="1:15" s="235" customFormat="1">
      <c r="A78" s="138" t="s">
        <v>6</v>
      </c>
      <c r="B78" s="122">
        <v>806</v>
      </c>
      <c r="C78" s="122">
        <v>773</v>
      </c>
      <c r="D78" s="122">
        <v>763</v>
      </c>
      <c r="E78" s="122">
        <v>765</v>
      </c>
      <c r="F78" s="122">
        <v>737</v>
      </c>
      <c r="G78" s="122">
        <v>754</v>
      </c>
      <c r="H78" s="122">
        <v>898</v>
      </c>
      <c r="I78" s="122">
        <v>1022</v>
      </c>
      <c r="J78" s="122">
        <v>889</v>
      </c>
      <c r="K78" s="122">
        <v>821</v>
      </c>
      <c r="L78" s="122">
        <v>776</v>
      </c>
      <c r="M78" s="122">
        <v>754</v>
      </c>
      <c r="N78" s="242"/>
      <c r="O78" s="220"/>
    </row>
    <row r="79" spans="1:15" s="235" customFormat="1">
      <c r="A79" s="243" t="s">
        <v>7</v>
      </c>
      <c r="B79" s="122">
        <v>280</v>
      </c>
      <c r="C79" s="122">
        <v>266</v>
      </c>
      <c r="D79" s="122">
        <v>250</v>
      </c>
      <c r="E79" s="122">
        <v>262</v>
      </c>
      <c r="F79" s="122">
        <v>248</v>
      </c>
      <c r="G79" s="122">
        <v>260</v>
      </c>
      <c r="H79" s="122">
        <v>322</v>
      </c>
      <c r="I79" s="122">
        <v>365</v>
      </c>
      <c r="J79" s="122">
        <v>325</v>
      </c>
      <c r="K79" s="122">
        <v>287</v>
      </c>
      <c r="L79" s="122">
        <v>272</v>
      </c>
      <c r="M79" s="122">
        <v>277</v>
      </c>
      <c r="N79" s="242"/>
      <c r="O79" s="220"/>
    </row>
    <row r="80" spans="1:15" s="235" customFormat="1">
      <c r="A80" s="244" t="s">
        <v>8</v>
      </c>
      <c r="B80" s="125">
        <v>526</v>
      </c>
      <c r="C80" s="125">
        <v>507</v>
      </c>
      <c r="D80" s="125">
        <v>513</v>
      </c>
      <c r="E80" s="125">
        <v>503</v>
      </c>
      <c r="F80" s="125">
        <v>489</v>
      </c>
      <c r="G80" s="125">
        <v>494</v>
      </c>
      <c r="H80" s="125">
        <v>576</v>
      </c>
      <c r="I80" s="125">
        <v>657</v>
      </c>
      <c r="J80" s="125">
        <v>564</v>
      </c>
      <c r="K80" s="125">
        <v>534</v>
      </c>
      <c r="L80" s="125">
        <v>504</v>
      </c>
      <c r="M80" s="125">
        <v>477</v>
      </c>
      <c r="N80" s="242"/>
      <c r="O80" s="220"/>
    </row>
    <row r="81" spans="1:15">
      <c r="A81" s="104" t="s">
        <v>385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241"/>
      <c r="O81" s="245"/>
    </row>
    <row r="82" spans="1:15" s="235" customFormat="1">
      <c r="A82" s="138" t="s">
        <v>6</v>
      </c>
      <c r="B82" s="122">
        <v>117</v>
      </c>
      <c r="C82" s="122">
        <v>110</v>
      </c>
      <c r="D82" s="122">
        <v>111</v>
      </c>
      <c r="E82" s="122">
        <v>111</v>
      </c>
      <c r="F82" s="122">
        <v>119</v>
      </c>
      <c r="G82" s="122">
        <v>119</v>
      </c>
      <c r="H82" s="122">
        <v>132</v>
      </c>
      <c r="I82" s="122">
        <v>147</v>
      </c>
      <c r="J82" s="122">
        <v>129</v>
      </c>
      <c r="K82" s="122">
        <v>123</v>
      </c>
      <c r="L82" s="122">
        <v>116</v>
      </c>
      <c r="M82" s="122">
        <v>116</v>
      </c>
      <c r="N82" s="242"/>
      <c r="O82" s="220"/>
    </row>
    <row r="83" spans="1:15">
      <c r="A83" s="243" t="s">
        <v>7</v>
      </c>
      <c r="B83" s="122">
        <v>47</v>
      </c>
      <c r="C83" s="122">
        <v>41</v>
      </c>
      <c r="D83" s="122">
        <v>38</v>
      </c>
      <c r="E83" s="122">
        <v>40</v>
      </c>
      <c r="F83" s="122">
        <v>41</v>
      </c>
      <c r="G83" s="122">
        <v>39</v>
      </c>
      <c r="H83" s="122">
        <v>42</v>
      </c>
      <c r="I83" s="122">
        <v>47</v>
      </c>
      <c r="J83" s="122">
        <v>39</v>
      </c>
      <c r="K83" s="122">
        <v>41</v>
      </c>
      <c r="L83" s="122">
        <v>45</v>
      </c>
      <c r="M83" s="122">
        <v>46</v>
      </c>
      <c r="N83" s="214"/>
      <c r="O83" s="245"/>
    </row>
    <row r="84" spans="1:15">
      <c r="A84" s="244" t="s">
        <v>8</v>
      </c>
      <c r="B84" s="125">
        <v>70</v>
      </c>
      <c r="C84" s="125">
        <v>69</v>
      </c>
      <c r="D84" s="125">
        <v>73</v>
      </c>
      <c r="E84" s="125">
        <v>71</v>
      </c>
      <c r="F84" s="125">
        <v>78</v>
      </c>
      <c r="G84" s="125">
        <v>80</v>
      </c>
      <c r="H84" s="125">
        <v>90</v>
      </c>
      <c r="I84" s="125">
        <v>100</v>
      </c>
      <c r="J84" s="125">
        <v>90</v>
      </c>
      <c r="K84" s="125">
        <v>82</v>
      </c>
      <c r="L84" s="125">
        <v>71</v>
      </c>
      <c r="M84" s="125">
        <v>70</v>
      </c>
      <c r="N84" s="214"/>
      <c r="O84" s="245"/>
    </row>
    <row r="85" spans="1:15" ht="13.5">
      <c r="A85" s="127" t="s">
        <v>216</v>
      </c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  <c r="N85" s="214"/>
      <c r="O85" s="245"/>
    </row>
    <row r="86" spans="1:15">
      <c r="A86" s="132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14"/>
      <c r="O86" s="245"/>
    </row>
    <row r="87" spans="1:15">
      <c r="A87" s="132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O87" s="247"/>
    </row>
    <row r="88" spans="1:15">
      <c r="A88" s="132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  <c r="O88" s="247"/>
    </row>
    <row r="89" spans="1:15">
      <c r="A89" s="132"/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  <c r="O89" s="247"/>
    </row>
    <row r="90" spans="1:15">
      <c r="A90" s="132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O90" s="247"/>
    </row>
    <row r="91" spans="1:15">
      <c r="A91" s="132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O91" s="247"/>
    </row>
    <row r="92" spans="1:15">
      <c r="A92" s="132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O92" s="247"/>
    </row>
    <row r="93" spans="1:15">
      <c r="A93" s="132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  <c r="O93" s="247"/>
    </row>
    <row r="94" spans="1:15">
      <c r="A94" s="132"/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  <c r="O94" s="247"/>
    </row>
    <row r="95" spans="1:15">
      <c r="A95" s="132"/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O95" s="247"/>
    </row>
    <row r="96" spans="1:15">
      <c r="A96" s="132"/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  <c r="O96" s="247"/>
    </row>
    <row r="97" spans="1:15">
      <c r="A97" s="132"/>
      <c r="B97" s="246"/>
      <c r="C97" s="246"/>
      <c r="D97" s="246"/>
      <c r="E97" s="246"/>
      <c r="F97" s="246"/>
      <c r="G97" s="246"/>
      <c r="H97" s="246"/>
      <c r="I97" s="246"/>
      <c r="J97" s="246"/>
      <c r="K97" s="246"/>
      <c r="L97" s="246"/>
      <c r="M97" s="246"/>
      <c r="O97" s="247"/>
    </row>
    <row r="98" spans="1:15">
      <c r="A98" s="132"/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  <c r="O98" s="247"/>
    </row>
    <row r="99" spans="1:15">
      <c r="A99" s="132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  <c r="O99" s="247"/>
    </row>
    <row r="100" spans="1:15">
      <c r="A100" s="132"/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  <c r="O100" s="247"/>
    </row>
    <row r="101" spans="1:15">
      <c r="A101" s="132"/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  <c r="O101" s="247"/>
    </row>
    <row r="102" spans="1:15">
      <c r="A102" s="132"/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  <c r="O102" s="247"/>
    </row>
    <row r="103" spans="1:15">
      <c r="A103" s="217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  <c r="O103" s="247"/>
    </row>
    <row r="104" spans="1:15">
      <c r="A104" s="132"/>
      <c r="B104" s="246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  <c r="O104" s="247"/>
    </row>
    <row r="105" spans="1:15">
      <c r="A105" s="132"/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  <c r="O105" s="247"/>
    </row>
    <row r="106" spans="1:15">
      <c r="A106" s="132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  <c r="O106" s="247"/>
    </row>
    <row r="107" spans="1:15">
      <c r="A107" s="132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O107" s="247"/>
    </row>
    <row r="108" spans="1:15">
      <c r="A108" s="132"/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</row>
    <row r="109" spans="1:15">
      <c r="A109" s="132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</row>
    <row r="110" spans="1:15">
      <c r="A110" s="132"/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</row>
    <row r="111" spans="1:15">
      <c r="A111" s="132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</row>
    <row r="112" spans="1:15">
      <c r="A112" s="132"/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</row>
    <row r="113" spans="1:13">
      <c r="A113" s="132"/>
      <c r="B113" s="246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</row>
    <row r="114" spans="1:13">
      <c r="A114" s="132"/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</row>
    <row r="115" spans="1:13">
      <c r="A115" s="132"/>
      <c r="B115" s="246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  <c r="M115" s="246"/>
    </row>
    <row r="116" spans="1:13">
      <c r="A116" s="132"/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</row>
    <row r="117" spans="1:13">
      <c r="A117" s="132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</row>
    <row r="118" spans="1:13">
      <c r="A118" s="132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</row>
    <row r="119" spans="1:13">
      <c r="A119" s="132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  <c r="M119" s="246"/>
    </row>
    <row r="120" spans="1:13">
      <c r="A120" s="132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</row>
    <row r="121" spans="1:13">
      <c r="A121" s="132"/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46"/>
      <c r="M121" s="246"/>
    </row>
    <row r="122" spans="1:13">
      <c r="A122" s="132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</row>
    <row r="123" spans="1:13">
      <c r="A123" s="132"/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  <c r="M123" s="246"/>
    </row>
    <row r="124" spans="1:13">
      <c r="A124" s="132"/>
      <c r="B124" s="246"/>
      <c r="C124" s="246"/>
      <c r="D124" s="246"/>
      <c r="E124" s="246"/>
      <c r="F124" s="246"/>
      <c r="G124" s="246"/>
      <c r="H124" s="246"/>
      <c r="I124" s="246"/>
      <c r="J124" s="246"/>
      <c r="K124" s="246"/>
      <c r="L124" s="246"/>
      <c r="M124" s="246"/>
    </row>
    <row r="125" spans="1:13">
      <c r="A125" s="132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</row>
    <row r="126" spans="1:13">
      <c r="A126" s="132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</row>
    <row r="127" spans="1:13">
      <c r="A127" s="132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</row>
    <row r="128" spans="1:13">
      <c r="A128" s="132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</row>
    <row r="129" spans="1:13">
      <c r="A129" s="132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</row>
    <row r="130" spans="1:13">
      <c r="A130" s="132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</row>
    <row r="131" spans="1:13">
      <c r="A131" s="132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6"/>
      <c r="M131" s="246"/>
    </row>
    <row r="132" spans="1:13">
      <c r="A132" s="132"/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6"/>
      <c r="M132" s="246"/>
    </row>
    <row r="133" spans="1:13">
      <c r="A133" s="132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</row>
    <row r="134" spans="1:13">
      <c r="A134" s="132"/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46"/>
      <c r="M134" s="246"/>
    </row>
    <row r="135" spans="1:13">
      <c r="A135" s="132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  <c r="M135" s="246"/>
    </row>
    <row r="136" spans="1:13">
      <c r="A136" s="132"/>
      <c r="B136" s="246"/>
      <c r="C136" s="246"/>
      <c r="D136" s="246"/>
      <c r="E136" s="246"/>
      <c r="F136" s="246"/>
      <c r="G136" s="246"/>
      <c r="H136" s="246"/>
      <c r="I136" s="246"/>
      <c r="J136" s="246"/>
      <c r="K136" s="246"/>
      <c r="L136" s="246"/>
      <c r="M136" s="246"/>
    </row>
    <row r="137" spans="1:13">
      <c r="A137" s="132"/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  <c r="M137" s="246"/>
    </row>
    <row r="138" spans="1:13">
      <c r="A138" s="132"/>
      <c r="B138" s="246"/>
      <c r="C138" s="246"/>
      <c r="D138" s="246"/>
      <c r="E138" s="246"/>
      <c r="F138" s="246"/>
      <c r="G138" s="246"/>
      <c r="H138" s="246"/>
      <c r="I138" s="246"/>
      <c r="J138" s="246"/>
      <c r="K138" s="246"/>
      <c r="L138" s="246"/>
      <c r="M138" s="246"/>
    </row>
    <row r="139" spans="1:13">
      <c r="A139" s="132"/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</row>
    <row r="140" spans="1:13">
      <c r="A140" s="132"/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  <c r="M140" s="246"/>
    </row>
    <row r="141" spans="1:13">
      <c r="A141" s="132"/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  <c r="L141" s="246"/>
      <c r="M141" s="246"/>
    </row>
    <row r="142" spans="1:13">
      <c r="A142" s="132"/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  <c r="L142" s="246"/>
      <c r="M142" s="246"/>
    </row>
    <row r="143" spans="1:13">
      <c r="A143" s="132"/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  <c r="M143" s="246"/>
    </row>
    <row r="144" spans="1:13">
      <c r="A144" s="132"/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</row>
    <row r="145" spans="1:13">
      <c r="A145" s="132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</row>
    <row r="146" spans="1:13">
      <c r="A146" s="132"/>
      <c r="B146" s="246"/>
      <c r="C146" s="246"/>
      <c r="D146" s="246"/>
      <c r="E146" s="246"/>
      <c r="F146" s="246"/>
      <c r="G146" s="246"/>
      <c r="H146" s="246"/>
      <c r="I146" s="246"/>
      <c r="J146" s="246"/>
      <c r="K146" s="246"/>
      <c r="L146" s="246"/>
      <c r="M146" s="246"/>
    </row>
    <row r="147" spans="1:13">
      <c r="A147" s="132"/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</row>
    <row r="148" spans="1:13">
      <c r="A148" s="132"/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</row>
    <row r="149" spans="1:13">
      <c r="A149" s="132"/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</row>
    <row r="150" spans="1:13">
      <c r="A150" s="132"/>
      <c r="B150" s="246"/>
      <c r="C150" s="246"/>
      <c r="D150" s="246"/>
      <c r="E150" s="246"/>
      <c r="F150" s="246"/>
      <c r="G150" s="246"/>
      <c r="H150" s="246"/>
      <c r="I150" s="246"/>
      <c r="J150" s="246"/>
      <c r="K150" s="246"/>
      <c r="L150" s="246"/>
      <c r="M150" s="246"/>
    </row>
    <row r="151" spans="1:13">
      <c r="A151" s="132"/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</row>
    <row r="152" spans="1:13">
      <c r="A152" s="132"/>
      <c r="B152" s="246"/>
      <c r="C152" s="246"/>
      <c r="D152" s="246"/>
      <c r="E152" s="246"/>
      <c r="F152" s="246"/>
      <c r="G152" s="246"/>
      <c r="H152" s="246"/>
      <c r="I152" s="246"/>
      <c r="J152" s="246"/>
      <c r="K152" s="246"/>
      <c r="L152" s="246"/>
      <c r="M152" s="246"/>
    </row>
    <row r="153" spans="1:13">
      <c r="A153" s="132"/>
      <c r="B153" s="246"/>
      <c r="C153" s="246"/>
      <c r="D153" s="246"/>
      <c r="E153" s="246"/>
      <c r="F153" s="246"/>
      <c r="G153" s="246"/>
      <c r="H153" s="246"/>
      <c r="I153" s="246"/>
      <c r="J153" s="246"/>
      <c r="K153" s="246"/>
      <c r="L153" s="246"/>
      <c r="M153" s="246"/>
    </row>
    <row r="154" spans="1:13">
      <c r="A154" s="132"/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</row>
    <row r="155" spans="1:13">
      <c r="A155" s="132"/>
      <c r="B155" s="246"/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6"/>
    </row>
    <row r="156" spans="1:13">
      <c r="A156" s="132"/>
      <c r="B156" s="246"/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</row>
    <row r="157" spans="1:13">
      <c r="A157" s="132"/>
      <c r="B157" s="246"/>
      <c r="C157" s="246"/>
      <c r="D157" s="246"/>
      <c r="E157" s="246"/>
      <c r="F157" s="246"/>
      <c r="G157" s="246"/>
      <c r="H157" s="246"/>
      <c r="I157" s="246"/>
      <c r="J157" s="246"/>
      <c r="K157" s="246"/>
      <c r="L157" s="246"/>
      <c r="M157" s="246"/>
    </row>
    <row r="158" spans="1:13">
      <c r="A158" s="132"/>
      <c r="B158" s="246"/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</row>
    <row r="159" spans="1:13">
      <c r="A159" s="132"/>
      <c r="B159" s="246"/>
      <c r="C159" s="246"/>
      <c r="D159" s="246"/>
      <c r="E159" s="246"/>
      <c r="F159" s="246"/>
      <c r="G159" s="246"/>
      <c r="H159" s="246"/>
      <c r="I159" s="246"/>
      <c r="J159" s="246"/>
      <c r="K159" s="246"/>
      <c r="L159" s="246"/>
      <c r="M159" s="246"/>
    </row>
    <row r="160" spans="1:13">
      <c r="A160" s="132"/>
      <c r="B160" s="246"/>
      <c r="C160" s="246"/>
      <c r="D160" s="246"/>
      <c r="E160" s="246"/>
      <c r="F160" s="246"/>
      <c r="G160" s="246"/>
      <c r="H160" s="246"/>
      <c r="I160" s="246"/>
      <c r="J160" s="246"/>
      <c r="K160" s="246"/>
      <c r="L160" s="246"/>
      <c r="M160" s="246"/>
    </row>
    <row r="161" spans="1:13">
      <c r="A161" s="132"/>
      <c r="B161" s="246"/>
      <c r="C161" s="246"/>
      <c r="D161" s="246"/>
      <c r="E161" s="246"/>
      <c r="F161" s="246"/>
      <c r="G161" s="246"/>
      <c r="H161" s="246"/>
      <c r="I161" s="246"/>
      <c r="J161" s="246"/>
      <c r="K161" s="246"/>
      <c r="L161" s="246"/>
      <c r="M161" s="246"/>
    </row>
    <row r="162" spans="1:13">
      <c r="A162" s="132"/>
      <c r="B162" s="246"/>
      <c r="C162" s="246"/>
      <c r="D162" s="246"/>
      <c r="E162" s="246"/>
      <c r="F162" s="246"/>
      <c r="G162" s="246"/>
      <c r="H162" s="246"/>
      <c r="I162" s="246"/>
      <c r="J162" s="246"/>
      <c r="K162" s="246"/>
      <c r="L162" s="246"/>
      <c r="M162" s="246"/>
    </row>
    <row r="163" spans="1:13">
      <c r="A163" s="132"/>
      <c r="B163" s="246"/>
      <c r="C163" s="246"/>
      <c r="D163" s="246"/>
      <c r="E163" s="246"/>
      <c r="F163" s="246"/>
      <c r="G163" s="246"/>
      <c r="H163" s="246"/>
      <c r="I163" s="246"/>
      <c r="J163" s="246"/>
      <c r="K163" s="246"/>
      <c r="L163" s="246"/>
      <c r="M163" s="246"/>
    </row>
    <row r="164" spans="1:13">
      <c r="A164" s="132"/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</row>
    <row r="165" spans="1:13">
      <c r="A165" s="132"/>
      <c r="B165" s="246"/>
      <c r="C165" s="246"/>
      <c r="D165" s="246"/>
      <c r="E165" s="246"/>
      <c r="F165" s="246"/>
      <c r="G165" s="246"/>
      <c r="H165" s="246"/>
      <c r="I165" s="246"/>
      <c r="J165" s="246"/>
      <c r="K165" s="246"/>
      <c r="L165" s="246"/>
      <c r="M165" s="246"/>
    </row>
    <row r="166" spans="1:13">
      <c r="A166" s="132"/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46"/>
      <c r="M166" s="246"/>
    </row>
    <row r="167" spans="1:13">
      <c r="A167" s="132"/>
      <c r="B167" s="246"/>
      <c r="C167" s="246"/>
      <c r="D167" s="246"/>
      <c r="E167" s="246"/>
      <c r="F167" s="246"/>
      <c r="G167" s="246"/>
      <c r="H167" s="246"/>
      <c r="I167" s="246"/>
      <c r="J167" s="246"/>
      <c r="K167" s="246"/>
      <c r="L167" s="246"/>
      <c r="M167" s="246"/>
    </row>
    <row r="168" spans="1:13">
      <c r="A168" s="132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</row>
    <row r="169" spans="1:13">
      <c r="A169" s="132"/>
      <c r="B169" s="246"/>
      <c r="C169" s="246"/>
      <c r="D169" s="246"/>
      <c r="E169" s="246"/>
      <c r="F169" s="246"/>
      <c r="G169" s="246"/>
      <c r="H169" s="246"/>
      <c r="I169" s="246"/>
      <c r="J169" s="246"/>
      <c r="K169" s="246"/>
      <c r="L169" s="246"/>
      <c r="M169" s="246"/>
    </row>
    <row r="170" spans="1:13">
      <c r="A170" s="132"/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</row>
    <row r="171" spans="1:13">
      <c r="A171" s="132"/>
      <c r="B171" s="246"/>
      <c r="C171" s="246"/>
      <c r="D171" s="246"/>
      <c r="E171" s="246"/>
      <c r="F171" s="246"/>
      <c r="G171" s="246"/>
      <c r="H171" s="246"/>
      <c r="I171" s="246"/>
      <c r="J171" s="246"/>
      <c r="K171" s="246"/>
      <c r="L171" s="246"/>
      <c r="M171" s="246"/>
    </row>
    <row r="172" spans="1:13">
      <c r="A172" s="132"/>
      <c r="B172" s="246"/>
      <c r="C172" s="246"/>
      <c r="D172" s="246"/>
      <c r="E172" s="246"/>
      <c r="F172" s="246"/>
      <c r="G172" s="246"/>
      <c r="H172" s="246"/>
      <c r="I172" s="246"/>
      <c r="J172" s="246"/>
      <c r="K172" s="246"/>
      <c r="L172" s="246"/>
      <c r="M172" s="246"/>
    </row>
    <row r="173" spans="1:13">
      <c r="A173" s="132"/>
      <c r="B173" s="246"/>
      <c r="C173" s="246"/>
      <c r="D173" s="246"/>
      <c r="E173" s="246"/>
      <c r="F173" s="246"/>
      <c r="G173" s="246"/>
      <c r="H173" s="246"/>
      <c r="I173" s="246"/>
      <c r="J173" s="246"/>
      <c r="K173" s="246"/>
      <c r="L173" s="246"/>
      <c r="M173" s="246"/>
    </row>
    <row r="174" spans="1:13">
      <c r="A174" s="132"/>
      <c r="B174" s="246"/>
      <c r="C174" s="246"/>
      <c r="D174" s="246"/>
      <c r="E174" s="246"/>
      <c r="F174" s="246"/>
      <c r="G174" s="246"/>
      <c r="H174" s="246"/>
      <c r="I174" s="246"/>
      <c r="J174" s="246"/>
      <c r="K174" s="246"/>
      <c r="L174" s="246"/>
      <c r="M174" s="246"/>
    </row>
    <row r="175" spans="1:13">
      <c r="A175" s="132"/>
      <c r="B175" s="246"/>
      <c r="C175" s="246"/>
      <c r="D175" s="246"/>
      <c r="E175" s="246"/>
      <c r="F175" s="246"/>
      <c r="G175" s="246"/>
      <c r="H175" s="246"/>
      <c r="I175" s="246"/>
      <c r="J175" s="246"/>
      <c r="K175" s="246"/>
      <c r="L175" s="246"/>
      <c r="M175" s="246"/>
    </row>
    <row r="176" spans="1:13">
      <c r="A176" s="132"/>
      <c r="B176" s="246"/>
      <c r="C176" s="246"/>
      <c r="D176" s="246"/>
      <c r="E176" s="246"/>
      <c r="F176" s="246"/>
      <c r="G176" s="246"/>
      <c r="H176" s="246"/>
      <c r="I176" s="246"/>
      <c r="J176" s="246"/>
      <c r="K176" s="246"/>
      <c r="L176" s="246"/>
      <c r="M176" s="246"/>
    </row>
    <row r="177" spans="1:13">
      <c r="A177" s="132"/>
      <c r="B177" s="246"/>
      <c r="C177" s="246"/>
      <c r="D177" s="246"/>
      <c r="E177" s="246"/>
      <c r="F177" s="246"/>
      <c r="G177" s="246"/>
      <c r="H177" s="246"/>
      <c r="I177" s="246"/>
      <c r="J177" s="246"/>
      <c r="K177" s="246"/>
      <c r="L177" s="246"/>
      <c r="M177" s="246"/>
    </row>
    <row r="178" spans="1:13">
      <c r="A178" s="132"/>
      <c r="B178" s="246"/>
      <c r="C178" s="246"/>
      <c r="D178" s="246"/>
      <c r="E178" s="246"/>
      <c r="F178" s="246"/>
      <c r="G178" s="246"/>
      <c r="H178" s="246"/>
      <c r="I178" s="246"/>
      <c r="J178" s="246"/>
      <c r="K178" s="246"/>
      <c r="L178" s="246"/>
      <c r="M178" s="246"/>
    </row>
    <row r="179" spans="1:13">
      <c r="A179" s="132"/>
      <c r="B179" s="246"/>
      <c r="C179" s="246"/>
      <c r="D179" s="246"/>
      <c r="E179" s="246"/>
      <c r="F179" s="246"/>
      <c r="G179" s="246"/>
      <c r="H179" s="246"/>
      <c r="I179" s="246"/>
      <c r="J179" s="246"/>
      <c r="K179" s="246"/>
      <c r="L179" s="246"/>
      <c r="M179" s="246"/>
    </row>
    <row r="180" spans="1:13">
      <c r="A180" s="132"/>
      <c r="B180" s="246"/>
      <c r="C180" s="246"/>
      <c r="D180" s="246"/>
      <c r="E180" s="246"/>
      <c r="F180" s="246"/>
      <c r="G180" s="246"/>
      <c r="H180" s="246"/>
      <c r="I180" s="246"/>
      <c r="J180" s="246"/>
      <c r="K180" s="246"/>
      <c r="L180" s="246"/>
      <c r="M180" s="246"/>
    </row>
    <row r="181" spans="1:13">
      <c r="A181" s="132"/>
      <c r="B181" s="246"/>
      <c r="C181" s="246"/>
      <c r="D181" s="246"/>
      <c r="E181" s="246"/>
      <c r="F181" s="246"/>
      <c r="G181" s="246"/>
      <c r="H181" s="246"/>
      <c r="I181" s="246"/>
      <c r="J181" s="246"/>
      <c r="K181" s="246"/>
      <c r="L181" s="246"/>
      <c r="M181" s="246"/>
    </row>
    <row r="182" spans="1:13">
      <c r="A182" s="132"/>
      <c r="B182" s="246"/>
      <c r="C182" s="246"/>
      <c r="D182" s="246"/>
      <c r="E182" s="246"/>
      <c r="F182" s="246"/>
      <c r="G182" s="246"/>
      <c r="H182" s="246"/>
      <c r="I182" s="246"/>
      <c r="J182" s="246"/>
      <c r="K182" s="246"/>
      <c r="L182" s="246"/>
      <c r="M182" s="246"/>
    </row>
    <row r="183" spans="1:13">
      <c r="A183" s="132"/>
      <c r="B183" s="246"/>
      <c r="C183" s="246"/>
      <c r="D183" s="246"/>
      <c r="E183" s="246"/>
      <c r="F183" s="246"/>
      <c r="G183" s="246"/>
      <c r="H183" s="246"/>
      <c r="I183" s="246"/>
      <c r="J183" s="246"/>
      <c r="K183" s="246"/>
      <c r="L183" s="246"/>
      <c r="M183" s="246"/>
    </row>
    <row r="184" spans="1:13">
      <c r="A184" s="132"/>
      <c r="B184" s="246"/>
      <c r="C184" s="246"/>
      <c r="D184" s="246"/>
      <c r="E184" s="246"/>
      <c r="F184" s="246"/>
      <c r="G184" s="246"/>
      <c r="H184" s="246"/>
      <c r="I184" s="246"/>
      <c r="J184" s="246"/>
      <c r="K184" s="246"/>
      <c r="L184" s="246"/>
      <c r="M184" s="246"/>
    </row>
    <row r="185" spans="1:13">
      <c r="A185" s="132"/>
      <c r="B185" s="246"/>
      <c r="C185" s="246"/>
      <c r="D185" s="246"/>
      <c r="E185" s="246"/>
      <c r="F185" s="246"/>
      <c r="G185" s="246"/>
      <c r="H185" s="246"/>
      <c r="I185" s="246"/>
      <c r="J185" s="246"/>
      <c r="K185" s="246"/>
      <c r="L185" s="246"/>
      <c r="M185" s="246"/>
    </row>
    <row r="186" spans="1:13">
      <c r="A186" s="132"/>
      <c r="B186" s="246"/>
      <c r="C186" s="246"/>
      <c r="D186" s="246"/>
      <c r="E186" s="246"/>
      <c r="F186" s="246"/>
      <c r="G186" s="246"/>
      <c r="H186" s="246"/>
      <c r="I186" s="246"/>
      <c r="J186" s="246"/>
      <c r="K186" s="246"/>
      <c r="L186" s="246"/>
      <c r="M186" s="246"/>
    </row>
    <row r="187" spans="1:13">
      <c r="A187" s="132"/>
      <c r="B187" s="246"/>
      <c r="C187" s="246"/>
      <c r="D187" s="246"/>
      <c r="E187" s="246"/>
      <c r="F187" s="246"/>
      <c r="G187" s="246"/>
      <c r="H187" s="246"/>
      <c r="I187" s="246"/>
      <c r="J187" s="246"/>
      <c r="K187" s="246"/>
      <c r="L187" s="246"/>
      <c r="M187" s="246"/>
    </row>
    <row r="188" spans="1:13">
      <c r="A188" s="132"/>
      <c r="B188" s="246"/>
      <c r="C188" s="246"/>
      <c r="D188" s="246"/>
      <c r="E188" s="246"/>
      <c r="F188" s="246"/>
      <c r="G188" s="246"/>
      <c r="H188" s="246"/>
      <c r="I188" s="246"/>
      <c r="J188" s="246"/>
      <c r="K188" s="246"/>
      <c r="L188" s="246"/>
      <c r="M188" s="246"/>
    </row>
    <row r="189" spans="1:13">
      <c r="A189" s="132"/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</row>
    <row r="190" spans="1:13">
      <c r="A190" s="132"/>
      <c r="B190" s="246"/>
      <c r="C190" s="246"/>
      <c r="D190" s="246"/>
      <c r="E190" s="246"/>
      <c r="F190" s="246"/>
      <c r="G190" s="246"/>
      <c r="H190" s="246"/>
      <c r="I190" s="246"/>
      <c r="J190" s="246"/>
      <c r="K190" s="246"/>
      <c r="L190" s="246"/>
      <c r="M190" s="246"/>
    </row>
    <row r="191" spans="1:13">
      <c r="A191" s="132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</row>
    <row r="192" spans="1:13">
      <c r="A192" s="132"/>
      <c r="B192" s="246"/>
      <c r="C192" s="246"/>
      <c r="D192" s="246"/>
      <c r="E192" s="246"/>
      <c r="F192" s="246"/>
      <c r="G192" s="246"/>
      <c r="H192" s="246"/>
      <c r="I192" s="246"/>
      <c r="J192" s="246"/>
      <c r="K192" s="246"/>
      <c r="L192" s="246"/>
      <c r="M192" s="246"/>
    </row>
    <row r="193" spans="1:13">
      <c r="A193" s="132"/>
      <c r="B193" s="246"/>
      <c r="C193" s="246"/>
      <c r="D193" s="246"/>
      <c r="E193" s="246"/>
      <c r="F193" s="246"/>
      <c r="G193" s="246"/>
      <c r="H193" s="246"/>
      <c r="I193" s="246"/>
      <c r="J193" s="246"/>
      <c r="K193" s="246"/>
      <c r="L193" s="246"/>
      <c r="M193" s="246"/>
    </row>
    <row r="194" spans="1:13">
      <c r="A194" s="132"/>
      <c r="B194" s="246"/>
      <c r="C194" s="246"/>
      <c r="D194" s="246"/>
      <c r="E194" s="246"/>
      <c r="F194" s="246"/>
      <c r="G194" s="246"/>
      <c r="H194" s="246"/>
      <c r="I194" s="246"/>
      <c r="J194" s="246"/>
      <c r="K194" s="246"/>
      <c r="L194" s="246"/>
      <c r="M194" s="246"/>
    </row>
    <row r="195" spans="1:13">
      <c r="A195" s="132"/>
      <c r="B195" s="246"/>
      <c r="C195" s="246"/>
      <c r="D195" s="246"/>
      <c r="E195" s="246"/>
      <c r="F195" s="246"/>
      <c r="G195" s="246"/>
      <c r="H195" s="246"/>
      <c r="I195" s="246"/>
      <c r="J195" s="246"/>
      <c r="K195" s="246"/>
      <c r="L195" s="246"/>
      <c r="M195" s="246"/>
    </row>
    <row r="196" spans="1:13">
      <c r="A196" s="132"/>
      <c r="B196" s="246"/>
      <c r="C196" s="246"/>
      <c r="D196" s="246"/>
      <c r="E196" s="246"/>
      <c r="F196" s="246"/>
      <c r="G196" s="246"/>
      <c r="H196" s="246"/>
      <c r="I196" s="246"/>
      <c r="J196" s="246"/>
      <c r="K196" s="246"/>
      <c r="L196" s="246"/>
      <c r="M196" s="246"/>
    </row>
    <row r="197" spans="1:13">
      <c r="A197" s="132"/>
      <c r="B197" s="246"/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</row>
    <row r="198" spans="1:13">
      <c r="A198" s="132"/>
      <c r="B198" s="246"/>
      <c r="C198" s="246"/>
      <c r="D198" s="246"/>
      <c r="E198" s="246"/>
      <c r="F198" s="246"/>
      <c r="G198" s="246"/>
      <c r="H198" s="246"/>
      <c r="I198" s="246"/>
      <c r="J198" s="246"/>
      <c r="K198" s="246"/>
      <c r="L198" s="246"/>
      <c r="M198" s="246"/>
    </row>
    <row r="199" spans="1:13">
      <c r="A199" s="132"/>
      <c r="B199" s="246"/>
      <c r="C199" s="246"/>
      <c r="D199" s="246"/>
      <c r="E199" s="246"/>
      <c r="F199" s="246"/>
      <c r="G199" s="246"/>
      <c r="H199" s="246"/>
      <c r="I199" s="246"/>
      <c r="J199" s="246"/>
      <c r="K199" s="246"/>
      <c r="L199" s="246"/>
      <c r="M199" s="246"/>
    </row>
    <row r="200" spans="1:13">
      <c r="A200" s="132"/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</row>
    <row r="201" spans="1:13">
      <c r="A201" s="132"/>
      <c r="B201" s="246"/>
      <c r="C201" s="246"/>
      <c r="D201" s="246"/>
      <c r="E201" s="246"/>
      <c r="F201" s="246"/>
      <c r="G201" s="246"/>
      <c r="H201" s="246"/>
      <c r="I201" s="246"/>
      <c r="J201" s="246"/>
      <c r="K201" s="246"/>
      <c r="L201" s="246"/>
      <c r="M201" s="246"/>
    </row>
    <row r="202" spans="1:13">
      <c r="A202" s="132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</row>
    <row r="203" spans="1:13">
      <c r="A203" s="132"/>
      <c r="B203" s="246"/>
      <c r="C203" s="246"/>
      <c r="D203" s="246"/>
      <c r="E203" s="246"/>
      <c r="F203" s="246"/>
      <c r="G203" s="246"/>
      <c r="H203" s="246"/>
      <c r="I203" s="246"/>
      <c r="J203" s="246"/>
      <c r="K203" s="246"/>
      <c r="L203" s="246"/>
      <c r="M203" s="246"/>
    </row>
    <row r="204" spans="1:13">
      <c r="A204" s="132"/>
      <c r="B204" s="246"/>
      <c r="C204" s="246"/>
      <c r="D204" s="246"/>
      <c r="E204" s="246"/>
      <c r="F204" s="246"/>
      <c r="G204" s="246"/>
      <c r="H204" s="246"/>
      <c r="I204" s="246"/>
      <c r="J204" s="246"/>
      <c r="K204" s="246"/>
      <c r="L204" s="246"/>
      <c r="M204" s="246"/>
    </row>
    <row r="205" spans="1:13">
      <c r="A205" s="132"/>
      <c r="B205" s="246"/>
      <c r="C205" s="246"/>
      <c r="D205" s="246"/>
      <c r="E205" s="246"/>
      <c r="F205" s="246"/>
      <c r="G205" s="246"/>
      <c r="H205" s="246"/>
      <c r="I205" s="246"/>
      <c r="J205" s="246"/>
      <c r="K205" s="246"/>
      <c r="L205" s="246"/>
      <c r="M205" s="246"/>
    </row>
    <row r="206" spans="1:13">
      <c r="A206" s="132"/>
      <c r="B206" s="246"/>
      <c r="C206" s="246"/>
      <c r="D206" s="246"/>
      <c r="E206" s="246"/>
      <c r="F206" s="246"/>
      <c r="G206" s="246"/>
      <c r="H206" s="246"/>
      <c r="I206" s="246"/>
      <c r="J206" s="246"/>
      <c r="K206" s="246"/>
      <c r="L206" s="246"/>
      <c r="M206" s="246"/>
    </row>
    <row r="207" spans="1:13">
      <c r="A207" s="132"/>
      <c r="B207" s="246"/>
      <c r="C207" s="246"/>
      <c r="D207" s="246"/>
      <c r="E207" s="246"/>
      <c r="F207" s="246"/>
      <c r="G207" s="246"/>
      <c r="H207" s="246"/>
      <c r="I207" s="246"/>
      <c r="J207" s="246"/>
      <c r="K207" s="246"/>
      <c r="L207" s="246"/>
      <c r="M207" s="246"/>
    </row>
    <row r="208" spans="1:13">
      <c r="A208" s="132"/>
      <c r="B208" s="246"/>
      <c r="C208" s="246"/>
      <c r="D208" s="246"/>
      <c r="E208" s="246"/>
      <c r="F208" s="246"/>
      <c r="G208" s="246"/>
      <c r="H208" s="246"/>
      <c r="I208" s="246"/>
      <c r="J208" s="246"/>
      <c r="K208" s="246"/>
      <c r="L208" s="246"/>
      <c r="M208" s="246"/>
    </row>
    <row r="209" spans="1:13">
      <c r="A209" s="132"/>
      <c r="B209" s="246"/>
      <c r="C209" s="246"/>
      <c r="D209" s="246"/>
      <c r="E209" s="246"/>
      <c r="F209" s="246"/>
      <c r="G209" s="246"/>
      <c r="H209" s="246"/>
      <c r="I209" s="246"/>
      <c r="J209" s="246"/>
      <c r="K209" s="246"/>
      <c r="L209" s="246"/>
      <c r="M209" s="246"/>
    </row>
    <row r="210" spans="1:13">
      <c r="A210" s="132"/>
      <c r="B210" s="246"/>
      <c r="C210" s="246"/>
      <c r="D210" s="246"/>
      <c r="E210" s="246"/>
      <c r="F210" s="246"/>
      <c r="G210" s="246"/>
      <c r="H210" s="246"/>
      <c r="I210" s="246"/>
      <c r="J210" s="246"/>
      <c r="K210" s="246"/>
      <c r="L210" s="246"/>
      <c r="M210" s="246"/>
    </row>
    <row r="211" spans="1:13">
      <c r="A211" s="132"/>
      <c r="B211" s="246"/>
      <c r="C211" s="246"/>
      <c r="D211" s="246"/>
      <c r="E211" s="246"/>
      <c r="F211" s="246"/>
      <c r="G211" s="246"/>
      <c r="H211" s="246"/>
      <c r="I211" s="246"/>
      <c r="J211" s="246"/>
      <c r="K211" s="246"/>
      <c r="L211" s="246"/>
      <c r="M211" s="246"/>
    </row>
    <row r="212" spans="1:13">
      <c r="A212" s="132"/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</row>
    <row r="213" spans="1:13">
      <c r="A213" s="132"/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</row>
    <row r="214" spans="1:13">
      <c r="A214" s="132"/>
      <c r="B214" s="246"/>
      <c r="C214" s="246"/>
      <c r="D214" s="246"/>
      <c r="E214" s="246"/>
      <c r="F214" s="246"/>
      <c r="G214" s="246"/>
      <c r="H214" s="246"/>
      <c r="I214" s="246"/>
      <c r="J214" s="246"/>
      <c r="K214" s="246"/>
      <c r="L214" s="246"/>
      <c r="M214" s="246"/>
    </row>
    <row r="215" spans="1:13">
      <c r="A215" s="132"/>
      <c r="B215" s="246"/>
      <c r="C215" s="246"/>
      <c r="D215" s="246"/>
      <c r="E215" s="246"/>
      <c r="F215" s="246"/>
      <c r="G215" s="246"/>
      <c r="H215" s="246"/>
      <c r="I215" s="246"/>
      <c r="J215" s="246"/>
      <c r="K215" s="246"/>
      <c r="L215" s="246"/>
      <c r="M215" s="246"/>
    </row>
    <row r="216" spans="1:13">
      <c r="A216" s="132"/>
      <c r="B216" s="246"/>
      <c r="C216" s="246"/>
      <c r="D216" s="246"/>
      <c r="E216" s="246"/>
      <c r="F216" s="246"/>
      <c r="G216" s="246"/>
      <c r="H216" s="246"/>
      <c r="I216" s="246"/>
      <c r="J216" s="246"/>
      <c r="K216" s="246"/>
      <c r="L216" s="246"/>
      <c r="M216" s="246"/>
    </row>
    <row r="217" spans="1:13">
      <c r="A217" s="132"/>
      <c r="B217" s="246"/>
      <c r="C217" s="246"/>
      <c r="D217" s="246"/>
      <c r="E217" s="246"/>
      <c r="F217" s="246"/>
      <c r="G217" s="246"/>
      <c r="H217" s="246"/>
      <c r="I217" s="246"/>
      <c r="J217" s="246"/>
      <c r="K217" s="246"/>
      <c r="L217" s="246"/>
      <c r="M217" s="246"/>
    </row>
    <row r="218" spans="1:13">
      <c r="A218" s="132"/>
      <c r="B218" s="246"/>
      <c r="C218" s="246"/>
      <c r="D218" s="246"/>
      <c r="E218" s="246"/>
      <c r="F218" s="246"/>
      <c r="G218" s="246"/>
      <c r="H218" s="246"/>
      <c r="I218" s="246"/>
      <c r="J218" s="246"/>
      <c r="K218" s="246"/>
      <c r="L218" s="246"/>
      <c r="M218" s="246"/>
    </row>
    <row r="219" spans="1:13">
      <c r="A219" s="132"/>
      <c r="B219" s="246"/>
      <c r="C219" s="246"/>
      <c r="D219" s="246"/>
      <c r="E219" s="246"/>
      <c r="F219" s="246"/>
      <c r="G219" s="246"/>
      <c r="H219" s="246"/>
      <c r="I219" s="246"/>
      <c r="J219" s="246"/>
      <c r="K219" s="246"/>
      <c r="L219" s="246"/>
      <c r="M219" s="246"/>
    </row>
    <row r="220" spans="1:13">
      <c r="A220" s="132"/>
      <c r="B220" s="246"/>
      <c r="C220" s="246"/>
      <c r="D220" s="246"/>
      <c r="E220" s="246"/>
      <c r="F220" s="246"/>
      <c r="G220" s="246"/>
      <c r="H220" s="246"/>
      <c r="I220" s="246"/>
      <c r="J220" s="246"/>
      <c r="K220" s="246"/>
      <c r="L220" s="246"/>
      <c r="M220" s="246"/>
    </row>
    <row r="221" spans="1:13">
      <c r="A221" s="132"/>
      <c r="B221" s="246"/>
      <c r="C221" s="246"/>
      <c r="D221" s="246"/>
      <c r="E221" s="246"/>
      <c r="F221" s="246"/>
      <c r="G221" s="246"/>
      <c r="H221" s="246"/>
      <c r="I221" s="246"/>
      <c r="J221" s="246"/>
      <c r="K221" s="246"/>
      <c r="L221" s="246"/>
      <c r="M221" s="246"/>
    </row>
    <row r="222" spans="1:13">
      <c r="A222" s="132"/>
      <c r="B222" s="246"/>
      <c r="C222" s="246"/>
      <c r="D222" s="246"/>
      <c r="E222" s="246"/>
      <c r="F222" s="246"/>
      <c r="G222" s="246"/>
      <c r="H222" s="246"/>
      <c r="I222" s="246"/>
      <c r="J222" s="246"/>
      <c r="K222" s="246"/>
      <c r="L222" s="246"/>
      <c r="M222" s="246"/>
    </row>
    <row r="223" spans="1:13">
      <c r="A223" s="132"/>
      <c r="B223" s="246"/>
      <c r="C223" s="246"/>
      <c r="D223" s="246"/>
      <c r="E223" s="246"/>
      <c r="F223" s="246"/>
      <c r="G223" s="246"/>
      <c r="H223" s="246"/>
      <c r="I223" s="246"/>
      <c r="J223" s="246"/>
      <c r="K223" s="246"/>
      <c r="L223" s="246"/>
      <c r="M223" s="246"/>
    </row>
    <row r="224" spans="1:13">
      <c r="A224" s="132"/>
      <c r="B224" s="246"/>
      <c r="C224" s="246"/>
      <c r="D224" s="246"/>
      <c r="E224" s="246"/>
      <c r="F224" s="246"/>
      <c r="G224" s="246"/>
      <c r="H224" s="246"/>
      <c r="I224" s="246"/>
      <c r="J224" s="246"/>
      <c r="K224" s="246"/>
      <c r="L224" s="246"/>
      <c r="M224" s="246"/>
    </row>
    <row r="225" spans="1:13">
      <c r="A225" s="132"/>
      <c r="B225" s="246"/>
      <c r="C225" s="246"/>
      <c r="D225" s="246"/>
      <c r="E225" s="246"/>
      <c r="F225" s="246"/>
      <c r="G225" s="246"/>
      <c r="H225" s="246"/>
      <c r="I225" s="246"/>
      <c r="J225" s="246"/>
      <c r="K225" s="246"/>
      <c r="L225" s="246"/>
      <c r="M225" s="246"/>
    </row>
    <row r="226" spans="1:13">
      <c r="A226" s="132"/>
      <c r="B226" s="246"/>
      <c r="C226" s="246"/>
      <c r="D226" s="246"/>
      <c r="E226" s="246"/>
      <c r="F226" s="246"/>
      <c r="G226" s="246"/>
      <c r="H226" s="246"/>
      <c r="I226" s="246"/>
      <c r="J226" s="246"/>
      <c r="K226" s="246"/>
      <c r="L226" s="246"/>
      <c r="M226" s="246"/>
    </row>
    <row r="227" spans="1:13">
      <c r="A227" s="132"/>
      <c r="B227" s="246"/>
      <c r="C227" s="246"/>
      <c r="D227" s="246"/>
      <c r="E227" s="246"/>
      <c r="F227" s="246"/>
      <c r="G227" s="246"/>
      <c r="H227" s="246"/>
      <c r="I227" s="246"/>
      <c r="J227" s="246"/>
      <c r="K227" s="246"/>
      <c r="L227" s="246"/>
      <c r="M227" s="246"/>
    </row>
    <row r="228" spans="1:13">
      <c r="A228" s="132"/>
      <c r="B228" s="246"/>
      <c r="C228" s="246"/>
      <c r="D228" s="246"/>
      <c r="E228" s="246"/>
      <c r="F228" s="246"/>
      <c r="G228" s="246"/>
      <c r="H228" s="246"/>
      <c r="I228" s="246"/>
      <c r="J228" s="246"/>
      <c r="K228" s="246"/>
      <c r="L228" s="246"/>
      <c r="M228" s="246"/>
    </row>
    <row r="229" spans="1:13">
      <c r="A229" s="132"/>
      <c r="B229" s="246"/>
      <c r="C229" s="246"/>
      <c r="D229" s="246"/>
      <c r="E229" s="246"/>
      <c r="F229" s="246"/>
      <c r="G229" s="246"/>
      <c r="H229" s="246"/>
      <c r="I229" s="246"/>
      <c r="J229" s="246"/>
      <c r="K229" s="246"/>
      <c r="L229" s="246"/>
      <c r="M229" s="246"/>
    </row>
    <row r="230" spans="1:13">
      <c r="A230" s="132"/>
      <c r="B230" s="246"/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</row>
    <row r="231" spans="1:13">
      <c r="A231" s="132"/>
      <c r="B231" s="246"/>
      <c r="C231" s="246"/>
      <c r="D231" s="246"/>
      <c r="E231" s="246"/>
      <c r="F231" s="246"/>
      <c r="G231" s="246"/>
      <c r="H231" s="246"/>
      <c r="I231" s="246"/>
      <c r="J231" s="246"/>
      <c r="K231" s="246"/>
      <c r="L231" s="246"/>
      <c r="M231" s="246"/>
    </row>
    <row r="232" spans="1:13">
      <c r="A232" s="132"/>
      <c r="B232" s="246"/>
      <c r="C232" s="246"/>
      <c r="D232" s="246"/>
      <c r="E232" s="246"/>
      <c r="F232" s="246"/>
      <c r="G232" s="246"/>
      <c r="H232" s="246"/>
      <c r="I232" s="246"/>
      <c r="J232" s="246"/>
      <c r="K232" s="246"/>
      <c r="L232" s="246"/>
      <c r="M232" s="246"/>
    </row>
    <row r="233" spans="1:13">
      <c r="A233" s="132"/>
      <c r="B233" s="246"/>
      <c r="C233" s="246"/>
      <c r="D233" s="246"/>
      <c r="E233" s="246"/>
      <c r="F233" s="246"/>
      <c r="G233" s="246"/>
      <c r="H233" s="246"/>
      <c r="I233" s="246"/>
      <c r="J233" s="246"/>
      <c r="K233" s="246"/>
      <c r="L233" s="246"/>
      <c r="M233" s="246"/>
    </row>
    <row r="234" spans="1:13">
      <c r="A234" s="132"/>
      <c r="B234" s="246"/>
      <c r="C234" s="246"/>
      <c r="D234" s="246"/>
      <c r="E234" s="246"/>
      <c r="F234" s="246"/>
      <c r="G234" s="246"/>
      <c r="H234" s="246"/>
      <c r="I234" s="246"/>
      <c r="J234" s="246"/>
      <c r="K234" s="246"/>
      <c r="L234" s="246"/>
      <c r="M234" s="246"/>
    </row>
    <row r="235" spans="1:13">
      <c r="A235" s="132"/>
      <c r="B235" s="246"/>
      <c r="C235" s="246"/>
      <c r="D235" s="246"/>
      <c r="E235" s="246"/>
      <c r="F235" s="246"/>
      <c r="G235" s="246"/>
      <c r="H235" s="246"/>
      <c r="I235" s="246"/>
      <c r="J235" s="246"/>
      <c r="K235" s="246"/>
      <c r="L235" s="246"/>
      <c r="M235" s="246"/>
    </row>
    <row r="236" spans="1:13">
      <c r="A236" s="132"/>
      <c r="B236" s="246"/>
      <c r="C236" s="246"/>
      <c r="D236" s="246"/>
      <c r="E236" s="246"/>
      <c r="F236" s="246"/>
      <c r="G236" s="246"/>
      <c r="H236" s="246"/>
      <c r="I236" s="246"/>
      <c r="J236" s="246"/>
      <c r="K236" s="246"/>
      <c r="L236" s="246"/>
      <c r="M236" s="246"/>
    </row>
    <row r="237" spans="1:13">
      <c r="A237" s="132"/>
      <c r="B237" s="246"/>
      <c r="C237" s="246"/>
      <c r="D237" s="246"/>
      <c r="E237" s="246"/>
      <c r="F237" s="246"/>
      <c r="G237" s="246"/>
      <c r="H237" s="246"/>
      <c r="I237" s="246"/>
      <c r="J237" s="246"/>
      <c r="K237" s="246"/>
      <c r="L237" s="246"/>
      <c r="M237" s="246"/>
    </row>
    <row r="238" spans="1:13">
      <c r="A238" s="132"/>
      <c r="B238" s="246"/>
      <c r="C238" s="246"/>
      <c r="D238" s="246"/>
      <c r="E238" s="246"/>
      <c r="F238" s="246"/>
      <c r="G238" s="246"/>
      <c r="H238" s="246"/>
      <c r="I238" s="246"/>
      <c r="J238" s="246"/>
      <c r="K238" s="246"/>
      <c r="L238" s="246"/>
      <c r="M238" s="246"/>
    </row>
    <row r="239" spans="1:13">
      <c r="A239" s="132"/>
      <c r="B239" s="246"/>
      <c r="C239" s="246"/>
      <c r="D239" s="246"/>
      <c r="E239" s="246"/>
      <c r="F239" s="246"/>
      <c r="G239" s="246"/>
      <c r="H239" s="246"/>
      <c r="I239" s="246"/>
      <c r="J239" s="246"/>
      <c r="K239" s="246"/>
      <c r="L239" s="246"/>
      <c r="M239" s="246"/>
    </row>
    <row r="240" spans="1:13">
      <c r="A240" s="132"/>
      <c r="B240" s="246"/>
      <c r="C240" s="246"/>
      <c r="D240" s="246"/>
      <c r="E240" s="246"/>
      <c r="F240" s="246"/>
      <c r="G240" s="246"/>
      <c r="H240" s="246"/>
      <c r="I240" s="246"/>
      <c r="J240" s="246"/>
      <c r="K240" s="246"/>
      <c r="L240" s="246"/>
      <c r="M240" s="246"/>
    </row>
    <row r="241" spans="1:13">
      <c r="A241" s="132"/>
      <c r="B241" s="246"/>
      <c r="C241" s="246"/>
      <c r="D241" s="246"/>
      <c r="E241" s="246"/>
      <c r="F241" s="246"/>
      <c r="G241" s="246"/>
      <c r="H241" s="246"/>
      <c r="I241" s="246"/>
      <c r="J241" s="246"/>
      <c r="K241" s="246"/>
      <c r="L241" s="246"/>
      <c r="M241" s="246"/>
    </row>
    <row r="242" spans="1:13">
      <c r="A242" s="132"/>
      <c r="B242" s="246"/>
      <c r="C242" s="246"/>
      <c r="D242" s="246"/>
      <c r="E242" s="246"/>
      <c r="F242" s="246"/>
      <c r="G242" s="246"/>
      <c r="H242" s="246"/>
      <c r="I242" s="246"/>
      <c r="J242" s="246"/>
      <c r="K242" s="246"/>
      <c r="L242" s="246"/>
      <c r="M242" s="246"/>
    </row>
    <row r="243" spans="1:13">
      <c r="A243" s="132"/>
      <c r="B243" s="246"/>
      <c r="C243" s="246"/>
      <c r="D243" s="246"/>
      <c r="E243" s="246"/>
      <c r="F243" s="246"/>
      <c r="G243" s="246"/>
      <c r="H243" s="246"/>
      <c r="I243" s="246"/>
      <c r="J243" s="246"/>
      <c r="K243" s="246"/>
      <c r="L243" s="246"/>
      <c r="M243" s="246"/>
    </row>
    <row r="244" spans="1:13">
      <c r="A244" s="132"/>
      <c r="B244" s="246"/>
      <c r="C244" s="246"/>
      <c r="D244" s="246"/>
      <c r="E244" s="246"/>
      <c r="F244" s="246"/>
      <c r="G244" s="246"/>
      <c r="H244" s="246"/>
      <c r="I244" s="246"/>
      <c r="J244" s="246"/>
      <c r="K244" s="246"/>
      <c r="L244" s="246"/>
      <c r="M244" s="246"/>
    </row>
    <row r="245" spans="1:13">
      <c r="A245" s="132"/>
      <c r="B245" s="246"/>
      <c r="C245" s="246"/>
      <c r="D245" s="246"/>
      <c r="E245" s="246"/>
      <c r="F245" s="246"/>
      <c r="G245" s="246"/>
      <c r="H245" s="246"/>
      <c r="I245" s="246"/>
      <c r="J245" s="246"/>
      <c r="K245" s="246"/>
      <c r="L245" s="246"/>
      <c r="M245" s="246"/>
    </row>
    <row r="246" spans="1:13">
      <c r="A246" s="132"/>
      <c r="B246" s="246"/>
      <c r="C246" s="246"/>
      <c r="D246" s="246"/>
      <c r="E246" s="246"/>
      <c r="F246" s="246"/>
      <c r="G246" s="246"/>
      <c r="H246" s="246"/>
      <c r="I246" s="246"/>
      <c r="J246" s="246"/>
      <c r="K246" s="246"/>
      <c r="L246" s="246"/>
      <c r="M246" s="246"/>
    </row>
    <row r="247" spans="1:13">
      <c r="A247" s="132"/>
      <c r="B247" s="246"/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</row>
    <row r="248" spans="1:13">
      <c r="A248" s="132"/>
      <c r="B248" s="246"/>
      <c r="C248" s="246"/>
      <c r="D248" s="246"/>
      <c r="E248" s="246"/>
      <c r="F248" s="246"/>
      <c r="G248" s="246"/>
      <c r="H248" s="246"/>
      <c r="I248" s="246"/>
      <c r="J248" s="246"/>
      <c r="K248" s="246"/>
      <c r="L248" s="246"/>
      <c r="M248" s="246"/>
    </row>
    <row r="249" spans="1:13">
      <c r="A249" s="132"/>
      <c r="B249" s="246"/>
      <c r="C249" s="246"/>
      <c r="D249" s="246"/>
      <c r="E249" s="246"/>
      <c r="F249" s="246"/>
      <c r="G249" s="246"/>
      <c r="H249" s="246"/>
      <c r="I249" s="246"/>
      <c r="J249" s="246"/>
      <c r="K249" s="246"/>
      <c r="L249" s="246"/>
      <c r="M249" s="246"/>
    </row>
    <row r="250" spans="1:13">
      <c r="A250" s="132"/>
      <c r="B250" s="246"/>
      <c r="C250" s="246"/>
      <c r="D250" s="246"/>
      <c r="E250" s="246"/>
      <c r="F250" s="246"/>
      <c r="G250" s="246"/>
      <c r="H250" s="246"/>
      <c r="I250" s="246"/>
      <c r="J250" s="246"/>
      <c r="K250" s="246"/>
      <c r="L250" s="246"/>
      <c r="M250" s="246"/>
    </row>
    <row r="251" spans="1:13">
      <c r="A251" s="132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</row>
    <row r="252" spans="1:13"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</row>
    <row r="253" spans="1:13">
      <c r="B253" s="246"/>
      <c r="C253" s="246"/>
      <c r="D253" s="246"/>
      <c r="E253" s="246"/>
      <c r="F253" s="246"/>
      <c r="G253" s="246"/>
      <c r="H253" s="246"/>
      <c r="I253" s="246"/>
      <c r="J253" s="246"/>
      <c r="K253" s="246"/>
      <c r="L253" s="246"/>
      <c r="M253" s="246"/>
    </row>
    <row r="254" spans="1:13"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</row>
    <row r="255" spans="1:13">
      <c r="B255" s="246"/>
      <c r="C255" s="246"/>
      <c r="D255" s="246"/>
      <c r="E255" s="246"/>
      <c r="F255" s="246"/>
      <c r="G255" s="246"/>
      <c r="H255" s="246"/>
      <c r="I255" s="246"/>
      <c r="J255" s="246"/>
      <c r="K255" s="246"/>
      <c r="L255" s="246"/>
      <c r="M255" s="246"/>
    </row>
    <row r="256" spans="1:13">
      <c r="B256" s="246"/>
      <c r="C256" s="246"/>
      <c r="D256" s="246"/>
      <c r="E256" s="246"/>
      <c r="F256" s="246"/>
      <c r="G256" s="246"/>
      <c r="H256" s="246"/>
      <c r="I256" s="246"/>
      <c r="J256" s="246"/>
      <c r="K256" s="246"/>
      <c r="L256" s="246"/>
      <c r="M256" s="246"/>
    </row>
    <row r="257" spans="2:13">
      <c r="B257" s="246"/>
      <c r="C257" s="246"/>
      <c r="D257" s="246"/>
      <c r="E257" s="246"/>
      <c r="F257" s="246"/>
      <c r="G257" s="246"/>
      <c r="H257" s="246"/>
      <c r="I257" s="246"/>
      <c r="J257" s="246"/>
      <c r="K257" s="246"/>
      <c r="L257" s="246"/>
      <c r="M257" s="246"/>
    </row>
    <row r="258" spans="2:13">
      <c r="B258" s="246"/>
      <c r="C258" s="246"/>
      <c r="D258" s="246"/>
      <c r="E258" s="246"/>
      <c r="F258" s="246"/>
      <c r="G258" s="246"/>
      <c r="H258" s="246"/>
      <c r="I258" s="246"/>
      <c r="J258" s="246"/>
      <c r="K258" s="246"/>
      <c r="L258" s="246"/>
      <c r="M258" s="246"/>
    </row>
    <row r="259" spans="2:13"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</row>
    <row r="260" spans="2:13"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</row>
    <row r="261" spans="2:13"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</row>
    <row r="262" spans="2:13"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</row>
    <row r="263" spans="2:13"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</row>
    <row r="264" spans="2:13"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</row>
    <row r="265" spans="2:13"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</row>
    <row r="266" spans="2:13"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</row>
    <row r="267" spans="2:13"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</row>
    <row r="268" spans="2:13"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</row>
    <row r="269" spans="2:13"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</row>
    <row r="270" spans="2:13"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</row>
    <row r="271" spans="2:13"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</row>
    <row r="272" spans="2:13"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</row>
    <row r="273" spans="2:13"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</row>
    <row r="274" spans="2:13"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</row>
    <row r="275" spans="2:13"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</row>
    <row r="276" spans="2:13"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</row>
    <row r="277" spans="2:13"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</row>
    <row r="278" spans="2:13"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</row>
    <row r="279" spans="2:13"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</row>
    <row r="280" spans="2:13"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</row>
    <row r="281" spans="2:13"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</row>
    <row r="282" spans="2:13"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</row>
    <row r="283" spans="2:13"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</row>
    <row r="284" spans="2:13"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</row>
    <row r="285" spans="2:13"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</row>
    <row r="286" spans="2:13"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</row>
    <row r="287" spans="2:13"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</row>
    <row r="288" spans="2:13"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</row>
    <row r="289" spans="2:13"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</row>
    <row r="290" spans="2:13"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</row>
    <row r="291" spans="2:13"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</row>
    <row r="292" spans="2:13"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</row>
    <row r="293" spans="2:13"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</row>
    <row r="294" spans="2:13"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</row>
    <row r="295" spans="2:13"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</row>
    <row r="296" spans="2:13"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</row>
    <row r="297" spans="2:13"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</row>
    <row r="298" spans="2:13"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</row>
    <row r="299" spans="2:13"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</row>
    <row r="300" spans="2:13"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</row>
    <row r="301" spans="2:13"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</row>
    <row r="302" spans="2:13"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</row>
    <row r="303" spans="2:13"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</row>
    <row r="304" spans="2:13"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</row>
    <row r="305" spans="2:13"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</row>
    <row r="306" spans="2:13"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</row>
    <row r="307" spans="2:13"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</row>
    <row r="308" spans="2:13"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</row>
    <row r="309" spans="2:13"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</row>
    <row r="310" spans="2:13"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</row>
    <row r="311" spans="2:13"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</row>
    <row r="312" spans="2:13"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</row>
    <row r="313" spans="2:13"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</row>
    <row r="314" spans="2:13"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</row>
    <row r="315" spans="2:13"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</row>
    <row r="316" spans="2:13"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</row>
    <row r="317" spans="2:13"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</row>
    <row r="318" spans="2:13"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</row>
    <row r="319" spans="2:13"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</row>
    <row r="320" spans="2:13"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</row>
    <row r="321" spans="2:13"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</row>
    <row r="322" spans="2:13"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</row>
    <row r="323" spans="2:13"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</row>
    <row r="324" spans="2:13"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</row>
    <row r="325" spans="2:13"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</row>
    <row r="326" spans="2:13"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</row>
    <row r="327" spans="2:13"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</row>
    <row r="328" spans="2:13"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</row>
    <row r="329" spans="2:13"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</row>
    <row r="330" spans="2:13"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</row>
    <row r="331" spans="2:13"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</row>
    <row r="332" spans="2:13"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</row>
    <row r="333" spans="2:13"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</row>
    <row r="334" spans="2:13"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</row>
    <row r="335" spans="2:13"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</row>
    <row r="336" spans="2:13"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</row>
    <row r="337" spans="2:13"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</row>
    <row r="338" spans="2:13"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</row>
    <row r="339" spans="2:13"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</row>
    <row r="340" spans="2:13"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</row>
    <row r="341" spans="2:13"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</row>
    <row r="342" spans="2:13"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</row>
    <row r="343" spans="2:13"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</row>
    <row r="344" spans="2:13"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</row>
    <row r="345" spans="2:13"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</row>
    <row r="346" spans="2:13"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</row>
    <row r="347" spans="2:13"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</row>
    <row r="348" spans="2:13"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</row>
    <row r="349" spans="2:13"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</row>
    <row r="350" spans="2:13"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</row>
    <row r="351" spans="2:13"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</row>
    <row r="352" spans="2:13"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</row>
    <row r="353" spans="2:13"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</row>
    <row r="354" spans="2:13"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</row>
    <row r="355" spans="2:13"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</row>
    <row r="356" spans="2:13"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</row>
    <row r="357" spans="2:13"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</row>
    <row r="358" spans="2:13"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</row>
    <row r="359" spans="2:13"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</row>
    <row r="360" spans="2:13"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</row>
    <row r="361" spans="2:13"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</row>
    <row r="362" spans="2:13"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</row>
    <row r="363" spans="2:13"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</row>
    <row r="364" spans="2:13"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</row>
    <row r="365" spans="2:13"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</row>
    <row r="366" spans="2:13"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</row>
    <row r="367" spans="2:13"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</row>
    <row r="368" spans="2:13"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</row>
    <row r="369" spans="2:13"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</row>
    <row r="370" spans="2:13"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</row>
    <row r="371" spans="2:13"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</row>
    <row r="372" spans="2:13"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</row>
    <row r="373" spans="2:13"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</row>
    <row r="374" spans="2:13"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</row>
    <row r="375" spans="2:13"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</row>
    <row r="376" spans="2:13"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</row>
    <row r="377" spans="2:13"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</row>
    <row r="378" spans="2:13"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</row>
    <row r="379" spans="2:13"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</row>
    <row r="380" spans="2:13"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</row>
    <row r="381" spans="2:13"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</row>
    <row r="382" spans="2:13"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</row>
    <row r="383" spans="2:13"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</row>
    <row r="384" spans="2:13"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</row>
    <row r="385" spans="2:13"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</row>
    <row r="386" spans="2:13"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</row>
    <row r="387" spans="2:13"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</row>
    <row r="388" spans="2:13"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</row>
    <row r="389" spans="2:13"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</row>
    <row r="390" spans="2:13"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</row>
    <row r="391" spans="2:13"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</row>
    <row r="392" spans="2:13"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</row>
    <row r="393" spans="2:13"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</row>
    <row r="394" spans="2:13"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</row>
    <row r="395" spans="2:13"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</row>
    <row r="396" spans="2:13"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</row>
    <row r="397" spans="2:13"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</row>
    <row r="398" spans="2:13"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</row>
    <row r="399" spans="2:13"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</row>
    <row r="400" spans="2:13"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</row>
    <row r="401" spans="2:13"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</row>
    <row r="402" spans="2:13"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</row>
    <row r="403" spans="2:13"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</row>
    <row r="404" spans="2:13"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</row>
    <row r="405" spans="2:13"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</row>
    <row r="406" spans="2:13"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</row>
    <row r="407" spans="2:13"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</row>
    <row r="408" spans="2:13"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</row>
    <row r="409" spans="2:13"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</row>
    <row r="410" spans="2:13"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</row>
    <row r="411" spans="2:13"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</row>
    <row r="412" spans="2:13"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</row>
    <row r="413" spans="2:13"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</row>
    <row r="414" spans="2:13"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</row>
    <row r="415" spans="2:13"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</row>
    <row r="416" spans="2:13"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</row>
    <row r="417" spans="2:13"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</row>
    <row r="418" spans="2:13"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</row>
    <row r="419" spans="2:13"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</row>
    <row r="420" spans="2:13"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</row>
    <row r="421" spans="2:13"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</row>
    <row r="422" spans="2:13"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</row>
    <row r="423" spans="2:13"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</row>
    <row r="424" spans="2:13"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</row>
    <row r="425" spans="2:13"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</row>
    <row r="426" spans="2:13"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</row>
    <row r="427" spans="2:13"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</row>
    <row r="428" spans="2:13"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</row>
    <row r="429" spans="2:13"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</row>
    <row r="430" spans="2:13"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</row>
    <row r="431" spans="2:13"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</row>
    <row r="432" spans="2:13"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</row>
    <row r="433" spans="2:13"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</row>
    <row r="434" spans="2:13"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</row>
    <row r="435" spans="2:13"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</row>
    <row r="436" spans="2:13"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</row>
    <row r="437" spans="2:13"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</row>
    <row r="438" spans="2:13"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</row>
    <row r="439" spans="2:13"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</row>
    <row r="440" spans="2:13"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</row>
    <row r="441" spans="2:13"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</row>
    <row r="442" spans="2:13"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</row>
    <row r="443" spans="2:13"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</row>
    <row r="444" spans="2:13"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</row>
    <row r="445" spans="2:13"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</row>
    <row r="446" spans="2:13"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</row>
    <row r="447" spans="2:13"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</row>
    <row r="448" spans="2:13"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</row>
    <row r="449" spans="2:13"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</row>
    <row r="450" spans="2:13"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</row>
    <row r="451" spans="2:13"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</row>
    <row r="452" spans="2:13"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</row>
    <row r="453" spans="2:13"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</row>
    <row r="454" spans="2:13"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</row>
    <row r="455" spans="2:13"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</row>
    <row r="456" spans="2:13"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</row>
    <row r="457" spans="2:13"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</row>
    <row r="458" spans="2:13"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</row>
    <row r="459" spans="2:13"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</row>
    <row r="460" spans="2:13"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</row>
    <row r="461" spans="2:13"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</row>
    <row r="462" spans="2:13"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</row>
    <row r="463" spans="2:13"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</row>
    <row r="464" spans="2:13"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</row>
    <row r="465" spans="2:13"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</row>
    <row r="466" spans="2:13"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</row>
    <row r="467" spans="2:13"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</row>
    <row r="468" spans="2:13"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</row>
    <row r="469" spans="2:13"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</row>
    <row r="470" spans="2:13"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</row>
    <row r="471" spans="2:13"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</row>
    <row r="472" spans="2:13"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</row>
    <row r="473" spans="2:13"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</row>
    <row r="474" spans="2:13"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</row>
    <row r="475" spans="2:13"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</row>
    <row r="476" spans="2:13"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</row>
    <row r="477" spans="2:13"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</row>
    <row r="478" spans="2:13"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</row>
    <row r="479" spans="2:13"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</row>
    <row r="480" spans="2:13"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</row>
    <row r="481" spans="2:13"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</row>
    <row r="482" spans="2:13"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</row>
    <row r="483" spans="2:13"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</row>
    <row r="484" spans="2:13"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</row>
    <row r="485" spans="2:13"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</row>
    <row r="486" spans="2:13"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</row>
    <row r="487" spans="2:13"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</row>
    <row r="488" spans="2:13"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</row>
    <row r="489" spans="2:13"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</row>
    <row r="490" spans="2:13"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</row>
    <row r="491" spans="2:13"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</row>
    <row r="492" spans="2:13"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</row>
    <row r="493" spans="2:13"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</row>
    <row r="494" spans="2:13"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</row>
    <row r="495" spans="2:13"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</row>
    <row r="496" spans="2:13"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</row>
    <row r="497" spans="2:13"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</row>
    <row r="498" spans="2:13"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</row>
    <row r="499" spans="2:13"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</row>
    <row r="500" spans="2:13"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</row>
    <row r="501" spans="2:13"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</row>
    <row r="502" spans="2:13"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</row>
    <row r="503" spans="2:13"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</row>
    <row r="504" spans="2:13"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</row>
    <row r="505" spans="2:13"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</row>
    <row r="506" spans="2:13"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</row>
    <row r="507" spans="2:13"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</row>
    <row r="508" spans="2:13"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</row>
    <row r="509" spans="2:13"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</row>
    <row r="510" spans="2:13"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</row>
    <row r="511" spans="2:13"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</row>
    <row r="512" spans="2:13"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</row>
    <row r="513" spans="2:13"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</row>
    <row r="514" spans="2:13"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</row>
    <row r="515" spans="2:13"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</row>
    <row r="516" spans="2:13"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</row>
    <row r="517" spans="2:13"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</row>
    <row r="518" spans="2:13"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</row>
    <row r="519" spans="2:13"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</row>
    <row r="520" spans="2:13"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</row>
    <row r="521" spans="2:13"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</row>
    <row r="522" spans="2:13"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</row>
    <row r="523" spans="2:13"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</row>
    <row r="524" spans="2:13"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</row>
    <row r="525" spans="2:13"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</row>
    <row r="526" spans="2:13"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</row>
    <row r="527" spans="2:13"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</row>
    <row r="528" spans="2:13"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</row>
    <row r="529" spans="2:13"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</row>
    <row r="530" spans="2:13"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</row>
    <row r="531" spans="2:13"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</row>
    <row r="532" spans="2:13"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</row>
    <row r="533" spans="2:13"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</row>
    <row r="534" spans="2:13"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</row>
    <row r="535" spans="2:13"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</row>
    <row r="536" spans="2:13"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</row>
    <row r="537" spans="2:13"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</row>
    <row r="538" spans="2:13"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</row>
    <row r="539" spans="2:13"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</row>
    <row r="540" spans="2:13"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</row>
    <row r="541" spans="2:13"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</row>
    <row r="542" spans="2:13"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</row>
    <row r="543" spans="2:13"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</row>
    <row r="544" spans="2:13"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</row>
    <row r="545" spans="2:13"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</row>
    <row r="546" spans="2:13"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</row>
    <row r="547" spans="2:13"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</row>
    <row r="548" spans="2:13"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</row>
    <row r="549" spans="2:13"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</row>
    <row r="550" spans="2:13"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</row>
    <row r="551" spans="2:13"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</row>
    <row r="552" spans="2:13"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</row>
    <row r="553" spans="2:13"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</row>
    <row r="554" spans="2:13"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</row>
    <row r="555" spans="2:13"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</row>
    <row r="556" spans="2:13"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</row>
    <row r="557" spans="2:13"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</row>
    <row r="558" spans="2:13"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</row>
    <row r="559" spans="2:13"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</row>
    <row r="560" spans="2:13"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</row>
    <row r="561" spans="2:13"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</row>
    <row r="562" spans="2:13"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</row>
    <row r="563" spans="2:13"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</row>
    <row r="564" spans="2:13"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</row>
    <row r="565" spans="2:13"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</row>
    <row r="566" spans="2:13"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</row>
    <row r="567" spans="2:13"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</row>
    <row r="568" spans="2:13"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</row>
    <row r="569" spans="2:13"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</row>
    <row r="570" spans="2:13"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</row>
    <row r="571" spans="2:13"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</row>
    <row r="572" spans="2:13"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</row>
    <row r="573" spans="2:13"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</row>
    <row r="574" spans="2:13"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</row>
    <row r="575" spans="2:13"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</row>
    <row r="576" spans="2:13"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</row>
    <row r="577" spans="2:13"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</row>
    <row r="578" spans="2:13"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</row>
    <row r="579" spans="2:13"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</row>
    <row r="580" spans="2:13"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</row>
    <row r="581" spans="2:13"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</row>
    <row r="582" spans="2:13"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</row>
    <row r="583" spans="2:13"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</row>
    <row r="584" spans="2:13"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</row>
    <row r="585" spans="2:13"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</row>
    <row r="586" spans="2:13"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</row>
    <row r="587" spans="2:13"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</row>
    <row r="588" spans="2:13"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</row>
    <row r="589" spans="2:13"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</row>
    <row r="590" spans="2:13"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</row>
    <row r="591" spans="2:13"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</row>
    <row r="592" spans="2:13"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</row>
    <row r="593" spans="2:13"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</row>
    <row r="594" spans="2:13"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</row>
    <row r="595" spans="2:13"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</row>
    <row r="596" spans="2:13"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</row>
    <row r="597" spans="2:13"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</row>
    <row r="598" spans="2:13"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</row>
    <row r="599" spans="2:13"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</row>
    <row r="600" spans="2:13"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</row>
    <row r="601" spans="2:13"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</row>
    <row r="602" spans="2:13"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</row>
    <row r="603" spans="2:13"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</row>
    <row r="604" spans="2:13"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</row>
    <row r="605" spans="2:13"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</row>
    <row r="606" spans="2:13"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</row>
    <row r="607" spans="2:13"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</row>
    <row r="608" spans="2:13"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</row>
    <row r="609" spans="2:13"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</row>
    <row r="610" spans="2:13"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</row>
    <row r="611" spans="2:13"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</row>
    <row r="612" spans="2:13"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</row>
    <row r="613" spans="2:13"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</row>
    <row r="614" spans="2:13"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</row>
    <row r="615" spans="2:13"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</row>
    <row r="616" spans="2:13"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</row>
    <row r="617" spans="2:13"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</row>
    <row r="618" spans="2:13"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</row>
    <row r="619" spans="2:13"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</row>
    <row r="620" spans="2:13"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</row>
    <row r="621" spans="2:13"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</row>
    <row r="622" spans="2:13"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</row>
    <row r="623" spans="2:13"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</row>
    <row r="624" spans="2:13"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</row>
    <row r="625" spans="2:13"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</row>
    <row r="626" spans="2:13"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</row>
    <row r="627" spans="2:13"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</row>
    <row r="628" spans="2:13"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</row>
    <row r="629" spans="2:13"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</row>
    <row r="630" spans="2:13"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</row>
    <row r="631" spans="2:13"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</row>
    <row r="632" spans="2:13"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</row>
    <row r="633" spans="2:13"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</row>
    <row r="634" spans="2:13"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</row>
    <row r="635" spans="2:13"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</row>
    <row r="636" spans="2:13"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</row>
    <row r="637" spans="2:13"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</row>
    <row r="638" spans="2:13"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</row>
    <row r="639" spans="2:13"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</row>
    <row r="640" spans="2:13"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</row>
    <row r="641" spans="2:13"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</row>
    <row r="642" spans="2:13"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</row>
    <row r="643" spans="2:13"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</row>
    <row r="644" spans="2:13"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</row>
    <row r="645" spans="2:13"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</row>
    <row r="646" spans="2:13"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</row>
    <row r="647" spans="2:13"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</row>
    <row r="648" spans="2:13"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</row>
    <row r="649" spans="2:13"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</row>
    <row r="650" spans="2:13"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</row>
    <row r="651" spans="2:13"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</row>
    <row r="652" spans="2:13"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</row>
    <row r="653" spans="2:13"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</row>
    <row r="654" spans="2:13"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</row>
    <row r="655" spans="2:13"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</row>
    <row r="656" spans="2:13"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</row>
    <row r="657" spans="2:13"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</row>
    <row r="658" spans="2:13"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</row>
    <row r="659" spans="2:13"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</row>
    <row r="660" spans="2:13"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</row>
    <row r="661" spans="2:13"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</row>
    <row r="662" spans="2:13"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</row>
    <row r="663" spans="2:13"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</row>
    <row r="664" spans="2:13"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</row>
    <row r="665" spans="2:13"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</row>
    <row r="666" spans="2:13"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</row>
    <row r="667" spans="2:13"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</row>
    <row r="668" spans="2:13"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</row>
    <row r="669" spans="2:13"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</row>
    <row r="670" spans="2:13"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</row>
    <row r="671" spans="2:13"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</row>
    <row r="672" spans="2:13"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</row>
    <row r="673" spans="2:13"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</row>
    <row r="674" spans="2:13"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</row>
    <row r="675" spans="2:13"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</row>
    <row r="676" spans="2:13"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</row>
    <row r="677" spans="2:13"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</row>
    <row r="678" spans="2:13"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</row>
    <row r="679" spans="2:13"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</row>
    <row r="680" spans="2:13"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</row>
    <row r="681" spans="2:13"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</row>
    <row r="682" spans="2:13"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</row>
    <row r="683" spans="2:13"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</row>
    <row r="684" spans="2:13"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</row>
    <row r="685" spans="2:13"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</row>
    <row r="686" spans="2:13"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</row>
    <row r="687" spans="2:13"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</row>
    <row r="688" spans="2:13"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</row>
    <row r="689" spans="2:13"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</row>
    <row r="690" spans="2:13"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</row>
    <row r="691" spans="2:13"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</row>
    <row r="692" spans="2:13"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</row>
    <row r="693" spans="2:13"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</row>
    <row r="694" spans="2:13"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</row>
    <row r="695" spans="2:13"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</row>
    <row r="696" spans="2:13"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</row>
    <row r="697" spans="2:13"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</row>
    <row r="698" spans="2:13"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</row>
  </sheetData>
  <pageMargins left="0.23622047244094491" right="0.23622047244094491" top="0.39370078740157483" bottom="0.74803149606299213" header="0" footer="0.31496062992125984"/>
  <pageSetup paperSize="9" scale="5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3"/>
  <sheetViews>
    <sheetView workbookViewId="0">
      <selection activeCell="I18" sqref="I18"/>
    </sheetView>
  </sheetViews>
  <sheetFormatPr baseColWidth="10" defaultColWidth="11.42578125" defaultRowHeight="12.75"/>
  <cols>
    <col min="1" max="1" width="18" style="194" customWidth="1"/>
    <col min="2" max="14" width="8.140625" style="194" customWidth="1"/>
    <col min="15" max="16384" width="11.42578125" style="194"/>
  </cols>
  <sheetData>
    <row r="1" spans="1:17">
      <c r="A1" s="103" t="s">
        <v>415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</row>
    <row r="2" spans="1:17">
      <c r="A2" s="107" t="s">
        <v>416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7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</row>
    <row r="4" spans="1:17">
      <c r="A4" s="218"/>
      <c r="B4" s="249" t="s">
        <v>168</v>
      </c>
      <c r="C4" s="250"/>
      <c r="D4" s="250"/>
      <c r="E4" s="250"/>
      <c r="F4" s="249" t="s">
        <v>25</v>
      </c>
      <c r="G4" s="249"/>
      <c r="H4" s="249"/>
      <c r="I4" s="249" t="s">
        <v>26</v>
      </c>
      <c r="J4" s="249"/>
      <c r="K4" s="249"/>
      <c r="L4" s="251" t="s">
        <v>417</v>
      </c>
      <c r="M4" s="251"/>
      <c r="N4" s="251"/>
    </row>
    <row r="5" spans="1:17">
      <c r="A5" s="218"/>
      <c r="B5" s="203" t="s">
        <v>418</v>
      </c>
      <c r="C5" s="203" t="s">
        <v>419</v>
      </c>
      <c r="D5" s="203" t="s">
        <v>420</v>
      </c>
      <c r="E5" s="203" t="s">
        <v>421</v>
      </c>
      <c r="F5" s="203" t="s">
        <v>6</v>
      </c>
      <c r="G5" s="203" t="s">
        <v>7</v>
      </c>
      <c r="H5" s="203" t="s">
        <v>8</v>
      </c>
      <c r="I5" s="203" t="s">
        <v>6</v>
      </c>
      <c r="J5" s="203" t="s">
        <v>7</v>
      </c>
      <c r="K5" s="203" t="s">
        <v>8</v>
      </c>
      <c r="L5" s="203" t="s">
        <v>6</v>
      </c>
      <c r="M5" s="203" t="s">
        <v>7</v>
      </c>
      <c r="N5" s="203" t="s">
        <v>8</v>
      </c>
      <c r="P5" s="252"/>
    </row>
    <row r="6" spans="1:17">
      <c r="A6" s="169" t="s">
        <v>27</v>
      </c>
      <c r="B6" s="170">
        <v>51897.333333333299</v>
      </c>
      <c r="C6" s="170">
        <v>51205.666666666701</v>
      </c>
      <c r="D6" s="170">
        <v>50903</v>
      </c>
      <c r="E6" s="170">
        <v>49402</v>
      </c>
      <c r="F6" s="170">
        <v>50852</v>
      </c>
      <c r="G6" s="170">
        <v>20500.75</v>
      </c>
      <c r="H6" s="170">
        <v>30351.25</v>
      </c>
      <c r="I6" s="253">
        <v>57.369764925248496</v>
      </c>
      <c r="J6" s="253">
        <v>61.673939787352701</v>
      </c>
      <c r="K6" s="253">
        <v>53.571624468698701</v>
      </c>
      <c r="L6" s="253">
        <v>13.436026157606202</v>
      </c>
      <c r="M6" s="253">
        <v>10.7319722549405</v>
      </c>
      <c r="N6" s="253">
        <v>16.189491932257599</v>
      </c>
      <c r="O6" s="237"/>
    </row>
    <row r="7" spans="1:17">
      <c r="A7" s="138" t="s">
        <v>422</v>
      </c>
      <c r="B7" s="137">
        <v>1296.3333333333301</v>
      </c>
      <c r="C7" s="137">
        <v>1274.6666666666699</v>
      </c>
      <c r="D7" s="122">
        <v>1291.6666666666699</v>
      </c>
      <c r="E7" s="137">
        <v>1285.6666666666699</v>
      </c>
      <c r="F7" s="137">
        <v>1287.0833333333301</v>
      </c>
      <c r="G7" s="122">
        <v>607.75</v>
      </c>
      <c r="H7" s="122">
        <v>679.33333333333303</v>
      </c>
      <c r="I7" s="196">
        <v>58.976905269990702</v>
      </c>
      <c r="J7" s="196">
        <v>63.292072084579203</v>
      </c>
      <c r="K7" s="196">
        <v>55.074786329573499</v>
      </c>
      <c r="L7" s="196">
        <v>8.8537118190450599</v>
      </c>
      <c r="M7" s="196">
        <v>8.2035954482585201</v>
      </c>
      <c r="N7" s="196">
        <v>9.5293131697466595</v>
      </c>
      <c r="O7" s="254"/>
      <c r="P7" s="254"/>
      <c r="Q7" s="254"/>
    </row>
    <row r="8" spans="1:17">
      <c r="A8" s="138" t="s">
        <v>423</v>
      </c>
      <c r="B8" s="137">
        <v>1812</v>
      </c>
      <c r="C8" s="137">
        <v>1784.6666666666699</v>
      </c>
      <c r="D8" s="122">
        <v>1829</v>
      </c>
      <c r="E8" s="137">
        <v>1735.3333333333301</v>
      </c>
      <c r="F8" s="137">
        <v>1790.25</v>
      </c>
      <c r="G8" s="122">
        <v>776.08333333333303</v>
      </c>
      <c r="H8" s="122">
        <v>1014.16666666667</v>
      </c>
      <c r="I8" s="196">
        <v>56.4132666367029</v>
      </c>
      <c r="J8" s="196">
        <v>61.293400075165401</v>
      </c>
      <c r="K8" s="196">
        <v>52.371803607887998</v>
      </c>
      <c r="L8" s="196">
        <v>8.6444271595764093</v>
      </c>
      <c r="M8" s="196">
        <v>7.6138163022915704</v>
      </c>
      <c r="N8" s="196">
        <v>9.6433174900607899</v>
      </c>
      <c r="P8" s="252"/>
    </row>
    <row r="9" spans="1:17">
      <c r="A9" s="138" t="s">
        <v>424</v>
      </c>
      <c r="B9" s="137">
        <v>2467.3333333333298</v>
      </c>
      <c r="C9" s="122">
        <v>2483.6666666666702</v>
      </c>
      <c r="D9" s="122">
        <v>2535.6666666666702</v>
      </c>
      <c r="E9" s="137">
        <v>2421.6666666666702</v>
      </c>
      <c r="F9" s="137">
        <v>2477.0833333333298</v>
      </c>
      <c r="G9" s="122">
        <v>1056.6666666666699</v>
      </c>
      <c r="H9" s="122">
        <v>1420.4166666666699</v>
      </c>
      <c r="I9" s="196">
        <v>56.263389564546699</v>
      </c>
      <c r="J9" s="196">
        <v>61.381505440496198</v>
      </c>
      <c r="K9" s="196">
        <v>52.0512838185672</v>
      </c>
      <c r="L9" s="196">
        <v>10.4476879688035</v>
      </c>
      <c r="M9" s="196">
        <v>9.0489592924868898</v>
      </c>
      <c r="N9" s="196">
        <v>11.8051532172167</v>
      </c>
    </row>
    <row r="10" spans="1:17">
      <c r="A10" s="138" t="s">
        <v>425</v>
      </c>
      <c r="B10" s="137">
        <v>1988.3333333333301</v>
      </c>
      <c r="C10" s="122">
        <v>1958.6666666666699</v>
      </c>
      <c r="D10" s="122">
        <v>1954.6666666666699</v>
      </c>
      <c r="E10" s="137">
        <v>1906.3333333333301</v>
      </c>
      <c r="F10" s="137">
        <v>1952</v>
      </c>
      <c r="G10" s="122">
        <v>747.5</v>
      </c>
      <c r="H10" s="122">
        <v>1204.5</v>
      </c>
      <c r="I10" s="196">
        <v>58.0315835310941</v>
      </c>
      <c r="J10" s="196">
        <v>62.140782539372701</v>
      </c>
      <c r="K10" s="196">
        <v>54.423884298937303</v>
      </c>
      <c r="L10" s="196">
        <v>10.233922258117</v>
      </c>
      <c r="M10" s="196">
        <v>7.8284115696992096</v>
      </c>
      <c r="N10" s="196">
        <v>12.645313191353599</v>
      </c>
    </row>
    <row r="11" spans="1:17">
      <c r="A11" s="138" t="s">
        <v>426</v>
      </c>
      <c r="B11" s="137">
        <v>3104.6666666666702</v>
      </c>
      <c r="C11" s="122">
        <v>3095</v>
      </c>
      <c r="D11" s="122">
        <v>3109.3333333333298</v>
      </c>
      <c r="E11" s="137">
        <v>3000</v>
      </c>
      <c r="F11" s="137">
        <v>3077.25</v>
      </c>
      <c r="G11" s="122">
        <v>1271.8333333333301</v>
      </c>
      <c r="H11" s="122">
        <v>1805.4166666666699</v>
      </c>
      <c r="I11" s="196">
        <v>56.833712870262097</v>
      </c>
      <c r="J11" s="196">
        <v>61.599457596323397</v>
      </c>
      <c r="K11" s="196">
        <v>52.841529645463098</v>
      </c>
      <c r="L11" s="196">
        <v>13.189320790121601</v>
      </c>
      <c r="M11" s="196">
        <v>11.0334135746324</v>
      </c>
      <c r="N11" s="196">
        <v>15.294607566430001</v>
      </c>
      <c r="P11" s="252"/>
    </row>
    <row r="12" spans="1:17">
      <c r="A12" s="138" t="s">
        <v>427</v>
      </c>
      <c r="B12" s="137">
        <v>1108</v>
      </c>
      <c r="C12" s="122">
        <v>1091</v>
      </c>
      <c r="D12" s="122">
        <v>1101</v>
      </c>
      <c r="E12" s="137">
        <v>1097.3333333333301</v>
      </c>
      <c r="F12" s="137">
        <v>1099.3333333333301</v>
      </c>
      <c r="G12" s="122">
        <v>447.91666666666703</v>
      </c>
      <c r="H12" s="122">
        <v>651.41666666666697</v>
      </c>
      <c r="I12" s="196">
        <v>55.277351655719201</v>
      </c>
      <c r="J12" s="196">
        <v>59.5703000344323</v>
      </c>
      <c r="K12" s="196">
        <v>51.743396063633803</v>
      </c>
      <c r="L12" s="196">
        <v>7.7296398982506398</v>
      </c>
      <c r="M12" s="196">
        <v>6.4725206649720697</v>
      </c>
      <c r="N12" s="196">
        <v>8.9210375800136905</v>
      </c>
    </row>
    <row r="13" spans="1:17">
      <c r="A13" s="138" t="s">
        <v>428</v>
      </c>
      <c r="B13" s="137">
        <v>3597</v>
      </c>
      <c r="C13" s="122">
        <v>3567.3333333333298</v>
      </c>
      <c r="D13" s="122">
        <v>3533.3333333333298</v>
      </c>
      <c r="E13" s="137">
        <v>3462</v>
      </c>
      <c r="F13" s="137">
        <v>3539.9166666666702</v>
      </c>
      <c r="G13" s="122">
        <v>1418</v>
      </c>
      <c r="H13" s="122">
        <v>2121.9166666666702</v>
      </c>
      <c r="I13" s="196">
        <v>57.1731068493796</v>
      </c>
      <c r="J13" s="196">
        <v>61.625924854834601</v>
      </c>
      <c r="K13" s="196">
        <v>53.282342682873001</v>
      </c>
      <c r="L13" s="196">
        <v>14.578362959757801</v>
      </c>
      <c r="M13" s="196">
        <v>11.6181755423969</v>
      </c>
      <c r="N13" s="196">
        <v>17.569933923229399</v>
      </c>
    </row>
    <row r="14" spans="1:17">
      <c r="A14" s="138" t="s">
        <v>429</v>
      </c>
      <c r="B14" s="137">
        <v>3653</v>
      </c>
      <c r="C14" s="122">
        <v>3692.6666666666702</v>
      </c>
      <c r="D14" s="122">
        <v>3608</v>
      </c>
      <c r="E14" s="137">
        <v>3431.3333333333298</v>
      </c>
      <c r="F14" s="137">
        <v>3596.25</v>
      </c>
      <c r="G14" s="122">
        <v>1371.75</v>
      </c>
      <c r="H14" s="122">
        <v>2224.5</v>
      </c>
      <c r="I14" s="196">
        <v>56.155100478041803</v>
      </c>
      <c r="J14" s="196">
        <v>60.152921158684798</v>
      </c>
      <c r="K14" s="196">
        <v>52.678560624884099</v>
      </c>
      <c r="L14" s="196">
        <v>12.703093924104399</v>
      </c>
      <c r="M14" s="196">
        <v>9.7250965071068496</v>
      </c>
      <c r="N14" s="196">
        <v>15.660228173759</v>
      </c>
      <c r="P14" s="252"/>
    </row>
    <row r="15" spans="1:17">
      <c r="A15" s="138" t="s">
        <v>430</v>
      </c>
      <c r="B15" s="137">
        <v>3692.6666666666702</v>
      </c>
      <c r="C15" s="122">
        <v>3691.6666666666702</v>
      </c>
      <c r="D15" s="122">
        <v>3635.6666666666702</v>
      </c>
      <c r="E15" s="137">
        <v>3521.3333333333298</v>
      </c>
      <c r="F15" s="137">
        <v>3635.3333333333298</v>
      </c>
      <c r="G15" s="122">
        <v>1389.8333333333301</v>
      </c>
      <c r="H15" s="122">
        <v>2245.5</v>
      </c>
      <c r="I15" s="196">
        <v>57.389990192950798</v>
      </c>
      <c r="J15" s="196">
        <v>61.619842859768397</v>
      </c>
      <c r="K15" s="196">
        <v>53.503696987926403</v>
      </c>
      <c r="L15" s="196">
        <v>13.9365439941558</v>
      </c>
      <c r="M15" s="196">
        <v>10.3634276485035</v>
      </c>
      <c r="N15" s="196">
        <v>17.7174360209425</v>
      </c>
    </row>
    <row r="16" spans="1:17">
      <c r="A16" s="138" t="s">
        <v>431</v>
      </c>
      <c r="B16" s="122">
        <v>5386.3333333333303</v>
      </c>
      <c r="C16" s="122">
        <v>5382.3333333333303</v>
      </c>
      <c r="D16" s="122">
        <v>5351.3333333333303</v>
      </c>
      <c r="E16" s="122">
        <v>5205.6666666666697</v>
      </c>
      <c r="F16" s="137">
        <v>5331.4166666666697</v>
      </c>
      <c r="G16" s="122">
        <v>2157.4166666666702</v>
      </c>
      <c r="H16" s="122">
        <v>3174</v>
      </c>
      <c r="I16" s="196">
        <v>57.749939492183202</v>
      </c>
      <c r="J16" s="196">
        <v>61.962619013014503</v>
      </c>
      <c r="K16" s="196">
        <v>53.985967594368901</v>
      </c>
      <c r="L16" s="196">
        <v>14.3895444061509</v>
      </c>
      <c r="M16" s="196">
        <v>11.500969634315499</v>
      </c>
      <c r="N16" s="196">
        <v>17.3517857638974</v>
      </c>
    </row>
    <row r="17" spans="1:18">
      <c r="A17" s="138" t="s">
        <v>432</v>
      </c>
      <c r="B17" s="122">
        <v>4932.3333333333303</v>
      </c>
      <c r="C17" s="122">
        <v>4919.6666666666697</v>
      </c>
      <c r="D17" s="122">
        <v>4863</v>
      </c>
      <c r="E17" s="122">
        <v>4793.3333333333303</v>
      </c>
      <c r="F17" s="137">
        <v>4877.0833333333303</v>
      </c>
      <c r="G17" s="122">
        <v>2013</v>
      </c>
      <c r="H17" s="122">
        <v>2864.0833333333298</v>
      </c>
      <c r="I17" s="196">
        <v>57.4622100913328</v>
      </c>
      <c r="J17" s="196">
        <v>62.055423092950797</v>
      </c>
      <c r="K17" s="196">
        <v>53.318339071589698</v>
      </c>
      <c r="L17" s="196">
        <v>17.6579331590398</v>
      </c>
      <c r="M17" s="196">
        <v>14.2293917030775</v>
      </c>
      <c r="N17" s="196">
        <v>21.257930480984601</v>
      </c>
    </row>
    <row r="18" spans="1:18">
      <c r="A18" s="138" t="s">
        <v>433</v>
      </c>
      <c r="B18" s="122">
        <v>4134.6666666666697</v>
      </c>
      <c r="C18" s="122">
        <v>4064</v>
      </c>
      <c r="D18" s="122">
        <v>4022.3333333333298</v>
      </c>
      <c r="E18" s="122">
        <v>3929</v>
      </c>
      <c r="F18" s="137">
        <v>4037.5</v>
      </c>
      <c r="G18" s="122">
        <v>1580.8333333333301</v>
      </c>
      <c r="H18" s="122">
        <v>2456.6666666666702</v>
      </c>
      <c r="I18" s="196">
        <v>58.372456375629298</v>
      </c>
      <c r="J18" s="196">
        <v>62.221085008311903</v>
      </c>
      <c r="K18" s="196">
        <v>54.9252312436548</v>
      </c>
      <c r="L18" s="196">
        <v>12.3474412045327</v>
      </c>
      <c r="M18" s="196">
        <v>9.5990306595435708</v>
      </c>
      <c r="N18" s="196">
        <v>15.136199870907699</v>
      </c>
      <c r="O18" s="252"/>
      <c r="Q18" s="252"/>
      <c r="R18" s="252"/>
    </row>
    <row r="19" spans="1:18">
      <c r="A19" s="138" t="s">
        <v>434</v>
      </c>
      <c r="B19" s="122">
        <v>2086.6666666666702</v>
      </c>
      <c r="C19" s="122">
        <v>2069.3333333333298</v>
      </c>
      <c r="D19" s="122">
        <v>2064.6666666666702</v>
      </c>
      <c r="E19" s="122">
        <v>1975</v>
      </c>
      <c r="F19" s="137">
        <v>2048.9166666666702</v>
      </c>
      <c r="G19" s="122">
        <v>882.5</v>
      </c>
      <c r="H19" s="122">
        <v>1166.4166666666699</v>
      </c>
      <c r="I19" s="196">
        <v>54.505090047208199</v>
      </c>
      <c r="J19" s="196">
        <v>59.353095266908703</v>
      </c>
      <c r="K19" s="196">
        <v>50.291133196002797</v>
      </c>
      <c r="L19" s="196">
        <v>11.7524199246807</v>
      </c>
      <c r="M19" s="196">
        <v>9.9963985892678995</v>
      </c>
      <c r="N19" s="196">
        <v>13.553814060392</v>
      </c>
    </row>
    <row r="20" spans="1:18">
      <c r="A20" s="138" t="s">
        <v>435</v>
      </c>
      <c r="B20" s="122">
        <v>1623.6666666666699</v>
      </c>
      <c r="C20" s="122">
        <v>1617</v>
      </c>
      <c r="D20" s="122">
        <v>1639.3333333333301</v>
      </c>
      <c r="E20" s="122">
        <v>1573</v>
      </c>
      <c r="F20" s="137">
        <v>1613.25</v>
      </c>
      <c r="G20" s="122">
        <v>664.75</v>
      </c>
      <c r="H20" s="122">
        <v>948.5</v>
      </c>
      <c r="I20" s="196">
        <v>56.302376902579802</v>
      </c>
      <c r="J20" s="196">
        <v>60.6296309911178</v>
      </c>
      <c r="K20" s="196">
        <v>52.629798440065699</v>
      </c>
      <c r="L20" s="196">
        <v>11.5682181786041</v>
      </c>
      <c r="M20" s="196">
        <v>9.6421694950117196</v>
      </c>
      <c r="N20" s="196">
        <v>13.4513432463503</v>
      </c>
    </row>
    <row r="21" spans="1:18">
      <c r="A21" s="138" t="s">
        <v>436</v>
      </c>
      <c r="B21" s="122">
        <v>4134.3333333333303</v>
      </c>
      <c r="C21" s="122">
        <v>4169.6666666666697</v>
      </c>
      <c r="D21" s="122">
        <v>4099.3333333333303</v>
      </c>
      <c r="E21" s="122">
        <v>3965</v>
      </c>
      <c r="F21" s="137">
        <v>4092.0833333333298</v>
      </c>
      <c r="G21" s="122">
        <v>1630</v>
      </c>
      <c r="H21" s="122">
        <v>2462.0833333333298</v>
      </c>
      <c r="I21" s="196">
        <v>59.3719413546863</v>
      </c>
      <c r="J21" s="196">
        <v>63.330680042419303</v>
      </c>
      <c r="K21" s="196">
        <v>55.659417315424797</v>
      </c>
      <c r="L21" s="196">
        <v>15.214085192499001</v>
      </c>
      <c r="M21" s="196">
        <v>11.7396097297141</v>
      </c>
      <c r="N21" s="196">
        <v>18.921551253370801</v>
      </c>
    </row>
    <row r="22" spans="1:18">
      <c r="A22" s="138" t="s">
        <v>437</v>
      </c>
      <c r="B22" s="122">
        <v>3207</v>
      </c>
      <c r="C22" s="122">
        <v>3187.3333333333298</v>
      </c>
      <c r="D22" s="122">
        <v>3148.6666666666702</v>
      </c>
      <c r="E22" s="122">
        <v>3074.6666666666702</v>
      </c>
      <c r="F22" s="137">
        <v>3154.4166666666702</v>
      </c>
      <c r="G22" s="122">
        <v>1213.3333333333301</v>
      </c>
      <c r="H22" s="122">
        <v>1941.0833333333301</v>
      </c>
      <c r="I22" s="196">
        <v>59.475309589328504</v>
      </c>
      <c r="J22" s="196">
        <v>63.040342788412097</v>
      </c>
      <c r="K22" s="196">
        <v>56.189426013753803</v>
      </c>
      <c r="L22" s="196">
        <v>13.089517220864799</v>
      </c>
      <c r="M22" s="196">
        <v>9.9037430582053805</v>
      </c>
      <c r="N22" s="196">
        <v>16.383850618019</v>
      </c>
    </row>
    <row r="23" spans="1:18">
      <c r="A23" s="138" t="s">
        <v>438</v>
      </c>
      <c r="B23" s="122">
        <v>331</v>
      </c>
      <c r="C23" s="122">
        <v>339.33333333333297</v>
      </c>
      <c r="D23" s="122">
        <v>342.33333333333297</v>
      </c>
      <c r="E23" s="122">
        <v>307</v>
      </c>
      <c r="F23" s="137">
        <v>329.91666666666703</v>
      </c>
      <c r="G23" s="122">
        <v>136.916666666667</v>
      </c>
      <c r="H23" s="122">
        <v>193</v>
      </c>
      <c r="I23" s="196">
        <v>56.6072559835779</v>
      </c>
      <c r="J23" s="196">
        <v>60.538330683050297</v>
      </c>
      <c r="K23" s="196">
        <v>52.928769783564398</v>
      </c>
      <c r="L23" s="196">
        <v>10.1819867487016</v>
      </c>
      <c r="M23" s="196">
        <v>8.1736627956816506</v>
      </c>
      <c r="N23" s="196">
        <v>12.3314510869423</v>
      </c>
    </row>
    <row r="24" spans="1:18">
      <c r="A24" s="138" t="s">
        <v>439</v>
      </c>
      <c r="B24" s="122">
        <v>1105.6666666666699</v>
      </c>
      <c r="C24" s="122">
        <v>1097.3333333333301</v>
      </c>
      <c r="D24" s="122">
        <v>1078.6666666666699</v>
      </c>
      <c r="E24" s="122">
        <v>1054.6666666666699</v>
      </c>
      <c r="F24" s="137">
        <v>1084.0833333333301</v>
      </c>
      <c r="G24" s="122">
        <v>416.66666666666703</v>
      </c>
      <c r="H24" s="122">
        <v>667.41666666666697</v>
      </c>
      <c r="I24" s="196">
        <v>58.804835679141803</v>
      </c>
      <c r="J24" s="196">
        <v>62.848864046174597</v>
      </c>
      <c r="K24" s="196">
        <v>55.0923876082921</v>
      </c>
      <c r="L24" s="196">
        <v>14.8695557964858</v>
      </c>
      <c r="M24" s="196">
        <v>11.1723307390446</v>
      </c>
      <c r="N24" s="196">
        <v>18.741489567160301</v>
      </c>
    </row>
    <row r="25" spans="1:18">
      <c r="A25" s="138" t="s">
        <v>440</v>
      </c>
      <c r="B25" s="122">
        <v>1442.6666666666699</v>
      </c>
      <c r="C25" s="122">
        <v>1438</v>
      </c>
      <c r="D25" s="122">
        <v>1457</v>
      </c>
      <c r="E25" s="122">
        <v>1373.6666666666699</v>
      </c>
      <c r="F25" s="137">
        <v>1427.8333333333301</v>
      </c>
      <c r="G25" s="122">
        <v>552.33333333333303</v>
      </c>
      <c r="H25" s="122">
        <v>875.5</v>
      </c>
      <c r="I25" s="196">
        <v>57.835359423782698</v>
      </c>
      <c r="J25" s="196">
        <v>61.357155987218299</v>
      </c>
      <c r="K25" s="196">
        <v>54.471587358106703</v>
      </c>
      <c r="L25" s="196">
        <v>13.522427512370699</v>
      </c>
      <c r="M25" s="196">
        <v>10.092990597855</v>
      </c>
      <c r="N25" s="196">
        <v>17.212036151187601</v>
      </c>
    </row>
    <row r="26" spans="1:18">
      <c r="A26" s="139" t="s">
        <v>111</v>
      </c>
      <c r="B26" s="125">
        <v>793.66666666666697</v>
      </c>
      <c r="C26" s="125">
        <v>282.33333333333297</v>
      </c>
      <c r="D26" s="125">
        <v>238</v>
      </c>
      <c r="E26" s="125">
        <v>290</v>
      </c>
      <c r="F26" s="175">
        <v>401</v>
      </c>
      <c r="G26" s="125">
        <v>165.666666666667</v>
      </c>
      <c r="H26" s="125">
        <v>235.333333333333</v>
      </c>
      <c r="I26" s="255" t="s">
        <v>127</v>
      </c>
      <c r="J26" s="255" t="s">
        <v>127</v>
      </c>
      <c r="K26" s="255" t="s">
        <v>127</v>
      </c>
      <c r="L26" s="255" t="s">
        <v>127</v>
      </c>
      <c r="M26" s="255" t="s">
        <v>127</v>
      </c>
      <c r="N26" s="255" t="s">
        <v>127</v>
      </c>
    </row>
    <row r="27" spans="1:18">
      <c r="A27" s="104"/>
      <c r="B27" s="177"/>
      <c r="C27" s="177"/>
      <c r="D27" s="177"/>
      <c r="E27" s="177"/>
      <c r="F27" s="104"/>
      <c r="G27" s="104"/>
      <c r="H27" s="104"/>
      <c r="I27" s="104"/>
      <c r="J27" s="104"/>
      <c r="K27" s="104"/>
      <c r="L27" s="104"/>
      <c r="M27" s="104"/>
      <c r="N27" s="104"/>
    </row>
    <row r="28" spans="1:18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8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8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1:18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8">
      <c r="A32" s="104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</row>
    <row r="33" spans="1:14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</row>
    <row r="34" spans="1:14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</row>
    <row r="35" spans="1:14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</row>
    <row r="36" spans="1:14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</row>
    <row r="37" spans="1:14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</row>
    <row r="38" spans="1:14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</row>
    <row r="39" spans="1:14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</row>
    <row r="40" spans="1:14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</row>
    <row r="41" spans="1:14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</row>
    <row r="42" spans="1:14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</row>
    <row r="43" spans="1:14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</row>
    <row r="44" spans="1:14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</row>
    <row r="45" spans="1:14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</row>
    <row r="46" spans="1:14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</row>
    <row r="47" spans="1:14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</row>
    <row r="48" spans="1:14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</row>
    <row r="49" spans="1:14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</row>
    <row r="50" spans="1:14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</row>
    <row r="51" spans="1:14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</row>
    <row r="52" spans="1:14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</row>
    <row r="53" spans="1:14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</row>
    <row r="54" spans="1:14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</row>
    <row r="55" spans="1:14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</row>
    <row r="56" spans="1:14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</row>
    <row r="57" spans="1:14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</row>
    <row r="58" spans="1:14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</row>
    <row r="59" spans="1:14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</row>
    <row r="60" spans="1:14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</row>
    <row r="61" spans="1:14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</row>
    <row r="62" spans="1:14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</row>
    <row r="63" spans="1:14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</row>
    <row r="64" spans="1:14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</row>
    <row r="65" spans="1:14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</row>
    <row r="66" spans="1:14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</row>
    <row r="67" spans="1:14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</row>
    <row r="68" spans="1:14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</row>
    <row r="69" spans="1:14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</row>
    <row r="70" spans="1:14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</row>
    <row r="71" spans="1:14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</row>
    <row r="72" spans="1:14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</row>
    <row r="73" spans="1:14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</row>
    <row r="74" spans="1:14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</row>
    <row r="75" spans="1:14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</row>
    <row r="76" spans="1:14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</row>
    <row r="77" spans="1:14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</row>
    <row r="78" spans="1:14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</row>
    <row r="79" spans="1:14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</row>
    <row r="80" spans="1:14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</row>
    <row r="81" spans="1:14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</row>
    <row r="82" spans="1:14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</row>
    <row r="83" spans="1:14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</row>
    <row r="84" spans="1:14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</row>
    <row r="85" spans="1:14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</row>
    <row r="86" spans="1:14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</row>
    <row r="87" spans="1:14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</row>
    <row r="88" spans="1:14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</row>
    <row r="89" spans="1:14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</row>
    <row r="90" spans="1:14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</row>
    <row r="91" spans="1:14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</row>
    <row r="92" spans="1:14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</row>
    <row r="93" spans="1:14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</row>
    <row r="94" spans="1:14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</row>
    <row r="95" spans="1:14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</row>
    <row r="96" spans="1:14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</row>
    <row r="97" spans="1:14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</row>
    <row r="98" spans="1:14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</row>
    <row r="99" spans="1:14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</row>
    <row r="100" spans="1:14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</row>
    <row r="101" spans="1:14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</row>
    <row r="102" spans="1:14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</row>
    <row r="103" spans="1:14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</row>
    <row r="104" spans="1:14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</row>
    <row r="105" spans="1:14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</row>
    <row r="106" spans="1:14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</row>
    <row r="107" spans="1:14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</row>
    <row r="108" spans="1:14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</row>
    <row r="109" spans="1:14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</row>
    <row r="110" spans="1:14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</row>
    <row r="111" spans="1:14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</row>
    <row r="112" spans="1:14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</row>
    <row r="113" spans="1:14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</row>
    <row r="114" spans="1:14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</row>
    <row r="115" spans="1:14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</row>
    <row r="116" spans="1:14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</row>
    <row r="117" spans="1:14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</row>
    <row r="118" spans="1:14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</row>
    <row r="119" spans="1:14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1:14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1:14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1:14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</row>
    <row r="123" spans="1:14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</row>
    <row r="124" spans="1:14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</row>
    <row r="125" spans="1:14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</row>
    <row r="126" spans="1:14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</row>
    <row r="127" spans="1:14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</row>
    <row r="128" spans="1:14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</row>
    <row r="129" spans="1:14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</row>
    <row r="130" spans="1:14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</row>
    <row r="131" spans="1:14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</row>
    <row r="132" spans="1:14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</row>
    <row r="133" spans="1:14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</row>
    <row r="134" spans="1:14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</row>
    <row r="135" spans="1:14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</row>
    <row r="136" spans="1:14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</row>
    <row r="137" spans="1:14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</row>
    <row r="138" spans="1:14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</row>
    <row r="139" spans="1:14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</row>
    <row r="140" spans="1:14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</row>
    <row r="141" spans="1:14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</row>
    <row r="142" spans="1:14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</row>
    <row r="143" spans="1:14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</row>
    <row r="144" spans="1:14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</row>
    <row r="145" spans="1:14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</row>
    <row r="146" spans="1:14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</row>
    <row r="147" spans="1:14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</row>
    <row r="148" spans="1:14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</row>
    <row r="150" spans="1:14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</row>
    <row r="151" spans="1:14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</row>
    <row r="152" spans="1:14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</row>
    <row r="153" spans="1:14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</row>
    <row r="154" spans="1:14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</row>
    <row r="155" spans="1:14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</row>
    <row r="156" spans="1:14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</row>
    <row r="157" spans="1:14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</row>
    <row r="158" spans="1:14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</row>
    <row r="159" spans="1:14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</row>
    <row r="160" spans="1:14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</row>
    <row r="161" spans="1:14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</row>
    <row r="162" spans="1:14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</row>
    <row r="163" spans="1:14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</row>
    <row r="164" spans="1:14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</row>
    <row r="165" spans="1:14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</row>
    <row r="166" spans="1:14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</row>
    <row r="167" spans="1:14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</row>
    <row r="168" spans="1:14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</row>
    <row r="169" spans="1:14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</row>
    <row r="170" spans="1:14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</row>
    <row r="171" spans="1:14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</row>
    <row r="172" spans="1:14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</row>
    <row r="173" spans="1:14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</row>
    <row r="174" spans="1:14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</row>
    <row r="175" spans="1:14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</row>
    <row r="176" spans="1:14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</row>
    <row r="177" spans="1:14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</row>
    <row r="178" spans="1:14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</row>
    <row r="179" spans="1:14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</row>
    <row r="180" spans="1:14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</row>
    <row r="181" spans="1:14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</row>
    <row r="183" spans="1:14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</row>
    <row r="184" spans="1:14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</row>
    <row r="185" spans="1:14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</row>
    <row r="186" spans="1:14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</row>
    <row r="187" spans="1:14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</row>
    <row r="188" spans="1:14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</row>
    <row r="189" spans="1:14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</row>
    <row r="190" spans="1:14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</row>
    <row r="191" spans="1:14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</row>
    <row r="192" spans="1:14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</row>
    <row r="193" spans="1:14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</row>
    <row r="194" spans="1:14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</row>
    <row r="195" spans="1:14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</row>
    <row r="196" spans="1:14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</row>
    <row r="197" spans="1:14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</row>
    <row r="198" spans="1:14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</row>
    <row r="199" spans="1:14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</row>
    <row r="200" spans="1:14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</row>
    <row r="201" spans="1:14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</row>
    <row r="202" spans="1:14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</row>
    <row r="203" spans="1:14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</row>
    <row r="204" spans="1:14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</row>
    <row r="205" spans="1:14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</row>
    <row r="206" spans="1:14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</row>
    <row r="207" spans="1:14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</row>
    <row r="208" spans="1:14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</row>
    <row r="209" spans="1:14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</row>
    <row r="210" spans="1:14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</row>
    <row r="211" spans="1:14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</row>
    <row r="212" spans="1:14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</row>
    <row r="213" spans="1:14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</row>
    <row r="214" spans="1:14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</row>
    <row r="215" spans="1:14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</row>
    <row r="216" spans="1:14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</row>
    <row r="217" spans="1:14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</row>
    <row r="218" spans="1:14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</row>
    <row r="219" spans="1:14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</row>
    <row r="220" spans="1:14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</row>
    <row r="221" spans="1:14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</row>
    <row r="222" spans="1:14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</row>
    <row r="223" spans="1:14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</row>
    <row r="224" spans="1:14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</row>
    <row r="225" spans="1:14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</row>
    <row r="226" spans="1:14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</row>
    <row r="227" spans="1:14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</row>
    <row r="228" spans="1:14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</row>
    <row r="229" spans="1:14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</row>
    <row r="230" spans="1:14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</row>
    <row r="231" spans="1:14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</row>
    <row r="232" spans="1:14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</row>
    <row r="233" spans="1:14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</row>
    <row r="234" spans="1:14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</row>
    <row r="235" spans="1:14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</row>
    <row r="236" spans="1:14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</row>
    <row r="237" spans="1:14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</row>
    <row r="238" spans="1:14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</row>
    <row r="239" spans="1:14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</row>
    <row r="240" spans="1:14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</row>
    <row r="241" spans="1:14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</row>
    <row r="242" spans="1:14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</row>
    <row r="243" spans="1:14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</row>
    <row r="244" spans="1:14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</row>
    <row r="245" spans="1:14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</row>
    <row r="246" spans="1:14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</row>
    <row r="247" spans="1:14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</row>
    <row r="248" spans="1:14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</row>
    <row r="249" spans="1:14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</row>
    <row r="250" spans="1:14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</row>
    <row r="251" spans="1:14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</row>
    <row r="252" spans="1:14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</row>
    <row r="253" spans="1:14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</row>
  </sheetData>
  <mergeCells count="4">
    <mergeCell ref="B4:E4"/>
    <mergeCell ref="F4:H4"/>
    <mergeCell ref="I4:K4"/>
    <mergeCell ref="L4:N4"/>
  </mergeCells>
  <pageMargins left="0.23622047244094491" right="0.23622047244094491" top="0.39370078740157483" bottom="0.74803149606299213" header="0" footer="0.31496062992125984"/>
  <pageSetup paperSize="9" scale="8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Normal="100" workbookViewId="0">
      <selection activeCell="L29" sqref="L29"/>
    </sheetView>
  </sheetViews>
  <sheetFormatPr baseColWidth="10" defaultColWidth="11.42578125" defaultRowHeight="12.75"/>
  <cols>
    <col min="1" max="1" width="10.42578125" style="3" customWidth="1"/>
    <col min="2" max="2" width="5.7109375" style="3" customWidth="1"/>
    <col min="3" max="3" width="6.140625" style="3" customWidth="1"/>
    <col min="4" max="5" width="5.7109375" style="3" customWidth="1"/>
    <col min="6" max="6" width="6.5703125" style="3" customWidth="1"/>
    <col min="7" max="8" width="5.7109375" style="3" customWidth="1"/>
    <col min="9" max="9" width="6.7109375" style="3" customWidth="1"/>
    <col min="10" max="11" width="5.7109375" style="3" customWidth="1"/>
    <col min="12" max="12" width="6.5703125" style="3" customWidth="1"/>
    <col min="13" max="14" width="5.7109375" style="3" customWidth="1"/>
    <col min="15" max="15" width="6.7109375" style="3" customWidth="1"/>
    <col min="16" max="16" width="5.7109375" style="3" customWidth="1"/>
    <col min="17" max="16384" width="11.42578125" style="3"/>
  </cols>
  <sheetData>
    <row r="1" spans="1:17">
      <c r="A1" s="1" t="s">
        <v>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>
      <c r="A2" s="4" t="s">
        <v>65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7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6"/>
      <c r="P3" s="16"/>
      <c r="Q3" s="16"/>
    </row>
    <row r="4" spans="1:17">
      <c r="A4" s="5"/>
      <c r="B4" s="6" t="s">
        <v>25</v>
      </c>
      <c r="C4" s="6"/>
      <c r="D4" s="6"/>
      <c r="E4" s="6" t="s">
        <v>10</v>
      </c>
      <c r="F4" s="6"/>
      <c r="G4" s="6"/>
      <c r="H4" s="6" t="s">
        <v>11</v>
      </c>
      <c r="I4" s="6"/>
      <c r="J4" s="6"/>
      <c r="K4" s="6" t="s">
        <v>12</v>
      </c>
      <c r="L4" s="6"/>
      <c r="M4" s="6"/>
      <c r="N4" s="6" t="s">
        <v>13</v>
      </c>
      <c r="O4" s="6"/>
      <c r="P4" s="6"/>
      <c r="Q4" s="16"/>
    </row>
    <row r="5" spans="1:17" ht="25.5">
      <c r="A5" s="5"/>
      <c r="B5" s="7" t="s">
        <v>6</v>
      </c>
      <c r="C5" s="7" t="s">
        <v>7</v>
      </c>
      <c r="D5" s="7" t="s">
        <v>8</v>
      </c>
      <c r="E5" s="7" t="s">
        <v>6</v>
      </c>
      <c r="F5" s="7" t="s">
        <v>7</v>
      </c>
      <c r="G5" s="7" t="s">
        <v>8</v>
      </c>
      <c r="H5" s="7" t="s">
        <v>6</v>
      </c>
      <c r="I5" s="7" t="s">
        <v>7</v>
      </c>
      <c r="J5" s="7" t="s">
        <v>8</v>
      </c>
      <c r="K5" s="7" t="s">
        <v>6</v>
      </c>
      <c r="L5" s="7" t="s">
        <v>7</v>
      </c>
      <c r="M5" s="7" t="s">
        <v>8</v>
      </c>
      <c r="N5" s="7" t="s">
        <v>6</v>
      </c>
      <c r="O5" s="7" t="s">
        <v>7</v>
      </c>
      <c r="P5" s="7" t="s">
        <v>8</v>
      </c>
      <c r="Q5" s="16"/>
    </row>
    <row r="6" spans="1:17">
      <c r="A6" s="8" t="s">
        <v>26</v>
      </c>
      <c r="B6" s="17"/>
      <c r="C6" s="62"/>
      <c r="D6" s="17"/>
      <c r="E6" s="62"/>
      <c r="F6" s="17"/>
      <c r="G6" s="62"/>
      <c r="H6" s="17"/>
      <c r="I6" s="62"/>
      <c r="J6" s="17"/>
      <c r="K6" s="62"/>
      <c r="L6" s="17"/>
      <c r="M6" s="62"/>
      <c r="N6" s="62"/>
      <c r="O6" s="17"/>
      <c r="P6" s="62"/>
      <c r="Q6" s="16"/>
    </row>
    <row r="7" spans="1:17">
      <c r="A7" s="11" t="s">
        <v>6</v>
      </c>
      <c r="B7" s="28">
        <f t="shared" ref="B7:D11" si="0">AVERAGE(E7,H7,K7,N7)</f>
        <v>56.749249999999996</v>
      </c>
      <c r="C7" s="28">
        <f t="shared" si="0"/>
        <v>60.831499999999998</v>
      </c>
      <c r="D7" s="28">
        <f t="shared" si="0"/>
        <v>53.121750000000006</v>
      </c>
      <c r="E7" s="28">
        <v>55.911999999999999</v>
      </c>
      <c r="F7" s="28">
        <v>59.067</v>
      </c>
      <c r="G7" s="28">
        <v>53.19</v>
      </c>
      <c r="H7" s="28">
        <v>57.372</v>
      </c>
      <c r="I7" s="28">
        <v>61.847999999999999</v>
      </c>
      <c r="J7" s="28">
        <v>53.457999999999998</v>
      </c>
      <c r="K7" s="28">
        <v>56.301000000000002</v>
      </c>
      <c r="L7" s="28">
        <v>60.448</v>
      </c>
      <c r="M7" s="28">
        <v>52.555999999999997</v>
      </c>
      <c r="N7" s="28">
        <v>57.411999999999999</v>
      </c>
      <c r="O7" s="28">
        <v>61.963000000000001</v>
      </c>
      <c r="P7" s="28">
        <v>53.283000000000001</v>
      </c>
      <c r="Q7" s="16"/>
    </row>
    <row r="8" spans="1:17">
      <c r="A8" s="11" t="s">
        <v>47</v>
      </c>
      <c r="B8" s="28">
        <f t="shared" si="0"/>
        <v>30.997250000000001</v>
      </c>
      <c r="C8" s="28">
        <f t="shared" si="0"/>
        <v>29.0395</v>
      </c>
      <c r="D8" s="28">
        <f t="shared" si="0"/>
        <v>32.992249999999999</v>
      </c>
      <c r="E8" s="28">
        <v>30.154</v>
      </c>
      <c r="F8" s="28">
        <v>24.010999999999999</v>
      </c>
      <c r="G8" s="28">
        <v>36.212000000000003</v>
      </c>
      <c r="H8" s="28">
        <v>31.939</v>
      </c>
      <c r="I8" s="28">
        <v>31.164999999999999</v>
      </c>
      <c r="J8" s="28">
        <v>32.759</v>
      </c>
      <c r="K8" s="28">
        <v>31.492999999999999</v>
      </c>
      <c r="L8" s="28">
        <v>31.864999999999998</v>
      </c>
      <c r="M8" s="28">
        <v>30.634</v>
      </c>
      <c r="N8" s="28">
        <v>30.402999999999999</v>
      </c>
      <c r="O8" s="28">
        <v>29.117000000000001</v>
      </c>
      <c r="P8" s="28">
        <v>32.363999999999997</v>
      </c>
      <c r="Q8" s="16"/>
    </row>
    <row r="9" spans="1:17">
      <c r="A9" s="11" t="s">
        <v>48</v>
      </c>
      <c r="B9" s="28">
        <f t="shared" si="0"/>
        <v>82.828749999999999</v>
      </c>
      <c r="C9" s="28">
        <f>AVERAGE(F9,I9,L9,O9)</f>
        <v>84.07</v>
      </c>
      <c r="D9" s="28">
        <f t="shared" si="0"/>
        <v>81.617750000000001</v>
      </c>
      <c r="E9" s="28">
        <v>84.477999999999994</v>
      </c>
      <c r="F9" s="28">
        <v>79.081999999999994</v>
      </c>
      <c r="G9" s="28">
        <v>89.34</v>
      </c>
      <c r="H9" s="28">
        <v>83.754000000000005</v>
      </c>
      <c r="I9" s="28">
        <v>86.781999999999996</v>
      </c>
      <c r="J9" s="28">
        <v>81.319000000000003</v>
      </c>
      <c r="K9" s="28">
        <v>84.614999999999995</v>
      </c>
      <c r="L9" s="28">
        <v>85.436999999999998</v>
      </c>
      <c r="M9" s="28">
        <v>83.412000000000006</v>
      </c>
      <c r="N9" s="28">
        <v>78.468000000000004</v>
      </c>
      <c r="O9" s="28">
        <v>84.978999999999999</v>
      </c>
      <c r="P9" s="28">
        <v>72.400000000000006</v>
      </c>
      <c r="Q9" s="16"/>
    </row>
    <row r="10" spans="1:17" ht="25.5">
      <c r="A10" s="11" t="s">
        <v>66</v>
      </c>
      <c r="B10" s="28">
        <f t="shared" si="0"/>
        <v>88.059749999999994</v>
      </c>
      <c r="C10" s="28">
        <f>AVERAGE(F10,I10,L10,O10)</f>
        <v>90.846999999999994</v>
      </c>
      <c r="D10" s="28">
        <f t="shared" si="0"/>
        <v>85.360500000000002</v>
      </c>
      <c r="E10" s="28">
        <v>87.04</v>
      </c>
      <c r="F10" s="28">
        <v>89.66</v>
      </c>
      <c r="G10" s="28">
        <v>84.552999999999997</v>
      </c>
      <c r="H10" s="28">
        <v>88.334999999999994</v>
      </c>
      <c r="I10" s="28">
        <v>91.168000000000006</v>
      </c>
      <c r="J10" s="28">
        <v>85.674999999999997</v>
      </c>
      <c r="K10" s="28">
        <v>87.551000000000002</v>
      </c>
      <c r="L10" s="28">
        <v>90.331999999999994</v>
      </c>
      <c r="M10" s="28">
        <v>84.713999999999999</v>
      </c>
      <c r="N10" s="28">
        <v>89.313000000000002</v>
      </c>
      <c r="O10" s="28">
        <v>92.227999999999994</v>
      </c>
      <c r="P10" s="28">
        <v>86.5</v>
      </c>
      <c r="Q10" s="16"/>
    </row>
    <row r="11" spans="1:17">
      <c r="A11" s="13" t="s">
        <v>51</v>
      </c>
      <c r="B11" s="35">
        <f t="shared" si="0"/>
        <v>29.09</v>
      </c>
      <c r="C11" s="35">
        <f>AVERAGE(F11,I11,L11,O11)</f>
        <v>33.662750000000003</v>
      </c>
      <c r="D11" s="35">
        <f t="shared" si="0"/>
        <v>25.627749999999999</v>
      </c>
      <c r="E11" s="35">
        <v>28.898</v>
      </c>
      <c r="F11" s="35">
        <v>33.082999999999998</v>
      </c>
      <c r="G11" s="35">
        <v>25.777999999999999</v>
      </c>
      <c r="H11" s="35">
        <v>28.338999999999999</v>
      </c>
      <c r="I11" s="35">
        <v>33.561</v>
      </c>
      <c r="J11" s="35">
        <v>24.366</v>
      </c>
      <c r="K11" s="35">
        <v>28.914000000000001</v>
      </c>
      <c r="L11" s="35">
        <v>31.997</v>
      </c>
      <c r="M11" s="35">
        <v>26.565999999999999</v>
      </c>
      <c r="N11" s="35">
        <v>30.209</v>
      </c>
      <c r="O11" s="35">
        <v>36.01</v>
      </c>
      <c r="P11" s="35">
        <v>25.800999999999998</v>
      </c>
      <c r="Q11" s="16"/>
    </row>
    <row r="12" spans="1:17">
      <c r="A12" s="8" t="s">
        <v>31</v>
      </c>
      <c r="B12" s="17"/>
      <c r="C12" s="28"/>
      <c r="D12" s="28"/>
      <c r="E12" s="28"/>
      <c r="F12" s="28"/>
      <c r="G12" s="28"/>
      <c r="H12" s="63"/>
      <c r="I12" s="28"/>
      <c r="J12" s="28"/>
      <c r="K12" s="64"/>
      <c r="L12" s="64"/>
      <c r="M12" s="64"/>
      <c r="N12" s="64"/>
      <c r="O12" s="64"/>
      <c r="P12" s="64"/>
      <c r="Q12" s="16"/>
    </row>
    <row r="13" spans="1:17">
      <c r="A13" s="11" t="s">
        <v>6</v>
      </c>
      <c r="B13" s="28">
        <f>AVERAGE(E13,H13,K13,N13)</f>
        <v>49.241</v>
      </c>
      <c r="C13" s="28">
        <f t="shared" ref="C13:D13" si="1">AVERAGE(F13,I13,L13,O13)</f>
        <v>53.65325</v>
      </c>
      <c r="D13" s="28">
        <f t="shared" si="1"/>
        <v>45.307000000000002</v>
      </c>
      <c r="E13" s="28">
        <v>47.375</v>
      </c>
      <c r="F13" s="28">
        <v>50.756</v>
      </c>
      <c r="G13" s="28">
        <v>44.457000000000001</v>
      </c>
      <c r="H13" s="28">
        <v>49.826000000000001</v>
      </c>
      <c r="I13" s="28">
        <v>54.164999999999999</v>
      </c>
      <c r="J13" s="28">
        <v>46.031999999999996</v>
      </c>
      <c r="K13" s="28">
        <v>49.383000000000003</v>
      </c>
      <c r="L13" s="28">
        <v>54.323999999999998</v>
      </c>
      <c r="M13" s="28">
        <v>44.887999999999998</v>
      </c>
      <c r="N13" s="28">
        <v>50.38</v>
      </c>
      <c r="O13" s="28">
        <v>55.368000000000002</v>
      </c>
      <c r="P13" s="28">
        <v>45.850999999999999</v>
      </c>
      <c r="Q13" s="16"/>
    </row>
    <row r="14" spans="1:17">
      <c r="A14" s="11" t="s">
        <v>47</v>
      </c>
      <c r="B14" s="28">
        <f>AVERAGE(E14,H14,K14,N14)</f>
        <v>23.058999999999997</v>
      </c>
      <c r="C14" s="28">
        <f>AVERAGE(F14,I14,L14,O14)</f>
        <v>22.144500000000001</v>
      </c>
      <c r="D14" s="28">
        <f>AVERAGE(G14,J14,M14,P14)</f>
        <v>23.98</v>
      </c>
      <c r="E14" s="28">
        <v>22.02</v>
      </c>
      <c r="F14" s="28">
        <v>16.667000000000002</v>
      </c>
      <c r="G14" s="28">
        <v>27.577000000000002</v>
      </c>
      <c r="H14" s="28">
        <v>23.152000000000001</v>
      </c>
      <c r="I14" s="28">
        <v>22.492999999999999</v>
      </c>
      <c r="J14" s="28">
        <v>23.850999999999999</v>
      </c>
      <c r="K14" s="28">
        <v>23.433</v>
      </c>
      <c r="L14" s="28">
        <v>27.460999999999999</v>
      </c>
      <c r="M14" s="28">
        <v>18.309999999999999</v>
      </c>
      <c r="N14" s="28">
        <v>23.631</v>
      </c>
      <c r="O14" s="28">
        <v>21.957000000000001</v>
      </c>
      <c r="P14" s="28">
        <v>26.181999999999999</v>
      </c>
      <c r="Q14" s="16"/>
    </row>
    <row r="15" spans="1:17">
      <c r="A15" s="11" t="s">
        <v>48</v>
      </c>
      <c r="B15" s="28">
        <f t="shared" ref="B15:D17" si="2">AVERAGE(E15,H15,K15,N15)</f>
        <v>65.352249999999998</v>
      </c>
      <c r="C15" s="28">
        <f t="shared" si="2"/>
        <v>67.105249999999998</v>
      </c>
      <c r="D15" s="28">
        <f t="shared" si="2"/>
        <v>63.699999999999996</v>
      </c>
      <c r="E15" s="28">
        <v>57.506</v>
      </c>
      <c r="F15" s="28">
        <v>46.429000000000002</v>
      </c>
      <c r="G15" s="28">
        <v>69.036000000000001</v>
      </c>
      <c r="H15" s="28">
        <v>69.188000000000002</v>
      </c>
      <c r="I15" s="28">
        <v>73.563000000000002</v>
      </c>
      <c r="J15" s="28">
        <v>64.834999999999994</v>
      </c>
      <c r="K15" s="28">
        <v>71.153999999999996</v>
      </c>
      <c r="L15" s="28">
        <v>77.183999999999997</v>
      </c>
      <c r="M15" s="28">
        <v>64.929000000000002</v>
      </c>
      <c r="N15" s="28">
        <v>63.561</v>
      </c>
      <c r="O15" s="28">
        <v>71.245000000000005</v>
      </c>
      <c r="P15" s="28">
        <v>56</v>
      </c>
      <c r="Q15" s="16"/>
    </row>
    <row r="16" spans="1:17">
      <c r="A16" s="11" t="s">
        <v>49</v>
      </c>
      <c r="B16" s="28">
        <f t="shared" si="2"/>
        <v>77.74199999999999</v>
      </c>
      <c r="C16" s="28">
        <f t="shared" si="2"/>
        <v>82.161749999999998</v>
      </c>
      <c r="D16" s="28">
        <f t="shared" si="2"/>
        <v>73.446749999999994</v>
      </c>
      <c r="E16" s="28">
        <v>75.694999999999993</v>
      </c>
      <c r="F16" s="28">
        <v>81.173000000000002</v>
      </c>
      <c r="G16" s="28">
        <v>70.424999999999997</v>
      </c>
      <c r="H16" s="28">
        <v>77.588999999999999</v>
      </c>
      <c r="I16" s="28">
        <v>80.802999999999997</v>
      </c>
      <c r="J16" s="28">
        <v>74.503</v>
      </c>
      <c r="K16" s="28">
        <v>77.786000000000001</v>
      </c>
      <c r="L16" s="28">
        <v>81.844999999999999</v>
      </c>
      <c r="M16" s="28">
        <v>73.644999999999996</v>
      </c>
      <c r="N16" s="28">
        <v>79.897999999999996</v>
      </c>
      <c r="O16" s="28">
        <v>84.825999999999993</v>
      </c>
      <c r="P16" s="28">
        <v>75.213999999999999</v>
      </c>
      <c r="Q16" s="16"/>
    </row>
    <row r="17" spans="1:17">
      <c r="A17" s="13" t="s">
        <v>51</v>
      </c>
      <c r="B17" s="35">
        <f t="shared" si="2"/>
        <v>25.84825</v>
      </c>
      <c r="C17" s="35">
        <f t="shared" si="2"/>
        <v>29.767250000000004</v>
      </c>
      <c r="D17" s="35">
        <f t="shared" si="2"/>
        <v>22.860500000000002</v>
      </c>
      <c r="E17" s="35">
        <v>25.507999999999999</v>
      </c>
      <c r="F17" s="35">
        <v>28.655000000000001</v>
      </c>
      <c r="G17" s="35">
        <v>23.100999999999999</v>
      </c>
      <c r="H17" s="35">
        <v>25.387</v>
      </c>
      <c r="I17" s="35">
        <v>30.06</v>
      </c>
      <c r="J17" s="35">
        <v>21.766999999999999</v>
      </c>
      <c r="K17" s="35">
        <v>25.824000000000002</v>
      </c>
      <c r="L17" s="35">
        <v>28.478000000000002</v>
      </c>
      <c r="M17" s="35">
        <v>23.855</v>
      </c>
      <c r="N17" s="35">
        <v>26.673999999999999</v>
      </c>
      <c r="O17" s="35">
        <v>31.876000000000001</v>
      </c>
      <c r="P17" s="35">
        <v>22.719000000000001</v>
      </c>
      <c r="Q17" s="16"/>
    </row>
    <row r="18" spans="1:17">
      <c r="A18" s="8" t="s">
        <v>32</v>
      </c>
      <c r="B18" s="17"/>
      <c r="C18" s="28"/>
      <c r="D18" s="28"/>
      <c r="E18" s="28"/>
      <c r="F18" s="28"/>
      <c r="G18" s="28"/>
      <c r="H18" s="28"/>
      <c r="I18" s="28"/>
      <c r="J18" s="28"/>
      <c r="K18" s="64"/>
      <c r="L18" s="64"/>
      <c r="M18" s="64"/>
      <c r="N18" s="64"/>
      <c r="O18" s="64"/>
      <c r="P18" s="64"/>
      <c r="Q18" s="16"/>
    </row>
    <row r="19" spans="1:17">
      <c r="A19" s="11" t="s">
        <v>6</v>
      </c>
      <c r="B19" s="28">
        <f>AVERAGE(E19,H19,K19,N19)</f>
        <v>13.245750000000001</v>
      </c>
      <c r="C19" s="28">
        <f t="shared" ref="C19:D19" si="3">AVERAGE(F19,I19,L19,O19)</f>
        <v>11.778</v>
      </c>
      <c r="D19" s="33">
        <f t="shared" si="3"/>
        <v>14.712249999999999</v>
      </c>
      <c r="E19" s="33">
        <v>15.269</v>
      </c>
      <c r="F19" s="33">
        <v>14.071</v>
      </c>
      <c r="G19" s="33">
        <v>16.417999999999999</v>
      </c>
      <c r="H19" s="33">
        <v>13.151999999999999</v>
      </c>
      <c r="I19" s="33">
        <v>12.369</v>
      </c>
      <c r="J19" s="33">
        <v>13.891999999999999</v>
      </c>
      <c r="K19" s="33">
        <v>12.313000000000001</v>
      </c>
      <c r="L19" s="33">
        <v>10.077999999999999</v>
      </c>
      <c r="M19" s="33">
        <v>14.59</v>
      </c>
      <c r="N19" s="33">
        <v>12.249000000000001</v>
      </c>
      <c r="O19" s="33">
        <v>10.593999999999999</v>
      </c>
      <c r="P19" s="33">
        <v>13.949</v>
      </c>
      <c r="Q19" s="16"/>
    </row>
    <row r="20" spans="1:17">
      <c r="A20" s="11" t="s">
        <v>47</v>
      </c>
      <c r="B20" s="28">
        <f>AVERAGE(E20,H20,K20,N20)</f>
        <v>25.353999999999999</v>
      </c>
      <c r="C20" s="28">
        <f>AVERAGE(F20,I20,L20,O20)</f>
        <v>24.204499999999999</v>
      </c>
      <c r="D20" s="28">
        <f>AVERAGE(G20,J20,M20,P20)</f>
        <v>27.879750000000001</v>
      </c>
      <c r="E20" s="28">
        <v>26.512</v>
      </c>
      <c r="F20" s="28">
        <v>30.588000000000001</v>
      </c>
      <c r="G20" s="28">
        <v>23.846</v>
      </c>
      <c r="H20" s="28">
        <v>27.510999999999999</v>
      </c>
      <c r="I20" s="28">
        <v>27.826000000000001</v>
      </c>
      <c r="J20" s="28">
        <v>27.193000000000001</v>
      </c>
      <c r="K20" s="28">
        <v>25.117999999999999</v>
      </c>
      <c r="L20" s="28">
        <v>14.634</v>
      </c>
      <c r="M20" s="28">
        <v>41.378999999999998</v>
      </c>
      <c r="N20" s="28">
        <v>22.274999999999999</v>
      </c>
      <c r="O20" s="28">
        <v>23.77</v>
      </c>
      <c r="P20" s="28">
        <v>19.100999999999999</v>
      </c>
      <c r="Q20" s="16"/>
    </row>
    <row r="21" spans="1:17">
      <c r="A21" s="11" t="s">
        <v>48</v>
      </c>
      <c r="B21" s="28">
        <f t="shared" ref="B21:D23" si="4">AVERAGE(E21,H21,K21,N21)</f>
        <v>20.981000000000002</v>
      </c>
      <c r="C21" s="28">
        <f t="shared" si="4"/>
        <v>20.581499999999998</v>
      </c>
      <c r="D21" s="28">
        <f t="shared" si="4"/>
        <v>21.955749999999998</v>
      </c>
      <c r="E21" s="28">
        <v>31.626999999999999</v>
      </c>
      <c r="F21" s="28">
        <v>41.935000000000002</v>
      </c>
      <c r="G21" s="28">
        <v>23.295000000000002</v>
      </c>
      <c r="H21" s="28">
        <v>17.390999999999998</v>
      </c>
      <c r="I21" s="28">
        <v>14.57</v>
      </c>
      <c r="J21" s="28">
        <v>20.27</v>
      </c>
      <c r="K21" s="28">
        <v>15.909000000000001</v>
      </c>
      <c r="L21" s="28">
        <v>9.6590000000000007</v>
      </c>
      <c r="M21" s="28">
        <v>22.158999999999999</v>
      </c>
      <c r="N21" s="28">
        <v>18.997</v>
      </c>
      <c r="O21" s="28">
        <v>16.161999999999999</v>
      </c>
      <c r="P21" s="28">
        <v>22.099</v>
      </c>
      <c r="Q21" s="16"/>
    </row>
    <row r="22" spans="1:17">
      <c r="A22" s="11" t="s">
        <v>49</v>
      </c>
      <c r="B22" s="28">
        <f t="shared" si="4"/>
        <v>11.733999999999998</v>
      </c>
      <c r="C22" s="28">
        <f t="shared" si="4"/>
        <v>9.5625</v>
      </c>
      <c r="D22" s="28">
        <f t="shared" si="4"/>
        <v>13.946000000000002</v>
      </c>
      <c r="E22" s="28">
        <v>13.034000000000001</v>
      </c>
      <c r="F22" s="28">
        <v>9.3800000000000008</v>
      </c>
      <c r="G22" s="28">
        <v>16.71</v>
      </c>
      <c r="H22" s="28">
        <v>12.164999999999999</v>
      </c>
      <c r="I22" s="28">
        <v>11.369</v>
      </c>
      <c r="J22" s="28">
        <v>12.96</v>
      </c>
      <c r="K22" s="28">
        <v>11.196</v>
      </c>
      <c r="L22" s="28">
        <v>9.3949999999999996</v>
      </c>
      <c r="M22" s="28">
        <v>13.067</v>
      </c>
      <c r="N22" s="28">
        <v>10.541</v>
      </c>
      <c r="O22" s="28">
        <v>8.1059999999999999</v>
      </c>
      <c r="P22" s="28">
        <v>13.047000000000001</v>
      </c>
      <c r="Q22" s="16"/>
    </row>
    <row r="23" spans="1:17">
      <c r="A23" s="13" t="s">
        <v>51</v>
      </c>
      <c r="B23" s="35">
        <f t="shared" si="4"/>
        <v>11.164499999999999</v>
      </c>
      <c r="C23" s="35">
        <f t="shared" si="4"/>
        <v>11.63725</v>
      </c>
      <c r="D23" s="35">
        <f t="shared" si="4"/>
        <v>10.80025</v>
      </c>
      <c r="E23" s="35">
        <v>11.852</v>
      </c>
      <c r="F23" s="35">
        <v>13.384</v>
      </c>
      <c r="G23" s="35">
        <v>10.385999999999999</v>
      </c>
      <c r="H23" s="35">
        <v>10.417</v>
      </c>
      <c r="I23" s="35">
        <v>10.433</v>
      </c>
      <c r="J23" s="35">
        <v>10.667</v>
      </c>
      <c r="K23" s="35">
        <v>10.683999999999999</v>
      </c>
      <c r="L23" s="35">
        <v>11.253</v>
      </c>
      <c r="M23" s="35">
        <v>10.204000000000001</v>
      </c>
      <c r="N23" s="35">
        <v>11.705</v>
      </c>
      <c r="O23" s="35">
        <v>11.478999999999999</v>
      </c>
      <c r="P23" s="35">
        <v>11.944000000000001</v>
      </c>
      <c r="Q23" s="16"/>
    </row>
    <row r="24" spans="1:17" ht="13.5">
      <c r="A24" s="15" t="s">
        <v>18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1:17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1:17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</row>
    <row r="27" spans="1:17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1:17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</row>
    <row r="29" spans="1:17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</row>
    <row r="30" spans="1:17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</row>
    <row r="31" spans="1:17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</row>
    <row r="32" spans="1:17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  <row r="33" spans="1:17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</row>
    <row r="34" spans="1:17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</row>
    <row r="35" spans="1:17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</row>
    <row r="36" spans="1:17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</row>
    <row r="37" spans="1:17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</row>
    <row r="38" spans="1:17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</row>
    <row r="39" spans="1:17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</row>
    <row r="40" spans="1:17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</row>
    <row r="41" spans="1:17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</row>
    <row r="42" spans="1:17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</row>
    <row r="43" spans="1:17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</row>
    <row r="44" spans="1:17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</row>
    <row r="45" spans="1:17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</row>
    <row r="46" spans="1:17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23"/>
      <c r="O46" s="23"/>
      <c r="P46" s="23"/>
      <c r="Q46" s="23"/>
    </row>
    <row r="47" spans="1:17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23"/>
      <c r="O47" s="23"/>
      <c r="P47" s="23"/>
      <c r="Q47" s="23"/>
    </row>
    <row r="48" spans="1:17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23"/>
      <c r="O48" s="23"/>
      <c r="P48" s="23"/>
      <c r="Q48" s="23"/>
    </row>
    <row r="49" spans="1:17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23"/>
      <c r="O49" s="23"/>
      <c r="P49" s="23"/>
      <c r="Q49" s="23"/>
    </row>
    <row r="50" spans="1:17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7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7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7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7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7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7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7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7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0"/>
  <sheetViews>
    <sheetView workbookViewId="0">
      <selection activeCell="I18" sqref="I18"/>
    </sheetView>
  </sheetViews>
  <sheetFormatPr baseColWidth="10" defaultColWidth="11.42578125" defaultRowHeight="12.75"/>
  <cols>
    <col min="1" max="1" width="16.140625" style="194" customWidth="1"/>
    <col min="2" max="12" width="8.7109375" style="194" customWidth="1"/>
    <col min="13" max="16384" width="11.42578125" style="194"/>
  </cols>
  <sheetData>
    <row r="1" spans="1:12">
      <c r="A1" s="103" t="s">
        <v>441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</row>
    <row r="2" spans="1:12">
      <c r="A2" s="107" t="s">
        <v>442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</row>
    <row r="3" spans="1:12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</row>
    <row r="4" spans="1:12" ht="25.5">
      <c r="A4" s="110"/>
      <c r="B4" s="167" t="s">
        <v>6</v>
      </c>
      <c r="C4" s="167" t="s">
        <v>443</v>
      </c>
      <c r="D4" s="167" t="s">
        <v>208</v>
      </c>
      <c r="E4" s="167" t="s">
        <v>61</v>
      </c>
      <c r="F4" s="167" t="s">
        <v>209</v>
      </c>
      <c r="G4" s="167" t="s">
        <v>210</v>
      </c>
      <c r="H4" s="167" t="s">
        <v>211</v>
      </c>
      <c r="I4" s="167" t="s">
        <v>212</v>
      </c>
      <c r="J4" s="167" t="s">
        <v>213</v>
      </c>
      <c r="K4" s="167" t="s">
        <v>214</v>
      </c>
      <c r="L4" s="167" t="s">
        <v>215</v>
      </c>
    </row>
    <row r="5" spans="1:12">
      <c r="A5" s="169" t="s">
        <v>6</v>
      </c>
      <c r="B5" s="256">
        <v>50852</v>
      </c>
      <c r="C5" s="256">
        <v>731.66666666666697</v>
      </c>
      <c r="D5" s="256">
        <v>2053.1666666666702</v>
      </c>
      <c r="E5" s="256">
        <v>3971.3333333333298</v>
      </c>
      <c r="F5" s="256">
        <v>4301.5833333333303</v>
      </c>
      <c r="G5" s="256">
        <v>4679.9166666666697</v>
      </c>
      <c r="H5" s="256">
        <v>5355.3333333333303</v>
      </c>
      <c r="I5" s="256">
        <v>6330.1666666666697</v>
      </c>
      <c r="J5" s="256">
        <v>7025.9166666666697</v>
      </c>
      <c r="K5" s="256">
        <v>8341.0833333333303</v>
      </c>
      <c r="L5" s="256">
        <v>8061.8333333333303</v>
      </c>
    </row>
    <row r="6" spans="1:12">
      <c r="A6" s="121" t="s">
        <v>422</v>
      </c>
      <c r="B6" s="257">
        <v>1287.0833333333301</v>
      </c>
      <c r="C6" s="257">
        <v>9</v>
      </c>
      <c r="D6" s="257">
        <v>30.8333333333333</v>
      </c>
      <c r="E6" s="257">
        <v>98</v>
      </c>
      <c r="F6" s="257">
        <v>120.5</v>
      </c>
      <c r="G6" s="257">
        <v>132.25</v>
      </c>
      <c r="H6" s="257">
        <v>146.083333333333</v>
      </c>
      <c r="I6" s="257">
        <v>179.916666666667</v>
      </c>
      <c r="J6" s="257">
        <v>194.75</v>
      </c>
      <c r="K6" s="257">
        <v>193.333333333333</v>
      </c>
      <c r="L6" s="257">
        <v>182.416666666667</v>
      </c>
    </row>
    <row r="7" spans="1:12">
      <c r="A7" s="121" t="s">
        <v>444</v>
      </c>
      <c r="B7" s="257">
        <v>1790.25</v>
      </c>
      <c r="C7" s="257">
        <v>9.3333333333333304</v>
      </c>
      <c r="D7" s="257">
        <v>49.8333333333333</v>
      </c>
      <c r="E7" s="257">
        <v>122.916666666667</v>
      </c>
      <c r="F7" s="257">
        <v>140.25</v>
      </c>
      <c r="G7" s="257">
        <v>141.75</v>
      </c>
      <c r="H7" s="257">
        <v>180.583333333333</v>
      </c>
      <c r="I7" s="257">
        <v>194.666666666667</v>
      </c>
      <c r="J7" s="257">
        <v>276</v>
      </c>
      <c r="K7" s="257">
        <v>370.33333333333297</v>
      </c>
      <c r="L7" s="257">
        <v>304.58333333333297</v>
      </c>
    </row>
    <row r="8" spans="1:12">
      <c r="A8" s="121" t="s">
        <v>424</v>
      </c>
      <c r="B8" s="257">
        <v>2477.0833333333298</v>
      </c>
      <c r="C8" s="257">
        <v>28.6666666666667</v>
      </c>
      <c r="D8" s="257">
        <v>78.75</v>
      </c>
      <c r="E8" s="257">
        <v>183</v>
      </c>
      <c r="F8" s="257">
        <v>200.083333333333</v>
      </c>
      <c r="G8" s="257">
        <v>217.083333333333</v>
      </c>
      <c r="H8" s="257">
        <v>245.166666666667</v>
      </c>
      <c r="I8" s="257">
        <v>297.08333333333297</v>
      </c>
      <c r="J8" s="257">
        <v>371</v>
      </c>
      <c r="K8" s="257">
        <v>448.83333333333297</v>
      </c>
      <c r="L8" s="257">
        <v>407.41666666666703</v>
      </c>
    </row>
    <row r="9" spans="1:12">
      <c r="A9" s="121" t="s">
        <v>425</v>
      </c>
      <c r="B9" s="257">
        <v>1952</v>
      </c>
      <c r="C9" s="257">
        <v>32.0833333333333</v>
      </c>
      <c r="D9" s="257">
        <v>64.9166666666667</v>
      </c>
      <c r="E9" s="257">
        <v>148.75</v>
      </c>
      <c r="F9" s="257">
        <v>169.75</v>
      </c>
      <c r="G9" s="257">
        <v>180.583333333333</v>
      </c>
      <c r="H9" s="257">
        <v>216.5</v>
      </c>
      <c r="I9" s="257">
        <v>243.916666666667</v>
      </c>
      <c r="J9" s="257">
        <v>278.66666666666703</v>
      </c>
      <c r="K9" s="257">
        <v>296.25</v>
      </c>
      <c r="L9" s="257">
        <v>320.58333333333297</v>
      </c>
    </row>
    <row r="10" spans="1:12">
      <c r="A10" s="121" t="s">
        <v>445</v>
      </c>
      <c r="B10" s="257">
        <v>3077.25</v>
      </c>
      <c r="C10" s="257">
        <v>30.6666666666667</v>
      </c>
      <c r="D10" s="257">
        <v>120.666666666667</v>
      </c>
      <c r="E10" s="257">
        <v>244.666666666667</v>
      </c>
      <c r="F10" s="257">
        <v>267</v>
      </c>
      <c r="G10" s="257">
        <v>272.33333333333297</v>
      </c>
      <c r="H10" s="257">
        <v>332.41666666666703</v>
      </c>
      <c r="I10" s="257">
        <v>386.66666666666703</v>
      </c>
      <c r="J10" s="257">
        <v>439</v>
      </c>
      <c r="K10" s="257">
        <v>505.33333333333297</v>
      </c>
      <c r="L10" s="257">
        <v>478.5</v>
      </c>
    </row>
    <row r="11" spans="1:12">
      <c r="A11" s="121" t="s">
        <v>446</v>
      </c>
      <c r="B11" s="257">
        <v>1099.3333333333301</v>
      </c>
      <c r="C11" s="257">
        <v>10.9166666666667</v>
      </c>
      <c r="D11" s="257">
        <v>36.0833333333333</v>
      </c>
      <c r="E11" s="257">
        <v>88.4166666666667</v>
      </c>
      <c r="F11" s="257">
        <v>103.083333333333</v>
      </c>
      <c r="G11" s="257">
        <v>101</v>
      </c>
      <c r="H11" s="257">
        <v>116.916666666667</v>
      </c>
      <c r="I11" s="257">
        <v>129.5</v>
      </c>
      <c r="J11" s="257">
        <v>154.75</v>
      </c>
      <c r="K11" s="257">
        <v>187.416666666667</v>
      </c>
      <c r="L11" s="257">
        <v>171.25</v>
      </c>
    </row>
    <row r="12" spans="1:12">
      <c r="A12" s="121" t="s">
        <v>447</v>
      </c>
      <c r="B12" s="257">
        <v>3539.9166666666702</v>
      </c>
      <c r="C12" s="257">
        <v>47.1666666666667</v>
      </c>
      <c r="D12" s="257">
        <v>139.5</v>
      </c>
      <c r="E12" s="257">
        <v>257.66666666666703</v>
      </c>
      <c r="F12" s="257">
        <v>310.91666666666703</v>
      </c>
      <c r="G12" s="257">
        <v>348.66666666666703</v>
      </c>
      <c r="H12" s="257">
        <v>397.33333333333297</v>
      </c>
      <c r="I12" s="257">
        <v>441.33333333333297</v>
      </c>
      <c r="J12" s="257">
        <v>494.33333333333297</v>
      </c>
      <c r="K12" s="257">
        <v>593.41666666666697</v>
      </c>
      <c r="L12" s="257">
        <v>509.58333333333297</v>
      </c>
    </row>
    <row r="13" spans="1:12">
      <c r="A13" s="121" t="s">
        <v>429</v>
      </c>
      <c r="B13" s="257">
        <v>3596.25</v>
      </c>
      <c r="C13" s="257">
        <v>43.8333333333333</v>
      </c>
      <c r="D13" s="257">
        <v>150.083333333333</v>
      </c>
      <c r="E13" s="257">
        <v>274.5</v>
      </c>
      <c r="F13" s="257">
        <v>295.83333333333297</v>
      </c>
      <c r="G13" s="257">
        <v>299.33333333333297</v>
      </c>
      <c r="H13" s="257">
        <v>356.25</v>
      </c>
      <c r="I13" s="257">
        <v>406.83333333333297</v>
      </c>
      <c r="J13" s="257">
        <v>483</v>
      </c>
      <c r="K13" s="257">
        <v>657.58333333333303</v>
      </c>
      <c r="L13" s="257">
        <v>629</v>
      </c>
    </row>
    <row r="14" spans="1:12">
      <c r="A14" s="121" t="s">
        <v>430</v>
      </c>
      <c r="B14" s="257">
        <v>3635.3333333333298</v>
      </c>
      <c r="C14" s="257">
        <v>49.8333333333333</v>
      </c>
      <c r="D14" s="257">
        <v>150.583333333333</v>
      </c>
      <c r="E14" s="257">
        <v>281.58333333333297</v>
      </c>
      <c r="F14" s="257">
        <v>310.75</v>
      </c>
      <c r="G14" s="257">
        <v>304.66666666666703</v>
      </c>
      <c r="H14" s="257">
        <v>418</v>
      </c>
      <c r="I14" s="257">
        <v>491.08333333333297</v>
      </c>
      <c r="J14" s="257">
        <v>445.83333333333297</v>
      </c>
      <c r="K14" s="257">
        <v>565.75</v>
      </c>
      <c r="L14" s="257">
        <v>617.25</v>
      </c>
    </row>
    <row r="15" spans="1:12">
      <c r="A15" s="121" t="s">
        <v>431</v>
      </c>
      <c r="B15" s="257">
        <v>5331.4166666666697</v>
      </c>
      <c r="C15" s="257">
        <v>80.5</v>
      </c>
      <c r="D15" s="257">
        <v>204.583333333333</v>
      </c>
      <c r="E15" s="257">
        <v>369.83333333333297</v>
      </c>
      <c r="F15" s="257">
        <v>424.5</v>
      </c>
      <c r="G15" s="257">
        <v>483.25</v>
      </c>
      <c r="H15" s="257">
        <v>544.41666666666697</v>
      </c>
      <c r="I15" s="257">
        <v>679.16666666666697</v>
      </c>
      <c r="J15" s="257">
        <v>812.08333333333303</v>
      </c>
      <c r="K15" s="257">
        <v>901.41666666666697</v>
      </c>
      <c r="L15" s="257">
        <v>831.66666666666697</v>
      </c>
    </row>
    <row r="16" spans="1:12">
      <c r="A16" s="121" t="s">
        <v>432</v>
      </c>
      <c r="B16" s="257">
        <v>4877.0833333333303</v>
      </c>
      <c r="C16" s="257">
        <v>97.9166666666666</v>
      </c>
      <c r="D16" s="257">
        <v>229.25</v>
      </c>
      <c r="E16" s="257">
        <v>382.58333333333297</v>
      </c>
      <c r="F16" s="257">
        <v>409.33333333333297</v>
      </c>
      <c r="G16" s="257">
        <v>470.25</v>
      </c>
      <c r="H16" s="257">
        <v>525.5</v>
      </c>
      <c r="I16" s="257">
        <v>591.33333333333303</v>
      </c>
      <c r="J16" s="257">
        <v>668.25</v>
      </c>
      <c r="K16" s="257">
        <v>742.91666666666595</v>
      </c>
      <c r="L16" s="257">
        <v>759.75</v>
      </c>
    </row>
    <row r="17" spans="1:12">
      <c r="A17" s="121" t="s">
        <v>433</v>
      </c>
      <c r="B17" s="257">
        <v>4037.5</v>
      </c>
      <c r="C17" s="257">
        <v>53.0833333333333</v>
      </c>
      <c r="D17" s="257">
        <v>164.416666666667</v>
      </c>
      <c r="E17" s="257">
        <v>309</v>
      </c>
      <c r="F17" s="257">
        <v>318.5</v>
      </c>
      <c r="G17" s="257">
        <v>360.5</v>
      </c>
      <c r="H17" s="257">
        <v>379.83333333333297</v>
      </c>
      <c r="I17" s="257">
        <v>499.08333333333297</v>
      </c>
      <c r="J17" s="257">
        <v>591.5</v>
      </c>
      <c r="K17" s="257">
        <v>702.91666666666697</v>
      </c>
      <c r="L17" s="257">
        <v>658.66666666666697</v>
      </c>
    </row>
    <row r="18" spans="1:12">
      <c r="A18" s="121" t="s">
        <v>434</v>
      </c>
      <c r="B18" s="257">
        <v>2048.9166666666702</v>
      </c>
      <c r="C18" s="257">
        <v>20.1666666666667</v>
      </c>
      <c r="D18" s="257">
        <v>90.0833333333333</v>
      </c>
      <c r="E18" s="257">
        <v>213.583333333333</v>
      </c>
      <c r="F18" s="257">
        <v>194.583333333333</v>
      </c>
      <c r="G18" s="257">
        <v>200.166666666667</v>
      </c>
      <c r="H18" s="257">
        <v>208.083333333333</v>
      </c>
      <c r="I18" s="257">
        <v>246</v>
      </c>
      <c r="J18" s="257">
        <v>218.166666666667</v>
      </c>
      <c r="K18" s="257">
        <v>309.83333333333297</v>
      </c>
      <c r="L18" s="257">
        <v>348.25</v>
      </c>
    </row>
    <row r="19" spans="1:12">
      <c r="A19" s="121" t="s">
        <v>435</v>
      </c>
      <c r="B19" s="257">
        <v>1613.25</v>
      </c>
      <c r="C19" s="257">
        <v>18.4166666666667</v>
      </c>
      <c r="D19" s="257">
        <v>71.1666666666667</v>
      </c>
      <c r="E19" s="257">
        <v>168.583333333333</v>
      </c>
      <c r="F19" s="257">
        <v>166.5</v>
      </c>
      <c r="G19" s="257">
        <v>172.916666666667</v>
      </c>
      <c r="H19" s="257">
        <v>148.166666666667</v>
      </c>
      <c r="I19" s="257">
        <v>184.25</v>
      </c>
      <c r="J19" s="257">
        <v>173.916666666667</v>
      </c>
      <c r="K19" s="257">
        <v>234.666666666667</v>
      </c>
      <c r="L19" s="257">
        <v>274.66666666666703</v>
      </c>
    </row>
    <row r="20" spans="1:12">
      <c r="A20" s="121" t="s">
        <v>436</v>
      </c>
      <c r="B20" s="257">
        <v>4092.0833333333298</v>
      </c>
      <c r="C20" s="257">
        <v>81.5833333333333</v>
      </c>
      <c r="D20" s="257">
        <v>182.666666666667</v>
      </c>
      <c r="E20" s="257">
        <v>342.25</v>
      </c>
      <c r="F20" s="257">
        <v>341.58333333333297</v>
      </c>
      <c r="G20" s="257">
        <v>400.75</v>
      </c>
      <c r="H20" s="257">
        <v>460.08333333333297</v>
      </c>
      <c r="I20" s="257">
        <v>544.58333333333303</v>
      </c>
      <c r="J20" s="257">
        <v>541.08333333333303</v>
      </c>
      <c r="K20" s="257">
        <v>631.91666666666697</v>
      </c>
      <c r="L20" s="257">
        <v>565.58333333333303</v>
      </c>
    </row>
    <row r="21" spans="1:12">
      <c r="A21" s="121" t="s">
        <v>437</v>
      </c>
      <c r="B21" s="257">
        <v>3154.4166666666702</v>
      </c>
      <c r="C21" s="257">
        <v>43.5833333333333</v>
      </c>
      <c r="D21" s="257">
        <v>132.666666666667</v>
      </c>
      <c r="E21" s="257">
        <v>229.083333333333</v>
      </c>
      <c r="F21" s="257">
        <v>237.75</v>
      </c>
      <c r="G21" s="257">
        <v>301.91666666666703</v>
      </c>
      <c r="H21" s="257">
        <v>350</v>
      </c>
      <c r="I21" s="257">
        <v>420.08333333333297</v>
      </c>
      <c r="J21" s="257">
        <v>453</v>
      </c>
      <c r="K21" s="257">
        <v>504.83333333333297</v>
      </c>
      <c r="L21" s="257">
        <v>481.5</v>
      </c>
    </row>
    <row r="22" spans="1:12">
      <c r="A22" s="121" t="s">
        <v>438</v>
      </c>
      <c r="B22" s="257">
        <v>329.91666666666703</v>
      </c>
      <c r="C22" s="257">
        <v>7.9999999999999902</v>
      </c>
      <c r="D22" s="257">
        <v>12.1666666666667</v>
      </c>
      <c r="E22" s="257">
        <v>25.1666666666667</v>
      </c>
      <c r="F22" s="257">
        <v>33.0833333333333</v>
      </c>
      <c r="G22" s="257">
        <v>29.5833333333334</v>
      </c>
      <c r="H22" s="257">
        <v>37</v>
      </c>
      <c r="I22" s="257">
        <v>35.25</v>
      </c>
      <c r="J22" s="257">
        <v>43</v>
      </c>
      <c r="K22" s="257">
        <v>55.3333333333333</v>
      </c>
      <c r="L22" s="257">
        <v>51.3333333333333</v>
      </c>
    </row>
    <row r="23" spans="1:12">
      <c r="A23" s="121" t="s">
        <v>439</v>
      </c>
      <c r="B23" s="257">
        <v>1084.0833333333301</v>
      </c>
      <c r="C23" s="257">
        <v>19.3333333333333</v>
      </c>
      <c r="D23" s="257">
        <v>46.9166666666667</v>
      </c>
      <c r="E23" s="257">
        <v>72</v>
      </c>
      <c r="F23" s="257">
        <v>88.9166666666666</v>
      </c>
      <c r="G23" s="257">
        <v>90.25</v>
      </c>
      <c r="H23" s="257">
        <v>115.166666666667</v>
      </c>
      <c r="I23" s="257">
        <v>155.583333333333</v>
      </c>
      <c r="J23" s="257">
        <v>152.583333333333</v>
      </c>
      <c r="K23" s="257">
        <v>159.416666666667</v>
      </c>
      <c r="L23" s="257">
        <v>183.916666666667</v>
      </c>
    </row>
    <row r="24" spans="1:12">
      <c r="A24" s="121" t="s">
        <v>440</v>
      </c>
      <c r="B24" s="122">
        <v>1427.8333333333301</v>
      </c>
      <c r="C24" s="122">
        <v>19.3333333333333</v>
      </c>
      <c r="D24" s="122">
        <v>53.25</v>
      </c>
      <c r="E24" s="122">
        <v>99.25</v>
      </c>
      <c r="F24" s="122">
        <v>124.583333333333</v>
      </c>
      <c r="G24" s="122">
        <v>134.416666666667</v>
      </c>
      <c r="H24" s="122">
        <v>149.166666666667</v>
      </c>
      <c r="I24" s="122">
        <v>176.5</v>
      </c>
      <c r="J24" s="122">
        <v>195</v>
      </c>
      <c r="K24" s="122">
        <v>230.75</v>
      </c>
      <c r="L24" s="122">
        <v>245.583333333333</v>
      </c>
    </row>
    <row r="25" spans="1:12">
      <c r="A25" s="124" t="s">
        <v>111</v>
      </c>
      <c r="B25" s="258">
        <v>401</v>
      </c>
      <c r="C25" s="258">
        <v>28.25</v>
      </c>
      <c r="D25" s="258">
        <v>44.75</v>
      </c>
      <c r="E25" s="258">
        <v>60.5</v>
      </c>
      <c r="F25" s="258">
        <v>44.0833333333333</v>
      </c>
      <c r="G25" s="258">
        <v>38.25</v>
      </c>
      <c r="H25" s="258">
        <v>28.6666666666667</v>
      </c>
      <c r="I25" s="258">
        <v>27.3333333333333</v>
      </c>
      <c r="J25" s="258">
        <v>40</v>
      </c>
      <c r="K25" s="258">
        <v>48.8333333333333</v>
      </c>
      <c r="L25" s="258">
        <v>40.3333333333333</v>
      </c>
    </row>
    <row r="26" spans="1:12">
      <c r="A26" s="169" t="s">
        <v>7</v>
      </c>
      <c r="B26" s="256">
        <v>20500.75</v>
      </c>
      <c r="C26" s="256">
        <v>422.83333333333297</v>
      </c>
      <c r="D26" s="256">
        <v>1050.4166666666699</v>
      </c>
      <c r="E26" s="256">
        <v>1689</v>
      </c>
      <c r="F26" s="256">
        <v>1728.9166666666699</v>
      </c>
      <c r="G26" s="256">
        <v>1705.25</v>
      </c>
      <c r="H26" s="256">
        <v>1980.4166666666699</v>
      </c>
      <c r="I26" s="256">
        <v>2524.75</v>
      </c>
      <c r="J26" s="256">
        <v>2823.25</v>
      </c>
      <c r="K26" s="256">
        <v>3497.9166666666702</v>
      </c>
      <c r="L26" s="256">
        <v>3078</v>
      </c>
    </row>
    <row r="27" spans="1:12">
      <c r="A27" s="121" t="s">
        <v>422</v>
      </c>
      <c r="B27" s="257">
        <v>607.75</v>
      </c>
      <c r="C27" s="257">
        <v>5.0833333333333401</v>
      </c>
      <c r="D27" s="257">
        <v>17.3333333333333</v>
      </c>
      <c r="E27" s="257">
        <v>46.8333333333333</v>
      </c>
      <c r="F27" s="257">
        <v>49.9166666666666</v>
      </c>
      <c r="G27" s="257">
        <v>58.75</v>
      </c>
      <c r="H27" s="257">
        <v>60.0833333333333</v>
      </c>
      <c r="I27" s="257">
        <v>90.5833333333333</v>
      </c>
      <c r="J27" s="257">
        <v>97.5</v>
      </c>
      <c r="K27" s="257">
        <v>97.75</v>
      </c>
      <c r="L27" s="257">
        <v>83.9166666666666</v>
      </c>
    </row>
    <row r="28" spans="1:12">
      <c r="A28" s="121" t="s">
        <v>444</v>
      </c>
      <c r="B28" s="257">
        <v>776.08333333333303</v>
      </c>
      <c r="C28" s="257">
        <v>5.0833333333333304</v>
      </c>
      <c r="D28" s="257">
        <v>22.75</v>
      </c>
      <c r="E28" s="257">
        <v>54.8333333333333</v>
      </c>
      <c r="F28" s="257">
        <v>64</v>
      </c>
      <c r="G28" s="257">
        <v>52.6666666666667</v>
      </c>
      <c r="H28" s="257">
        <v>81.3333333333333</v>
      </c>
      <c r="I28" s="257">
        <v>83.1666666666666</v>
      </c>
      <c r="J28" s="257">
        <v>120.083333333333</v>
      </c>
      <c r="K28" s="257">
        <v>170.583333333333</v>
      </c>
      <c r="L28" s="257">
        <v>121.583333333333</v>
      </c>
    </row>
    <row r="29" spans="1:12">
      <c r="A29" s="121" t="s">
        <v>424</v>
      </c>
      <c r="B29" s="257">
        <v>1056.6666666666699</v>
      </c>
      <c r="C29" s="257">
        <v>14.75</v>
      </c>
      <c r="D29" s="257">
        <v>47.5833333333333</v>
      </c>
      <c r="E29" s="257">
        <v>73.9166666666667</v>
      </c>
      <c r="F29" s="257">
        <v>88.3333333333333</v>
      </c>
      <c r="G29" s="257">
        <v>85.9166666666666</v>
      </c>
      <c r="H29" s="257">
        <v>91.5833333333333</v>
      </c>
      <c r="I29" s="257">
        <v>118.833333333333</v>
      </c>
      <c r="J29" s="257">
        <v>152.75</v>
      </c>
      <c r="K29" s="257">
        <v>219.166666666667</v>
      </c>
      <c r="L29" s="257">
        <v>163.833333333333</v>
      </c>
    </row>
    <row r="30" spans="1:12">
      <c r="A30" s="121" t="s">
        <v>425</v>
      </c>
      <c r="B30" s="257">
        <v>747.5</v>
      </c>
      <c r="C30" s="257">
        <v>18</v>
      </c>
      <c r="D30" s="257">
        <v>32.9166666666667</v>
      </c>
      <c r="E30" s="257">
        <v>60.6666666666666</v>
      </c>
      <c r="F30" s="257">
        <v>71.4166666666666</v>
      </c>
      <c r="G30" s="257">
        <v>55.5833333333333</v>
      </c>
      <c r="H30" s="257">
        <v>68.5</v>
      </c>
      <c r="I30" s="257">
        <v>89.4166666666666</v>
      </c>
      <c r="J30" s="257">
        <v>107</v>
      </c>
      <c r="K30" s="257">
        <v>126.083333333333</v>
      </c>
      <c r="L30" s="257">
        <v>117.916666666667</v>
      </c>
    </row>
    <row r="31" spans="1:12">
      <c r="A31" s="121" t="s">
        <v>445</v>
      </c>
      <c r="B31" s="257">
        <v>1271.8333333333301</v>
      </c>
      <c r="C31" s="257">
        <v>18.1666666666667</v>
      </c>
      <c r="D31" s="257">
        <v>60.1666666666667</v>
      </c>
      <c r="E31" s="257">
        <v>110.416666666667</v>
      </c>
      <c r="F31" s="257">
        <v>108</v>
      </c>
      <c r="G31" s="257">
        <v>93.25</v>
      </c>
      <c r="H31" s="257">
        <v>117.333333333333</v>
      </c>
      <c r="I31" s="257">
        <v>155.083333333333</v>
      </c>
      <c r="J31" s="257">
        <v>205.583333333333</v>
      </c>
      <c r="K31" s="257">
        <v>219.166666666667</v>
      </c>
      <c r="L31" s="257">
        <v>184.666666666667</v>
      </c>
    </row>
    <row r="32" spans="1:12">
      <c r="A32" s="121" t="s">
        <v>446</v>
      </c>
      <c r="B32" s="257">
        <v>447.91666666666703</v>
      </c>
      <c r="C32" s="257">
        <v>7.5</v>
      </c>
      <c r="D32" s="257">
        <v>16.6666666666667</v>
      </c>
      <c r="E32" s="257">
        <v>36.5</v>
      </c>
      <c r="F32" s="257">
        <v>43.0833333333333</v>
      </c>
      <c r="G32" s="257">
        <v>38.5833333333333</v>
      </c>
      <c r="H32" s="257">
        <v>48.25</v>
      </c>
      <c r="I32" s="257">
        <v>54.6666666666667</v>
      </c>
      <c r="J32" s="257">
        <v>57.8333333333333</v>
      </c>
      <c r="K32" s="257">
        <v>71.9166666666666</v>
      </c>
      <c r="L32" s="257">
        <v>72.9166666666666</v>
      </c>
    </row>
    <row r="33" spans="1:12">
      <c r="A33" s="121" t="s">
        <v>447</v>
      </c>
      <c r="B33" s="257">
        <v>1418</v>
      </c>
      <c r="C33" s="257">
        <v>26.8333333333333</v>
      </c>
      <c r="D33" s="257">
        <v>71.3333333333333</v>
      </c>
      <c r="E33" s="257">
        <v>102.5</v>
      </c>
      <c r="F33" s="257">
        <v>112.833333333333</v>
      </c>
      <c r="G33" s="257">
        <v>113</v>
      </c>
      <c r="H33" s="257">
        <v>142.5</v>
      </c>
      <c r="I33" s="257">
        <v>183.75</v>
      </c>
      <c r="J33" s="257">
        <v>191.666666666667</v>
      </c>
      <c r="K33" s="257">
        <v>266.83333333333297</v>
      </c>
      <c r="L33" s="257">
        <v>206.75</v>
      </c>
    </row>
    <row r="34" spans="1:12">
      <c r="A34" s="121" t="s">
        <v>429</v>
      </c>
      <c r="B34" s="257">
        <v>1371.75</v>
      </c>
      <c r="C34" s="257">
        <v>28.9166666666667</v>
      </c>
      <c r="D34" s="257">
        <v>86.4166666666666</v>
      </c>
      <c r="E34" s="257">
        <v>115.5</v>
      </c>
      <c r="F34" s="257">
        <v>114.75</v>
      </c>
      <c r="G34" s="257">
        <v>106.75</v>
      </c>
      <c r="H34" s="257">
        <v>131.5</v>
      </c>
      <c r="I34" s="257">
        <v>148.666666666667</v>
      </c>
      <c r="J34" s="257">
        <v>172.5</v>
      </c>
      <c r="K34" s="257">
        <v>246.75</v>
      </c>
      <c r="L34" s="257">
        <v>220</v>
      </c>
    </row>
    <row r="35" spans="1:12">
      <c r="A35" s="121" t="s">
        <v>430</v>
      </c>
      <c r="B35" s="257">
        <v>1389.8333333333301</v>
      </c>
      <c r="C35" s="257">
        <v>26.3333333333333</v>
      </c>
      <c r="D35" s="257">
        <v>74.0833333333333</v>
      </c>
      <c r="E35" s="257">
        <v>126.416666666667</v>
      </c>
      <c r="F35" s="257">
        <v>118.416666666667</v>
      </c>
      <c r="G35" s="257">
        <v>110.166666666667</v>
      </c>
      <c r="H35" s="257">
        <v>139.916666666667</v>
      </c>
      <c r="I35" s="257">
        <v>191.5</v>
      </c>
      <c r="J35" s="257">
        <v>159.5</v>
      </c>
      <c r="K35" s="257">
        <v>214.666666666667</v>
      </c>
      <c r="L35" s="257">
        <v>228.833333333333</v>
      </c>
    </row>
    <row r="36" spans="1:12">
      <c r="A36" s="121" t="s">
        <v>431</v>
      </c>
      <c r="B36" s="257">
        <v>2157.4166666666702</v>
      </c>
      <c r="C36" s="257">
        <v>47.0833333333333</v>
      </c>
      <c r="D36" s="257">
        <v>113</v>
      </c>
      <c r="E36" s="257">
        <v>154.166666666667</v>
      </c>
      <c r="F36" s="257">
        <v>157.416666666667</v>
      </c>
      <c r="G36" s="257">
        <v>180.583333333333</v>
      </c>
      <c r="H36" s="257">
        <v>191.666666666667</v>
      </c>
      <c r="I36" s="257">
        <v>276.91666666666703</v>
      </c>
      <c r="J36" s="257">
        <v>331.41666666666703</v>
      </c>
      <c r="K36" s="257">
        <v>356.5</v>
      </c>
      <c r="L36" s="257">
        <v>348.66666666666703</v>
      </c>
    </row>
    <row r="37" spans="1:12">
      <c r="A37" s="121" t="s">
        <v>432</v>
      </c>
      <c r="B37" s="257">
        <v>2013</v>
      </c>
      <c r="C37" s="257">
        <v>56.9166666666667</v>
      </c>
      <c r="D37" s="257">
        <v>108.166666666667</v>
      </c>
      <c r="E37" s="257">
        <v>162.333333333333</v>
      </c>
      <c r="F37" s="257">
        <v>178.916666666667</v>
      </c>
      <c r="G37" s="257">
        <v>177.5</v>
      </c>
      <c r="H37" s="257">
        <v>202.916666666667</v>
      </c>
      <c r="I37" s="257">
        <v>236.666666666667</v>
      </c>
      <c r="J37" s="257">
        <v>296.75</v>
      </c>
      <c r="K37" s="257">
        <v>305.33333333333297</v>
      </c>
      <c r="L37" s="257">
        <v>287.5</v>
      </c>
    </row>
    <row r="38" spans="1:12">
      <c r="A38" s="121" t="s">
        <v>433</v>
      </c>
      <c r="B38" s="257">
        <v>1580.8333333333301</v>
      </c>
      <c r="C38" s="257">
        <v>31.0833333333333</v>
      </c>
      <c r="D38" s="257">
        <v>91.1666666666667</v>
      </c>
      <c r="E38" s="257">
        <v>125.083333333333</v>
      </c>
      <c r="F38" s="257">
        <v>129.083333333333</v>
      </c>
      <c r="G38" s="257">
        <v>138.833333333333</v>
      </c>
      <c r="H38" s="257">
        <v>142.833333333333</v>
      </c>
      <c r="I38" s="257">
        <v>182.166666666667</v>
      </c>
      <c r="J38" s="257">
        <v>219.833333333333</v>
      </c>
      <c r="K38" s="257">
        <v>292.75</v>
      </c>
      <c r="L38" s="257">
        <v>228</v>
      </c>
    </row>
    <row r="39" spans="1:12">
      <c r="A39" s="121" t="s">
        <v>434</v>
      </c>
      <c r="B39" s="257">
        <v>882.5</v>
      </c>
      <c r="C39" s="257">
        <v>11.4166666666667</v>
      </c>
      <c r="D39" s="257">
        <v>46.4166666666667</v>
      </c>
      <c r="E39" s="257">
        <v>98</v>
      </c>
      <c r="F39" s="257">
        <v>91.9166666666666</v>
      </c>
      <c r="G39" s="257">
        <v>76.75</v>
      </c>
      <c r="H39" s="257">
        <v>100.916666666667</v>
      </c>
      <c r="I39" s="257">
        <v>115.75</v>
      </c>
      <c r="J39" s="257">
        <v>97.4166666666666</v>
      </c>
      <c r="K39" s="257">
        <v>119.166666666667</v>
      </c>
      <c r="L39" s="257">
        <v>124.75</v>
      </c>
    </row>
    <row r="40" spans="1:12">
      <c r="A40" s="121" t="s">
        <v>435</v>
      </c>
      <c r="B40" s="257">
        <v>664.75</v>
      </c>
      <c r="C40" s="257">
        <v>10.0833333333333</v>
      </c>
      <c r="D40" s="257">
        <v>36.8333333333333</v>
      </c>
      <c r="E40" s="257">
        <v>72.5833333333333</v>
      </c>
      <c r="F40" s="257">
        <v>74.1666666666666</v>
      </c>
      <c r="G40" s="257">
        <v>62.75</v>
      </c>
      <c r="H40" s="257">
        <v>57.25</v>
      </c>
      <c r="I40" s="257">
        <v>76.3333333333333</v>
      </c>
      <c r="J40" s="257">
        <v>69.6666666666667</v>
      </c>
      <c r="K40" s="257">
        <v>104.333333333333</v>
      </c>
      <c r="L40" s="257">
        <v>100.75</v>
      </c>
    </row>
    <row r="41" spans="1:12">
      <c r="A41" s="121" t="s">
        <v>436</v>
      </c>
      <c r="B41" s="257">
        <v>1630</v>
      </c>
      <c r="C41" s="257">
        <v>42.5</v>
      </c>
      <c r="D41" s="257">
        <v>91.0833333333333</v>
      </c>
      <c r="E41" s="257">
        <v>139</v>
      </c>
      <c r="F41" s="257">
        <v>131</v>
      </c>
      <c r="G41" s="257">
        <v>141.25</v>
      </c>
      <c r="H41" s="257">
        <v>153.083333333333</v>
      </c>
      <c r="I41" s="257">
        <v>219.833333333333</v>
      </c>
      <c r="J41" s="257">
        <v>222</v>
      </c>
      <c r="K41" s="257">
        <v>279.25</v>
      </c>
      <c r="L41" s="257">
        <v>211</v>
      </c>
    </row>
    <row r="42" spans="1:12">
      <c r="A42" s="121" t="s">
        <v>437</v>
      </c>
      <c r="B42" s="257">
        <v>1213.3333333333301</v>
      </c>
      <c r="C42" s="257">
        <v>25.75</v>
      </c>
      <c r="D42" s="257">
        <v>61.9166666666666</v>
      </c>
      <c r="E42" s="257">
        <v>93.3333333333333</v>
      </c>
      <c r="F42" s="257">
        <v>90.6666666666667</v>
      </c>
      <c r="G42" s="257">
        <v>104.5</v>
      </c>
      <c r="H42" s="257">
        <v>133.083333333333</v>
      </c>
      <c r="I42" s="257">
        <v>159.25</v>
      </c>
      <c r="J42" s="257">
        <v>158.083333333333</v>
      </c>
      <c r="K42" s="257">
        <v>203.916666666667</v>
      </c>
      <c r="L42" s="257">
        <v>182.833333333333</v>
      </c>
    </row>
    <row r="43" spans="1:12">
      <c r="A43" s="121" t="s">
        <v>438</v>
      </c>
      <c r="B43" s="257">
        <v>136.916666666667</v>
      </c>
      <c r="C43" s="257">
        <v>5.0833333333333304</v>
      </c>
      <c r="D43" s="257">
        <v>7.25</v>
      </c>
      <c r="E43" s="257">
        <v>14</v>
      </c>
      <c r="F43" s="257">
        <v>10.1666666666667</v>
      </c>
      <c r="G43" s="257">
        <v>10.4166666666667</v>
      </c>
      <c r="H43" s="257">
        <v>14.9166666666667</v>
      </c>
      <c r="I43" s="257">
        <v>15.0833333333333</v>
      </c>
      <c r="J43" s="257">
        <v>15.1666666666667</v>
      </c>
      <c r="K43" s="257">
        <v>23.8333333333333</v>
      </c>
      <c r="L43" s="257">
        <v>21</v>
      </c>
    </row>
    <row r="44" spans="1:12">
      <c r="A44" s="121" t="s">
        <v>439</v>
      </c>
      <c r="B44" s="257">
        <v>416.66666666666703</v>
      </c>
      <c r="C44" s="257">
        <v>13.25</v>
      </c>
      <c r="D44" s="257">
        <v>22.0833333333333</v>
      </c>
      <c r="E44" s="257">
        <v>29.6666666666667</v>
      </c>
      <c r="F44" s="257">
        <v>31.0833333333333</v>
      </c>
      <c r="G44" s="257">
        <v>34.0833333333333</v>
      </c>
      <c r="H44" s="257">
        <v>37.0833333333333</v>
      </c>
      <c r="I44" s="257">
        <v>58.4166666666667</v>
      </c>
      <c r="J44" s="257">
        <v>60.25</v>
      </c>
      <c r="K44" s="257">
        <v>64.5</v>
      </c>
      <c r="L44" s="257">
        <v>66.25</v>
      </c>
    </row>
    <row r="45" spans="1:12">
      <c r="A45" s="121" t="s">
        <v>440</v>
      </c>
      <c r="B45" s="122">
        <v>552.33333333333303</v>
      </c>
      <c r="C45" s="122">
        <v>10.5833333333333</v>
      </c>
      <c r="D45" s="122">
        <v>23.5833333333333</v>
      </c>
      <c r="E45" s="122">
        <v>43.5833333333333</v>
      </c>
      <c r="F45" s="122">
        <v>42.1666666666667</v>
      </c>
      <c r="G45" s="122">
        <v>50.6666666666667</v>
      </c>
      <c r="H45" s="122">
        <v>55.5</v>
      </c>
      <c r="I45" s="122">
        <v>59.6666666666667</v>
      </c>
      <c r="J45" s="122">
        <v>74.5</v>
      </c>
      <c r="K45" s="122">
        <v>98.25</v>
      </c>
      <c r="L45" s="122">
        <v>93.8333333333333</v>
      </c>
    </row>
    <row r="46" spans="1:12">
      <c r="A46" s="124" t="s">
        <v>111</v>
      </c>
      <c r="B46" s="258">
        <v>165.666666666667</v>
      </c>
      <c r="C46" s="258">
        <v>18.4166666666667</v>
      </c>
      <c r="D46" s="258">
        <v>19.6666666666667</v>
      </c>
      <c r="E46" s="258">
        <v>29.6666666666667</v>
      </c>
      <c r="F46" s="258">
        <v>21.5833333333333</v>
      </c>
      <c r="G46" s="258">
        <v>13.25</v>
      </c>
      <c r="H46" s="258">
        <v>10.1666666666667</v>
      </c>
      <c r="I46" s="258">
        <v>8.9999999999999893</v>
      </c>
      <c r="J46" s="258">
        <v>13.75</v>
      </c>
      <c r="K46" s="258">
        <v>17.1666666666667</v>
      </c>
      <c r="L46" s="258">
        <v>13</v>
      </c>
    </row>
    <row r="47" spans="1:12">
      <c r="A47" s="169" t="s">
        <v>8</v>
      </c>
      <c r="B47" s="256">
        <v>30351.25</v>
      </c>
      <c r="C47" s="256">
        <v>308.83333333333297</v>
      </c>
      <c r="D47" s="256">
        <v>1002.75</v>
      </c>
      <c r="E47" s="256">
        <v>2282.3333333333298</v>
      </c>
      <c r="F47" s="256">
        <v>2572.6666666666702</v>
      </c>
      <c r="G47" s="256">
        <v>2974.6666666666702</v>
      </c>
      <c r="H47" s="256">
        <v>3374.9166666666702</v>
      </c>
      <c r="I47" s="256">
        <v>3805.4166666666702</v>
      </c>
      <c r="J47" s="256">
        <v>4202.6666666666697</v>
      </c>
      <c r="K47" s="256">
        <v>4843.1666666666697</v>
      </c>
      <c r="L47" s="256">
        <v>4983.8333333333303</v>
      </c>
    </row>
    <row r="48" spans="1:12">
      <c r="A48" s="121" t="s">
        <v>422</v>
      </c>
      <c r="B48" s="257">
        <v>679.33333333333303</v>
      </c>
      <c r="C48" s="257">
        <v>3.9166666666666701</v>
      </c>
      <c r="D48" s="257">
        <v>13.5</v>
      </c>
      <c r="E48" s="257">
        <v>51.1666666666666</v>
      </c>
      <c r="F48" s="257">
        <v>70.5833333333333</v>
      </c>
      <c r="G48" s="257">
        <v>73.5</v>
      </c>
      <c r="H48" s="257">
        <v>86</v>
      </c>
      <c r="I48" s="257">
        <v>89.3333333333333</v>
      </c>
      <c r="J48" s="257">
        <v>97.25</v>
      </c>
      <c r="K48" s="257">
        <v>95.5833333333333</v>
      </c>
      <c r="L48" s="257">
        <v>98.5</v>
      </c>
    </row>
    <row r="49" spans="1:12">
      <c r="A49" s="121" t="s">
        <v>444</v>
      </c>
      <c r="B49" s="257">
        <v>1014.16666666667</v>
      </c>
      <c r="C49" s="257">
        <v>4.25</v>
      </c>
      <c r="D49" s="257">
        <v>27.0833333333333</v>
      </c>
      <c r="E49" s="257">
        <v>68.0833333333333</v>
      </c>
      <c r="F49" s="257">
        <v>76.25</v>
      </c>
      <c r="G49" s="257">
        <v>89.0833333333333</v>
      </c>
      <c r="H49" s="257">
        <v>99.25</v>
      </c>
      <c r="I49" s="257">
        <v>111.5</v>
      </c>
      <c r="J49" s="257">
        <v>155.916666666667</v>
      </c>
      <c r="K49" s="257">
        <v>199.75</v>
      </c>
      <c r="L49" s="257">
        <v>183</v>
      </c>
    </row>
    <row r="50" spans="1:12">
      <c r="A50" s="121" t="s">
        <v>424</v>
      </c>
      <c r="B50" s="257">
        <v>1420.4166666666699</v>
      </c>
      <c r="C50" s="257">
        <v>13.9166666666667</v>
      </c>
      <c r="D50" s="257">
        <v>31.1666666666667</v>
      </c>
      <c r="E50" s="257">
        <v>109.083333333333</v>
      </c>
      <c r="F50" s="257">
        <v>111.75</v>
      </c>
      <c r="G50" s="257">
        <v>131.166666666667</v>
      </c>
      <c r="H50" s="257">
        <v>153.583333333333</v>
      </c>
      <c r="I50" s="257">
        <v>178.25</v>
      </c>
      <c r="J50" s="257">
        <v>218.25</v>
      </c>
      <c r="K50" s="257">
        <v>229.666666666667</v>
      </c>
      <c r="L50" s="257">
        <v>243.583333333333</v>
      </c>
    </row>
    <row r="51" spans="1:12">
      <c r="A51" s="121" t="s">
        <v>425</v>
      </c>
      <c r="B51" s="257">
        <v>1204.5</v>
      </c>
      <c r="C51" s="257">
        <v>14.0833333333333</v>
      </c>
      <c r="D51" s="257">
        <v>32</v>
      </c>
      <c r="E51" s="257">
        <v>88.0833333333333</v>
      </c>
      <c r="F51" s="257">
        <v>98.3333333333333</v>
      </c>
      <c r="G51" s="257">
        <v>125</v>
      </c>
      <c r="H51" s="257">
        <v>148</v>
      </c>
      <c r="I51" s="257">
        <v>154.5</v>
      </c>
      <c r="J51" s="257">
        <v>171.666666666667</v>
      </c>
      <c r="K51" s="257">
        <v>170.166666666667</v>
      </c>
      <c r="L51" s="257">
        <v>202.666666666667</v>
      </c>
    </row>
    <row r="52" spans="1:12">
      <c r="A52" s="121" t="s">
        <v>445</v>
      </c>
      <c r="B52" s="257">
        <v>1805.4166666666699</v>
      </c>
      <c r="C52" s="257">
        <v>12.5</v>
      </c>
      <c r="D52" s="257">
        <v>60.5</v>
      </c>
      <c r="E52" s="257">
        <v>134.25</v>
      </c>
      <c r="F52" s="257">
        <v>159</v>
      </c>
      <c r="G52" s="257">
        <v>179.083333333333</v>
      </c>
      <c r="H52" s="257">
        <v>215.083333333333</v>
      </c>
      <c r="I52" s="257">
        <v>231.583333333333</v>
      </c>
      <c r="J52" s="257">
        <v>233.416666666667</v>
      </c>
      <c r="K52" s="257">
        <v>286.16666666666703</v>
      </c>
      <c r="L52" s="257">
        <v>293.83333333333297</v>
      </c>
    </row>
    <row r="53" spans="1:12">
      <c r="A53" s="121" t="s">
        <v>446</v>
      </c>
      <c r="B53" s="257">
        <v>651.41666666666697</v>
      </c>
      <c r="C53" s="257">
        <v>3.4166666666666701</v>
      </c>
      <c r="D53" s="257">
        <v>19.4166666666667</v>
      </c>
      <c r="E53" s="257">
        <v>51.9166666666667</v>
      </c>
      <c r="F53" s="257">
        <v>60</v>
      </c>
      <c r="G53" s="257">
        <v>62.4166666666667</v>
      </c>
      <c r="H53" s="257">
        <v>68.6666666666667</v>
      </c>
      <c r="I53" s="257">
        <v>74.8333333333333</v>
      </c>
      <c r="J53" s="257">
        <v>96.9166666666666</v>
      </c>
      <c r="K53" s="257">
        <v>115.5</v>
      </c>
      <c r="L53" s="257">
        <v>98.3333333333333</v>
      </c>
    </row>
    <row r="54" spans="1:12">
      <c r="A54" s="121" t="s">
        <v>447</v>
      </c>
      <c r="B54" s="257">
        <v>2121.9166666666702</v>
      </c>
      <c r="C54" s="257">
        <v>20.3333333333333</v>
      </c>
      <c r="D54" s="257">
        <v>68.1666666666666</v>
      </c>
      <c r="E54" s="257">
        <v>155.166666666667</v>
      </c>
      <c r="F54" s="257">
        <v>198.083333333333</v>
      </c>
      <c r="G54" s="257">
        <v>235.666666666667</v>
      </c>
      <c r="H54" s="257">
        <v>254.833333333333</v>
      </c>
      <c r="I54" s="257">
        <v>257.58333333333297</v>
      </c>
      <c r="J54" s="257">
        <v>302.66666666666703</v>
      </c>
      <c r="K54" s="257">
        <v>326.58333333333297</v>
      </c>
      <c r="L54" s="257">
        <v>302.83333333333297</v>
      </c>
    </row>
    <row r="55" spans="1:12">
      <c r="A55" s="121" t="s">
        <v>429</v>
      </c>
      <c r="B55" s="257">
        <v>2224.5</v>
      </c>
      <c r="C55" s="257">
        <v>14.9166666666667</v>
      </c>
      <c r="D55" s="257">
        <v>63.6666666666667</v>
      </c>
      <c r="E55" s="257">
        <v>159</v>
      </c>
      <c r="F55" s="257">
        <v>181.083333333333</v>
      </c>
      <c r="G55" s="257">
        <v>192.583333333333</v>
      </c>
      <c r="H55" s="257">
        <v>224.75</v>
      </c>
      <c r="I55" s="257">
        <v>258.16666666666703</v>
      </c>
      <c r="J55" s="257">
        <v>310.5</v>
      </c>
      <c r="K55" s="257">
        <v>410.83333333333297</v>
      </c>
      <c r="L55" s="257">
        <v>409</v>
      </c>
    </row>
    <row r="56" spans="1:12">
      <c r="A56" s="121" t="s">
        <v>430</v>
      </c>
      <c r="B56" s="257">
        <v>2245.5</v>
      </c>
      <c r="C56" s="257">
        <v>23.5</v>
      </c>
      <c r="D56" s="257">
        <v>76.5</v>
      </c>
      <c r="E56" s="257">
        <v>155.166666666667</v>
      </c>
      <c r="F56" s="257">
        <v>192.333333333333</v>
      </c>
      <c r="G56" s="257">
        <v>194.5</v>
      </c>
      <c r="H56" s="257">
        <v>278.08333333333297</v>
      </c>
      <c r="I56" s="257">
        <v>299.58333333333297</v>
      </c>
      <c r="J56" s="257">
        <v>286.33333333333297</v>
      </c>
      <c r="K56" s="257">
        <v>351.08333333333297</v>
      </c>
      <c r="L56" s="257">
        <v>388.41666666666703</v>
      </c>
    </row>
    <row r="57" spans="1:12">
      <c r="A57" s="121" t="s">
        <v>431</v>
      </c>
      <c r="B57" s="257">
        <v>3174</v>
      </c>
      <c r="C57" s="257">
        <v>33.4166666666667</v>
      </c>
      <c r="D57" s="257">
        <v>91.5833333333333</v>
      </c>
      <c r="E57" s="257">
        <v>215.666666666667</v>
      </c>
      <c r="F57" s="257">
        <v>267.08333333333297</v>
      </c>
      <c r="G57" s="257">
        <v>302.66666666666703</v>
      </c>
      <c r="H57" s="257">
        <v>352.75</v>
      </c>
      <c r="I57" s="257">
        <v>402.25</v>
      </c>
      <c r="J57" s="257">
        <v>480.666666666666</v>
      </c>
      <c r="K57" s="257">
        <v>544.91666666666697</v>
      </c>
      <c r="L57" s="257">
        <v>483</v>
      </c>
    </row>
    <row r="58" spans="1:12">
      <c r="A58" s="121" t="s">
        <v>432</v>
      </c>
      <c r="B58" s="257">
        <v>2864.0833333333298</v>
      </c>
      <c r="C58" s="257">
        <v>41</v>
      </c>
      <c r="D58" s="257">
        <v>121.083333333333</v>
      </c>
      <c r="E58" s="257">
        <v>220.25</v>
      </c>
      <c r="F58" s="257">
        <v>230.416666666667</v>
      </c>
      <c r="G58" s="257">
        <v>292.75</v>
      </c>
      <c r="H58" s="257">
        <v>322.58333333333297</v>
      </c>
      <c r="I58" s="257">
        <v>354.66666666666703</v>
      </c>
      <c r="J58" s="257">
        <v>371.5</v>
      </c>
      <c r="K58" s="257">
        <v>437.58333333333297</v>
      </c>
      <c r="L58" s="257">
        <v>472.25</v>
      </c>
    </row>
    <row r="59" spans="1:12">
      <c r="A59" s="121" t="s">
        <v>433</v>
      </c>
      <c r="B59" s="257">
        <v>2456.6666666666702</v>
      </c>
      <c r="C59" s="257">
        <v>22</v>
      </c>
      <c r="D59" s="257">
        <v>73.25</v>
      </c>
      <c r="E59" s="257">
        <v>183.916666666667</v>
      </c>
      <c r="F59" s="257">
        <v>189.416666666667</v>
      </c>
      <c r="G59" s="257">
        <v>221.666666666667</v>
      </c>
      <c r="H59" s="257">
        <v>237</v>
      </c>
      <c r="I59" s="257">
        <v>316.91666666666703</v>
      </c>
      <c r="J59" s="257">
        <v>371.66666666666703</v>
      </c>
      <c r="K59" s="257">
        <v>410.16666666666703</v>
      </c>
      <c r="L59" s="257">
        <v>430.66666666666703</v>
      </c>
    </row>
    <row r="60" spans="1:12">
      <c r="A60" s="121" t="s">
        <v>434</v>
      </c>
      <c r="B60" s="257">
        <v>1166.4166666666699</v>
      </c>
      <c r="C60" s="257">
        <v>8.75</v>
      </c>
      <c r="D60" s="257">
        <v>43.6666666666667</v>
      </c>
      <c r="E60" s="257">
        <v>115.583333333333</v>
      </c>
      <c r="F60" s="257">
        <v>102.666666666667</v>
      </c>
      <c r="G60" s="257">
        <v>123.416666666667</v>
      </c>
      <c r="H60" s="257">
        <v>107.166666666667</v>
      </c>
      <c r="I60" s="257">
        <v>130.25</v>
      </c>
      <c r="J60" s="257">
        <v>120.75</v>
      </c>
      <c r="K60" s="257">
        <v>190.666666666667</v>
      </c>
      <c r="L60" s="257">
        <v>223.5</v>
      </c>
    </row>
    <row r="61" spans="1:12">
      <c r="A61" s="121" t="s">
        <v>435</v>
      </c>
      <c r="B61" s="257">
        <v>948.5</v>
      </c>
      <c r="C61" s="257">
        <v>8.3333333333333304</v>
      </c>
      <c r="D61" s="257">
        <v>34.3333333333333</v>
      </c>
      <c r="E61" s="257">
        <v>96</v>
      </c>
      <c r="F61" s="257">
        <v>92.3333333333333</v>
      </c>
      <c r="G61" s="257">
        <v>110.166666666667</v>
      </c>
      <c r="H61" s="257">
        <v>90.9166666666666</v>
      </c>
      <c r="I61" s="257">
        <v>107.916666666667</v>
      </c>
      <c r="J61" s="257">
        <v>104.25</v>
      </c>
      <c r="K61" s="257">
        <v>130.333333333333</v>
      </c>
      <c r="L61" s="257">
        <v>173.916666666667</v>
      </c>
    </row>
    <row r="62" spans="1:12">
      <c r="A62" s="121" t="s">
        <v>436</v>
      </c>
      <c r="B62" s="257">
        <v>2462.0833333333298</v>
      </c>
      <c r="C62" s="257">
        <v>39.0833333333333</v>
      </c>
      <c r="D62" s="257">
        <v>91.5833333333333</v>
      </c>
      <c r="E62" s="257">
        <v>203.25</v>
      </c>
      <c r="F62" s="257">
        <v>210.583333333333</v>
      </c>
      <c r="G62" s="257">
        <v>259.5</v>
      </c>
      <c r="H62" s="257">
        <v>307</v>
      </c>
      <c r="I62" s="257">
        <v>324.75</v>
      </c>
      <c r="J62" s="257">
        <v>319.08333333333297</v>
      </c>
      <c r="K62" s="257">
        <v>352.66666666666703</v>
      </c>
      <c r="L62" s="257">
        <v>354.58333333333297</v>
      </c>
    </row>
    <row r="63" spans="1:12">
      <c r="A63" s="121" t="s">
        <v>437</v>
      </c>
      <c r="B63" s="257">
        <v>1941.0833333333301</v>
      </c>
      <c r="C63" s="257">
        <v>17.8333333333333</v>
      </c>
      <c r="D63" s="257">
        <v>70.75</v>
      </c>
      <c r="E63" s="257">
        <v>135.75</v>
      </c>
      <c r="F63" s="257">
        <v>147.083333333333</v>
      </c>
      <c r="G63" s="257">
        <v>197.416666666667</v>
      </c>
      <c r="H63" s="257">
        <v>216.916666666667</v>
      </c>
      <c r="I63" s="257">
        <v>260.83333333333297</v>
      </c>
      <c r="J63" s="257">
        <v>294.91666666666703</v>
      </c>
      <c r="K63" s="257">
        <v>300.91666666666703</v>
      </c>
      <c r="L63" s="257">
        <v>298.66666666666703</v>
      </c>
    </row>
    <row r="64" spans="1:12">
      <c r="A64" s="121" t="s">
        <v>438</v>
      </c>
      <c r="B64" s="257">
        <v>193</v>
      </c>
      <c r="C64" s="257">
        <v>2.9166666666666599</v>
      </c>
      <c r="D64" s="257">
        <v>4.9166666666666696</v>
      </c>
      <c r="E64" s="257">
        <v>11.1666666666667</v>
      </c>
      <c r="F64" s="257">
        <v>22.9166666666667</v>
      </c>
      <c r="G64" s="257">
        <v>19.1666666666667</v>
      </c>
      <c r="H64" s="257">
        <v>22.0833333333333</v>
      </c>
      <c r="I64" s="257">
        <v>20.1666666666667</v>
      </c>
      <c r="J64" s="257">
        <v>27.8333333333333</v>
      </c>
      <c r="K64" s="257">
        <v>31.5</v>
      </c>
      <c r="L64" s="257">
        <v>30.3333333333333</v>
      </c>
    </row>
    <row r="65" spans="1:12">
      <c r="A65" s="121" t="s">
        <v>439</v>
      </c>
      <c r="B65" s="257">
        <v>667.41666666666697</v>
      </c>
      <c r="C65" s="257">
        <v>6.0833333333333304</v>
      </c>
      <c r="D65" s="257">
        <v>24.8333333333333</v>
      </c>
      <c r="E65" s="257">
        <v>42.3333333333333</v>
      </c>
      <c r="F65" s="257">
        <v>57.8333333333333</v>
      </c>
      <c r="G65" s="257">
        <v>56.1666666666666</v>
      </c>
      <c r="H65" s="257">
        <v>78.0833333333333</v>
      </c>
      <c r="I65" s="257">
        <v>97.1666666666666</v>
      </c>
      <c r="J65" s="257">
        <v>92.3333333333333</v>
      </c>
      <c r="K65" s="257">
        <v>94.9166666666667</v>
      </c>
      <c r="L65" s="257">
        <v>117.666666666667</v>
      </c>
    </row>
    <row r="66" spans="1:12">
      <c r="A66" s="121" t="s">
        <v>440</v>
      </c>
      <c r="B66" s="122">
        <v>875.5</v>
      </c>
      <c r="C66" s="122">
        <v>8.75</v>
      </c>
      <c r="D66" s="122">
        <v>29.6666666666667</v>
      </c>
      <c r="E66" s="122">
        <v>55.6666666666666</v>
      </c>
      <c r="F66" s="122">
        <v>82.4166666666666</v>
      </c>
      <c r="G66" s="122">
        <v>83.75</v>
      </c>
      <c r="H66" s="122">
        <v>93.6666666666666</v>
      </c>
      <c r="I66" s="122">
        <v>116.833333333333</v>
      </c>
      <c r="J66" s="122">
        <v>120.5</v>
      </c>
      <c r="K66" s="122">
        <v>132.5</v>
      </c>
      <c r="L66" s="122">
        <v>151.75</v>
      </c>
    </row>
    <row r="67" spans="1:12">
      <c r="A67" s="124" t="s">
        <v>111</v>
      </c>
      <c r="B67" s="258">
        <v>235.333333333333</v>
      </c>
      <c r="C67" s="258">
        <v>9.8333333333333393</v>
      </c>
      <c r="D67" s="258">
        <v>25.0833333333333</v>
      </c>
      <c r="E67" s="258">
        <v>30.8333333333333</v>
      </c>
      <c r="F67" s="258">
        <v>22.5</v>
      </c>
      <c r="G67" s="258">
        <v>25</v>
      </c>
      <c r="H67" s="258">
        <v>18.5</v>
      </c>
      <c r="I67" s="258">
        <v>18.3333333333333</v>
      </c>
      <c r="J67" s="258">
        <v>26.25</v>
      </c>
      <c r="K67" s="258">
        <v>31.6666666666667</v>
      </c>
      <c r="L67" s="258">
        <v>27.3333333333333</v>
      </c>
    </row>
    <row r="68" spans="1:12" ht="13.5">
      <c r="A68" s="127" t="s">
        <v>216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</row>
    <row r="69" spans="1:1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</row>
    <row r="70" spans="1:12">
      <c r="A70" s="104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257"/>
    </row>
    <row r="71" spans="1:12">
      <c r="A71" s="104"/>
      <c r="B71" s="257"/>
      <c r="C71" s="257"/>
      <c r="D71" s="257"/>
      <c r="E71" s="257"/>
      <c r="F71" s="257"/>
      <c r="G71" s="257"/>
      <c r="H71" s="257"/>
      <c r="I71" s="257"/>
      <c r="J71" s="257"/>
      <c r="K71" s="257"/>
      <c r="L71" s="257"/>
    </row>
    <row r="72" spans="1:1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</row>
    <row r="73" spans="1:1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</row>
    <row r="75" spans="1:1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</row>
    <row r="76" spans="1:1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</row>
    <row r="77" spans="1:1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</row>
    <row r="78" spans="1:1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</row>
    <row r="79" spans="1:1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</row>
    <row r="80" spans="1:1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</row>
    <row r="81" spans="1:1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</row>
    <row r="82" spans="1:1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</row>
    <row r="83" spans="1:1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1:1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1:1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1:1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1:1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1:1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89" spans="1:1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</row>
    <row r="90" spans="1:1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</row>
    <row r="91" spans="1:1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1:1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</row>
    <row r="94" spans="1:1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</row>
    <row r="95" spans="1:1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</row>
    <row r="96" spans="1:1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</row>
    <row r="97" spans="1:1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</row>
    <row r="99" spans="1:1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</row>
    <row r="102" spans="1:1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</row>
    <row r="108" spans="1:1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</row>
    <row r="109" spans="1:1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</row>
    <row r="110" spans="1:1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</row>
    <row r="111" spans="1:1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</row>
    <row r="112" spans="1:1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</row>
    <row r="113" spans="1:1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</row>
    <row r="114" spans="1:1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</row>
    <row r="115" spans="1:1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</row>
    <row r="116" spans="1:1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</row>
    <row r="117" spans="1:1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</row>
    <row r="118" spans="1:1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</row>
    <row r="119" spans="1:1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</row>
    <row r="120" spans="1:1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</row>
    <row r="121" spans="1:1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</row>
    <row r="122" spans="1:1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</row>
    <row r="123" spans="1:1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</row>
    <row r="124" spans="1:1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</row>
    <row r="125" spans="1:1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</row>
    <row r="126" spans="1:1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</row>
    <row r="127" spans="1:1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</row>
    <row r="128" spans="1:1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</row>
    <row r="129" spans="1:1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</row>
    <row r="130" spans="1:1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</row>
    <row r="131" spans="1:1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</row>
    <row r="132" spans="1:1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</row>
    <row r="133" spans="1:1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</row>
    <row r="134" spans="1:1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</row>
    <row r="135" spans="1:1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</row>
    <row r="136" spans="1:1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</row>
    <row r="137" spans="1:1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</row>
    <row r="138" spans="1:1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</row>
    <row r="139" spans="1:1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</row>
    <row r="140" spans="1:1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</row>
    <row r="141" spans="1:1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</row>
    <row r="142" spans="1:1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</row>
    <row r="143" spans="1:1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</row>
    <row r="144" spans="1:1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</row>
    <row r="145" spans="1:1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</row>
    <row r="146" spans="1:1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</row>
    <row r="147" spans="1:1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</row>
    <row r="148" spans="1:1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</row>
    <row r="149" spans="1:1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</row>
    <row r="150" spans="1:1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</row>
    <row r="151" spans="1:1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</row>
    <row r="152" spans="1:1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</row>
    <row r="153" spans="1:1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</row>
    <row r="154" spans="1:1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</row>
    <row r="155" spans="1:1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</row>
    <row r="156" spans="1:1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</row>
    <row r="157" spans="1:1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</row>
    <row r="158" spans="1:1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</row>
    <row r="159" spans="1:1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</row>
    <row r="160" spans="1:1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</row>
    <row r="161" spans="1:1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</row>
    <row r="162" spans="1:1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</row>
    <row r="163" spans="1:1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</row>
    <row r="164" spans="1:12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</row>
    <row r="165" spans="1:12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</row>
    <row r="166" spans="1:12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</row>
    <row r="167" spans="1:12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</row>
    <row r="168" spans="1:12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</row>
    <row r="169" spans="1:12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</row>
    <row r="170" spans="1:12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</row>
    <row r="171" spans="1:12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</row>
    <row r="172" spans="1:12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</row>
    <row r="173" spans="1:12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</row>
    <row r="174" spans="1:12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</row>
    <row r="175" spans="1:12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</row>
    <row r="176" spans="1:12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</row>
    <row r="177" spans="1:12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</row>
    <row r="178" spans="1:12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</row>
    <row r="179" spans="1:12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</row>
    <row r="180" spans="1:12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</row>
    <row r="181" spans="1:12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</row>
    <row r="182" spans="1:12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</row>
    <row r="183" spans="1:12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</row>
    <row r="184" spans="1:12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</row>
    <row r="185" spans="1:12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</row>
    <row r="186" spans="1:12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</row>
    <row r="187" spans="1:12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</row>
    <row r="188" spans="1:12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</row>
    <row r="189" spans="1:12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</row>
    <row r="190" spans="1:12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</row>
    <row r="191" spans="1:12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</row>
    <row r="192" spans="1:12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</row>
    <row r="193" spans="1:12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</row>
    <row r="194" spans="1:12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</row>
    <row r="195" spans="1:12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</row>
    <row r="196" spans="1:12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</row>
    <row r="197" spans="1:12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</row>
    <row r="198" spans="1:12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</row>
    <row r="199" spans="1:12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</row>
    <row r="200" spans="1:12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</row>
    <row r="201" spans="1:12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</row>
    <row r="202" spans="1:12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</row>
    <row r="203" spans="1:12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</row>
    <row r="204" spans="1:12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</row>
    <row r="205" spans="1:12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</row>
    <row r="206" spans="1:12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</row>
    <row r="207" spans="1:12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</row>
    <row r="208" spans="1:12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</row>
    <row r="209" spans="1:12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</row>
    <row r="210" spans="1:12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</row>
    <row r="211" spans="1:12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</row>
    <row r="212" spans="1:12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</row>
    <row r="213" spans="1:12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</row>
    <row r="214" spans="1:12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</row>
    <row r="215" spans="1:12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</row>
    <row r="216" spans="1:12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</row>
    <row r="217" spans="1:12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</row>
    <row r="218" spans="1:12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</row>
    <row r="219" spans="1:12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</row>
    <row r="220" spans="1:12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</row>
    <row r="221" spans="1:12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</row>
    <row r="222" spans="1:12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</row>
    <row r="223" spans="1:12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</row>
    <row r="224" spans="1:12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</row>
    <row r="225" spans="1:12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</row>
    <row r="226" spans="1:12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</row>
    <row r="227" spans="1:12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</row>
    <row r="228" spans="1:12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</row>
    <row r="229" spans="1:12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</row>
    <row r="230" spans="1:12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</row>
  </sheetData>
  <pageMargins left="0.23622047244094491" right="0.23622047244094491" top="0.39370078740157483" bottom="0.74803149606299213" header="0" footer="0.31496062992125984"/>
  <pageSetup paperSize="9" scale="8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4"/>
  <sheetViews>
    <sheetView workbookViewId="0">
      <selection activeCell="I18" sqref="I18"/>
    </sheetView>
  </sheetViews>
  <sheetFormatPr baseColWidth="10" defaultColWidth="11.42578125" defaultRowHeight="12.75"/>
  <cols>
    <col min="1" max="1" width="23.5703125" style="194" customWidth="1"/>
    <col min="2" max="7" width="11.5703125" style="194" customWidth="1"/>
    <col min="8" max="16384" width="11.42578125" style="194"/>
  </cols>
  <sheetData>
    <row r="1" spans="1:11">
      <c r="A1" s="103" t="s">
        <v>448</v>
      </c>
      <c r="B1" s="104"/>
      <c r="C1" s="104"/>
      <c r="D1" s="104"/>
      <c r="E1" s="104"/>
      <c r="F1" s="104"/>
      <c r="G1" s="104"/>
    </row>
    <row r="2" spans="1:11">
      <c r="A2" s="107" t="s">
        <v>449</v>
      </c>
      <c r="B2" s="122"/>
      <c r="C2" s="122"/>
      <c r="D2" s="122"/>
      <c r="E2" s="122"/>
      <c r="F2" s="122"/>
      <c r="G2" s="122"/>
      <c r="H2" s="237"/>
      <c r="I2" s="237"/>
      <c r="J2" s="237"/>
      <c r="K2" s="237"/>
    </row>
    <row r="3" spans="1:11">
      <c r="A3" s="129"/>
      <c r="B3" s="104"/>
      <c r="C3" s="104"/>
      <c r="D3" s="104"/>
      <c r="E3" s="104"/>
      <c r="F3" s="104"/>
      <c r="G3" s="104"/>
    </row>
    <row r="4" spans="1:11" ht="38.25">
      <c r="A4" s="110"/>
      <c r="B4" s="167" t="s">
        <v>6</v>
      </c>
      <c r="C4" s="167" t="s">
        <v>75</v>
      </c>
      <c r="D4" s="167" t="s">
        <v>76</v>
      </c>
      <c r="E4" s="167" t="s">
        <v>77</v>
      </c>
      <c r="F4" s="167" t="s">
        <v>78</v>
      </c>
      <c r="G4" s="167" t="s">
        <v>253</v>
      </c>
      <c r="H4" s="237"/>
      <c r="I4" s="237"/>
      <c r="J4" s="237"/>
      <c r="K4" s="237"/>
    </row>
    <row r="5" spans="1:11">
      <c r="A5" s="169" t="s">
        <v>6</v>
      </c>
      <c r="B5" s="187">
        <v>50852</v>
      </c>
      <c r="C5" s="187">
        <v>843.08333333333303</v>
      </c>
      <c r="D5" s="187">
        <v>4340</v>
      </c>
      <c r="E5" s="187">
        <v>3291.0833333333298</v>
      </c>
      <c r="F5" s="187">
        <v>39419</v>
      </c>
      <c r="G5" s="187">
        <v>2958.8333333333298</v>
      </c>
    </row>
    <row r="6" spans="1:11">
      <c r="A6" s="121" t="s">
        <v>422</v>
      </c>
      <c r="B6" s="122">
        <v>1287.0833333333301</v>
      </c>
      <c r="C6" s="122">
        <v>20.25</v>
      </c>
      <c r="D6" s="122">
        <v>78.25</v>
      </c>
      <c r="E6" s="122">
        <v>81.75</v>
      </c>
      <c r="F6" s="122">
        <v>1045</v>
      </c>
      <c r="G6" s="122">
        <v>61.8333333333333</v>
      </c>
    </row>
    <row r="7" spans="1:11">
      <c r="A7" s="121" t="s">
        <v>444</v>
      </c>
      <c r="B7" s="122">
        <v>1790.25</v>
      </c>
      <c r="C7" s="122">
        <v>20</v>
      </c>
      <c r="D7" s="122">
        <v>126.916666666667</v>
      </c>
      <c r="E7" s="122">
        <v>90.3333333333333</v>
      </c>
      <c r="F7" s="122">
        <v>1465.4166666666699</v>
      </c>
      <c r="G7" s="122">
        <v>87.5833333333333</v>
      </c>
    </row>
    <row r="8" spans="1:11">
      <c r="A8" s="121" t="s">
        <v>424</v>
      </c>
      <c r="B8" s="122">
        <v>2477.0833333333298</v>
      </c>
      <c r="C8" s="122">
        <v>33.25</v>
      </c>
      <c r="D8" s="122">
        <v>191.666666666667</v>
      </c>
      <c r="E8" s="122">
        <v>135.75</v>
      </c>
      <c r="F8" s="122">
        <v>2020.5</v>
      </c>
      <c r="G8" s="122">
        <v>95.9166666666667</v>
      </c>
    </row>
    <row r="9" spans="1:11">
      <c r="A9" s="121" t="s">
        <v>425</v>
      </c>
      <c r="B9" s="122">
        <v>1952</v>
      </c>
      <c r="C9" s="122">
        <v>22.25</v>
      </c>
      <c r="D9" s="122">
        <v>171.916666666667</v>
      </c>
      <c r="E9" s="122">
        <v>107.083333333333</v>
      </c>
      <c r="F9" s="122">
        <v>1549.75</v>
      </c>
      <c r="G9" s="122">
        <v>101</v>
      </c>
    </row>
    <row r="10" spans="1:11">
      <c r="A10" s="121" t="s">
        <v>445</v>
      </c>
      <c r="B10" s="122">
        <v>3077.25</v>
      </c>
      <c r="C10" s="122">
        <v>49.1666666666667</v>
      </c>
      <c r="D10" s="122">
        <v>282.41666666666703</v>
      </c>
      <c r="E10" s="122">
        <v>207.583333333334</v>
      </c>
      <c r="F10" s="122">
        <v>2399.1666666666702</v>
      </c>
      <c r="G10" s="122">
        <v>138.916666666667</v>
      </c>
    </row>
    <row r="11" spans="1:11">
      <c r="A11" s="121" t="s">
        <v>446</v>
      </c>
      <c r="B11" s="122">
        <v>1099.3333333333301</v>
      </c>
      <c r="C11" s="122">
        <v>9.3333333333333304</v>
      </c>
      <c r="D11" s="122">
        <v>78.4166666666667</v>
      </c>
      <c r="E11" s="122">
        <v>54.75</v>
      </c>
      <c r="F11" s="122">
        <v>916.83333333333303</v>
      </c>
      <c r="G11" s="122">
        <v>40</v>
      </c>
    </row>
    <row r="12" spans="1:11">
      <c r="A12" s="121" t="s">
        <v>447</v>
      </c>
      <c r="B12" s="122">
        <v>3539.9166666666702</v>
      </c>
      <c r="C12" s="122">
        <v>62.5833333333333</v>
      </c>
      <c r="D12" s="122">
        <v>330.25</v>
      </c>
      <c r="E12" s="122">
        <v>241.166666666667</v>
      </c>
      <c r="F12" s="122">
        <v>2695.1666666666702</v>
      </c>
      <c r="G12" s="122">
        <v>210.75</v>
      </c>
    </row>
    <row r="13" spans="1:11">
      <c r="A13" s="121" t="s">
        <v>429</v>
      </c>
      <c r="B13" s="122">
        <v>3596.25</v>
      </c>
      <c r="C13" s="122">
        <v>41.1666666666667</v>
      </c>
      <c r="D13" s="122">
        <v>360.41666666666703</v>
      </c>
      <c r="E13" s="122">
        <v>188.333333333333</v>
      </c>
      <c r="F13" s="122">
        <v>2820.8333333333298</v>
      </c>
      <c r="G13" s="122">
        <v>185.5</v>
      </c>
    </row>
    <row r="14" spans="1:11">
      <c r="A14" s="121" t="s">
        <v>430</v>
      </c>
      <c r="B14" s="122">
        <v>3635.3333333333298</v>
      </c>
      <c r="C14" s="122">
        <v>51.25</v>
      </c>
      <c r="D14" s="122">
        <v>281.25</v>
      </c>
      <c r="E14" s="122">
        <v>244</v>
      </c>
      <c r="F14" s="122">
        <v>2922.3333333333298</v>
      </c>
      <c r="G14" s="122">
        <v>136.5</v>
      </c>
    </row>
    <row r="15" spans="1:11">
      <c r="A15" s="121" t="s">
        <v>431</v>
      </c>
      <c r="B15" s="137">
        <v>5331.4166666666697</v>
      </c>
      <c r="C15" s="137">
        <v>85.6666666666667</v>
      </c>
      <c r="D15" s="137">
        <v>434.75</v>
      </c>
      <c r="E15" s="137">
        <v>331.33333333333297</v>
      </c>
      <c r="F15" s="137">
        <v>4110.5</v>
      </c>
      <c r="G15" s="137">
        <v>369.166666666666</v>
      </c>
    </row>
    <row r="16" spans="1:11">
      <c r="A16" s="121" t="s">
        <v>432</v>
      </c>
      <c r="B16" s="137">
        <v>4877.0833333333303</v>
      </c>
      <c r="C16" s="137">
        <v>136</v>
      </c>
      <c r="D16" s="137">
        <v>390.91666666666703</v>
      </c>
      <c r="E16" s="137">
        <v>343.083333333334</v>
      </c>
      <c r="F16" s="137">
        <v>3531.8333333333298</v>
      </c>
      <c r="G16" s="137">
        <v>475.25</v>
      </c>
    </row>
    <row r="17" spans="1:7">
      <c r="A17" s="121" t="s">
        <v>433</v>
      </c>
      <c r="B17" s="137">
        <v>4037.5</v>
      </c>
      <c r="C17" s="137">
        <v>52.8333333333333</v>
      </c>
      <c r="D17" s="137">
        <v>333.58333333333297</v>
      </c>
      <c r="E17" s="137">
        <v>269</v>
      </c>
      <c r="F17" s="137">
        <v>3152.25</v>
      </c>
      <c r="G17" s="137">
        <v>229.833333333334</v>
      </c>
    </row>
    <row r="18" spans="1:7">
      <c r="A18" s="121" t="s">
        <v>434</v>
      </c>
      <c r="B18" s="137">
        <v>2048.9166666666702</v>
      </c>
      <c r="C18" s="137">
        <v>30.0833333333333</v>
      </c>
      <c r="D18" s="137">
        <v>147.666666666667</v>
      </c>
      <c r="E18" s="137">
        <v>107.416666666667</v>
      </c>
      <c r="F18" s="137">
        <v>1683.5</v>
      </c>
      <c r="G18" s="137">
        <v>80.25</v>
      </c>
    </row>
    <row r="19" spans="1:7">
      <c r="A19" s="121" t="s">
        <v>435</v>
      </c>
      <c r="B19" s="137">
        <v>1613.25</v>
      </c>
      <c r="C19" s="137">
        <v>17.9166666666667</v>
      </c>
      <c r="D19" s="137">
        <v>141.583333333333</v>
      </c>
      <c r="E19" s="137">
        <v>92.5</v>
      </c>
      <c r="F19" s="137">
        <v>1275.4166666666699</v>
      </c>
      <c r="G19" s="137">
        <v>85.8333333333333</v>
      </c>
    </row>
    <row r="20" spans="1:7">
      <c r="A20" s="121" t="s">
        <v>436</v>
      </c>
      <c r="B20" s="137">
        <v>4092.0833333333298</v>
      </c>
      <c r="C20" s="137">
        <v>107.083333333333</v>
      </c>
      <c r="D20" s="137">
        <v>342.75</v>
      </c>
      <c r="E20" s="137">
        <v>314.5</v>
      </c>
      <c r="F20" s="137">
        <v>3032</v>
      </c>
      <c r="G20" s="137">
        <v>295.75</v>
      </c>
    </row>
    <row r="21" spans="1:7">
      <c r="A21" s="121" t="s">
        <v>437</v>
      </c>
      <c r="B21" s="137">
        <v>3154.4166666666702</v>
      </c>
      <c r="C21" s="137">
        <v>42.5</v>
      </c>
      <c r="D21" s="137">
        <v>290.5</v>
      </c>
      <c r="E21" s="137">
        <v>250.416666666666</v>
      </c>
      <c r="F21" s="137">
        <v>2391.6666666666702</v>
      </c>
      <c r="G21" s="137">
        <v>179.333333333333</v>
      </c>
    </row>
    <row r="22" spans="1:7">
      <c r="A22" s="121" t="s">
        <v>438</v>
      </c>
      <c r="B22" s="137">
        <v>329.91666666666703</v>
      </c>
      <c r="C22" s="137">
        <v>9.0833333333333304</v>
      </c>
      <c r="D22" s="137">
        <v>41.0833333333333</v>
      </c>
      <c r="E22" s="137">
        <v>29.6666666666667</v>
      </c>
      <c r="F22" s="137">
        <v>225.333333333333</v>
      </c>
      <c r="G22" s="137">
        <v>24.75</v>
      </c>
    </row>
    <row r="23" spans="1:7">
      <c r="A23" s="121" t="s">
        <v>439</v>
      </c>
      <c r="B23" s="137">
        <v>1084.0833333333301</v>
      </c>
      <c r="C23" s="137">
        <v>9.5833333333333304</v>
      </c>
      <c r="D23" s="137">
        <v>111.583333333333</v>
      </c>
      <c r="E23" s="137">
        <v>110.75</v>
      </c>
      <c r="F23" s="137">
        <v>822.83333333333303</v>
      </c>
      <c r="G23" s="137">
        <v>29.3333333333333</v>
      </c>
    </row>
    <row r="24" spans="1:7">
      <c r="A24" s="121" t="s">
        <v>440</v>
      </c>
      <c r="B24" s="137">
        <v>1427.8333333333301</v>
      </c>
      <c r="C24" s="137">
        <v>32.3333333333333</v>
      </c>
      <c r="D24" s="137">
        <v>163</v>
      </c>
      <c r="E24" s="137">
        <v>77.0833333333333</v>
      </c>
      <c r="F24" s="137">
        <v>1073.6666666666699</v>
      </c>
      <c r="G24" s="137">
        <v>81.75</v>
      </c>
    </row>
    <row r="25" spans="1:7">
      <c r="A25" s="124" t="s">
        <v>111</v>
      </c>
      <c r="B25" s="175">
        <v>401</v>
      </c>
      <c r="C25" s="175">
        <v>10.75</v>
      </c>
      <c r="D25" s="175">
        <v>41.0833333333333</v>
      </c>
      <c r="E25" s="175">
        <v>14.5833333333333</v>
      </c>
      <c r="F25" s="175">
        <v>285</v>
      </c>
      <c r="G25" s="175">
        <v>49.5833333333333</v>
      </c>
    </row>
    <row r="26" spans="1:7">
      <c r="A26" s="169" t="s">
        <v>7</v>
      </c>
      <c r="B26" s="187">
        <v>20500.75</v>
      </c>
      <c r="C26" s="187">
        <v>548.83333333333303</v>
      </c>
      <c r="D26" s="187">
        <v>2275.75</v>
      </c>
      <c r="E26" s="187">
        <v>2713</v>
      </c>
      <c r="F26" s="187">
        <v>13964.416666666701</v>
      </c>
      <c r="G26" s="187">
        <v>998.75</v>
      </c>
    </row>
    <row r="27" spans="1:7">
      <c r="A27" s="121" t="s">
        <v>422</v>
      </c>
      <c r="B27" s="122">
        <v>607.75</v>
      </c>
      <c r="C27" s="122">
        <v>12.8333333333333</v>
      </c>
      <c r="D27" s="122">
        <v>49.25</v>
      </c>
      <c r="E27" s="122">
        <v>62.5833333333333</v>
      </c>
      <c r="F27" s="122">
        <v>456.66666666666703</v>
      </c>
      <c r="G27" s="122">
        <v>26.4166666666667</v>
      </c>
    </row>
    <row r="28" spans="1:7">
      <c r="A28" s="121" t="s">
        <v>444</v>
      </c>
      <c r="B28" s="122">
        <v>776.08333333333303</v>
      </c>
      <c r="C28" s="122">
        <v>14.4166666666667</v>
      </c>
      <c r="D28" s="122">
        <v>72.5833333333334</v>
      </c>
      <c r="E28" s="122">
        <v>59.75</v>
      </c>
      <c r="F28" s="122">
        <v>597</v>
      </c>
      <c r="G28" s="122">
        <v>32.3333333333333</v>
      </c>
    </row>
    <row r="29" spans="1:7">
      <c r="A29" s="121" t="s">
        <v>424</v>
      </c>
      <c r="B29" s="122">
        <v>1056.6666666666699</v>
      </c>
      <c r="C29" s="122">
        <v>24</v>
      </c>
      <c r="D29" s="122">
        <v>91.75</v>
      </c>
      <c r="E29" s="122">
        <v>106.083333333333</v>
      </c>
      <c r="F29" s="122">
        <v>798</v>
      </c>
      <c r="G29" s="122">
        <v>36.8333333333333</v>
      </c>
    </row>
    <row r="30" spans="1:7">
      <c r="A30" s="121" t="s">
        <v>425</v>
      </c>
      <c r="B30" s="122">
        <v>747.5</v>
      </c>
      <c r="C30" s="122">
        <v>14.25</v>
      </c>
      <c r="D30" s="122">
        <v>92.0833333333333</v>
      </c>
      <c r="E30" s="122">
        <v>83.5</v>
      </c>
      <c r="F30" s="122">
        <v>526.5</v>
      </c>
      <c r="G30" s="122">
        <v>31.1666666666667</v>
      </c>
    </row>
    <row r="31" spans="1:7">
      <c r="A31" s="121" t="s">
        <v>445</v>
      </c>
      <c r="B31" s="122">
        <v>1271.8333333333301</v>
      </c>
      <c r="C31" s="122">
        <v>33.9166666666667</v>
      </c>
      <c r="D31" s="122">
        <v>144.083333333333</v>
      </c>
      <c r="E31" s="122">
        <v>180.666666666667</v>
      </c>
      <c r="F31" s="122">
        <v>861.75</v>
      </c>
      <c r="G31" s="122">
        <v>51.4166666666667</v>
      </c>
    </row>
    <row r="32" spans="1:7">
      <c r="A32" s="121" t="s">
        <v>446</v>
      </c>
      <c r="B32" s="122">
        <v>447.91666666666703</v>
      </c>
      <c r="C32" s="122">
        <v>5.4166666666666696</v>
      </c>
      <c r="D32" s="122">
        <v>44.8333333333333</v>
      </c>
      <c r="E32" s="122">
        <v>36.75</v>
      </c>
      <c r="F32" s="122">
        <v>345.33333333333297</v>
      </c>
      <c r="G32" s="122">
        <v>15.5833333333333</v>
      </c>
    </row>
    <row r="33" spans="1:7">
      <c r="A33" s="121" t="s">
        <v>447</v>
      </c>
      <c r="B33" s="122">
        <v>1418</v>
      </c>
      <c r="C33" s="122">
        <v>36.3333333333333</v>
      </c>
      <c r="D33" s="122">
        <v>171.583333333333</v>
      </c>
      <c r="E33" s="122">
        <v>208.916666666667</v>
      </c>
      <c r="F33" s="122">
        <v>931.58333333333303</v>
      </c>
      <c r="G33" s="122">
        <v>69.5833333333333</v>
      </c>
    </row>
    <row r="34" spans="1:7">
      <c r="A34" s="121" t="s">
        <v>429</v>
      </c>
      <c r="B34" s="122">
        <v>1371.75</v>
      </c>
      <c r="C34" s="122">
        <v>25.25</v>
      </c>
      <c r="D34" s="122">
        <v>202.583333333333</v>
      </c>
      <c r="E34" s="122">
        <v>152.75</v>
      </c>
      <c r="F34" s="122">
        <v>931.58333333333303</v>
      </c>
      <c r="G34" s="122">
        <v>59.5833333333333</v>
      </c>
    </row>
    <row r="35" spans="1:7">
      <c r="A35" s="121" t="s">
        <v>430</v>
      </c>
      <c r="B35" s="122">
        <v>1389.8333333333301</v>
      </c>
      <c r="C35" s="122">
        <v>32.9166666666667</v>
      </c>
      <c r="D35" s="122">
        <v>136.166666666667</v>
      </c>
      <c r="E35" s="122">
        <v>197.25</v>
      </c>
      <c r="F35" s="122">
        <v>987.33333333333303</v>
      </c>
      <c r="G35" s="122">
        <v>36.1666666666667</v>
      </c>
    </row>
    <row r="36" spans="1:7">
      <c r="A36" s="121" t="s">
        <v>431</v>
      </c>
      <c r="B36" s="137">
        <v>2157.4166666666702</v>
      </c>
      <c r="C36" s="137">
        <v>53.1666666666667</v>
      </c>
      <c r="D36" s="137">
        <v>226.166666666667</v>
      </c>
      <c r="E36" s="137">
        <v>276.66666666666703</v>
      </c>
      <c r="F36" s="137">
        <v>1478.3333333333301</v>
      </c>
      <c r="G36" s="137">
        <v>123.083333333333</v>
      </c>
    </row>
    <row r="37" spans="1:7">
      <c r="A37" s="121" t="s">
        <v>432</v>
      </c>
      <c r="B37" s="137">
        <v>2013</v>
      </c>
      <c r="C37" s="137">
        <v>88.5</v>
      </c>
      <c r="D37" s="137">
        <v>213</v>
      </c>
      <c r="E37" s="137">
        <v>295.41666666666703</v>
      </c>
      <c r="F37" s="137">
        <v>1259.3333333333301</v>
      </c>
      <c r="G37" s="137">
        <v>156.75</v>
      </c>
    </row>
    <row r="38" spans="1:7">
      <c r="A38" s="121" t="s">
        <v>433</v>
      </c>
      <c r="B38" s="137">
        <v>1580.8333333333301</v>
      </c>
      <c r="C38" s="137">
        <v>35.6666666666667</v>
      </c>
      <c r="D38" s="137">
        <v>169.333333333333</v>
      </c>
      <c r="E38" s="137">
        <v>213.5</v>
      </c>
      <c r="F38" s="137">
        <v>1074.6666666666699</v>
      </c>
      <c r="G38" s="137">
        <v>87.6666666666667</v>
      </c>
    </row>
    <row r="39" spans="1:7">
      <c r="A39" s="121" t="s">
        <v>434</v>
      </c>
      <c r="B39" s="137">
        <v>882.5</v>
      </c>
      <c r="C39" s="137">
        <v>24</v>
      </c>
      <c r="D39" s="137">
        <v>88.9166666666667</v>
      </c>
      <c r="E39" s="137">
        <v>80.4166666666667</v>
      </c>
      <c r="F39" s="137">
        <v>662.33333333333303</v>
      </c>
      <c r="G39" s="137">
        <v>26.8333333333333</v>
      </c>
    </row>
    <row r="40" spans="1:7">
      <c r="A40" s="121" t="s">
        <v>435</v>
      </c>
      <c r="B40" s="137">
        <v>664.75</v>
      </c>
      <c r="C40" s="137">
        <v>13</v>
      </c>
      <c r="D40" s="137">
        <v>74.3333333333333</v>
      </c>
      <c r="E40" s="137">
        <v>70.1666666666667</v>
      </c>
      <c r="F40" s="137">
        <v>471.75</v>
      </c>
      <c r="G40" s="137">
        <v>35.5</v>
      </c>
    </row>
    <row r="41" spans="1:7">
      <c r="A41" s="121" t="s">
        <v>436</v>
      </c>
      <c r="B41" s="137">
        <v>1630</v>
      </c>
      <c r="C41" s="137">
        <v>71.0833333333333</v>
      </c>
      <c r="D41" s="137">
        <v>175.583333333333</v>
      </c>
      <c r="E41" s="137">
        <v>269.91666666666703</v>
      </c>
      <c r="F41" s="137">
        <v>1022.66666666667</v>
      </c>
      <c r="G41" s="137">
        <v>90.75</v>
      </c>
    </row>
    <row r="42" spans="1:7">
      <c r="A42" s="121" t="s">
        <v>437</v>
      </c>
      <c r="B42" s="137">
        <v>1213.3333333333301</v>
      </c>
      <c r="C42" s="137">
        <v>24.9166666666667</v>
      </c>
      <c r="D42" s="137">
        <v>147.333333333333</v>
      </c>
      <c r="E42" s="137">
        <v>223</v>
      </c>
      <c r="F42" s="137">
        <v>759.75</v>
      </c>
      <c r="G42" s="137">
        <v>58.3333333333333</v>
      </c>
    </row>
    <row r="43" spans="1:7">
      <c r="A43" s="121" t="s">
        <v>438</v>
      </c>
      <c r="B43" s="137">
        <v>136.916666666667</v>
      </c>
      <c r="C43" s="137">
        <v>5.75</v>
      </c>
      <c r="D43" s="137">
        <v>16.4166666666667</v>
      </c>
      <c r="E43" s="137">
        <v>23.6666666666667</v>
      </c>
      <c r="F43" s="137">
        <v>81.9166666666667</v>
      </c>
      <c r="G43" s="137">
        <v>9.1666666666666696</v>
      </c>
    </row>
    <row r="44" spans="1:7">
      <c r="A44" s="121" t="s">
        <v>439</v>
      </c>
      <c r="B44" s="137">
        <v>416.66666666666703</v>
      </c>
      <c r="C44" s="137">
        <v>2.25</v>
      </c>
      <c r="D44" s="137">
        <v>54.6666666666667</v>
      </c>
      <c r="E44" s="137">
        <v>98.25</v>
      </c>
      <c r="F44" s="137">
        <v>255</v>
      </c>
      <c r="G44" s="137">
        <v>6.5</v>
      </c>
    </row>
    <row r="45" spans="1:7">
      <c r="A45" s="121" t="s">
        <v>440</v>
      </c>
      <c r="B45" s="137">
        <v>552.33333333333303</v>
      </c>
      <c r="C45" s="137">
        <v>24.5833333333333</v>
      </c>
      <c r="D45" s="137">
        <v>84</v>
      </c>
      <c r="E45" s="137">
        <v>61.5</v>
      </c>
      <c r="F45" s="137">
        <v>356.25</v>
      </c>
      <c r="G45" s="137">
        <v>26</v>
      </c>
    </row>
    <row r="46" spans="1:7">
      <c r="A46" s="124" t="s">
        <v>111</v>
      </c>
      <c r="B46" s="175">
        <v>165.666666666667</v>
      </c>
      <c r="C46" s="175">
        <v>6.5833333333333401</v>
      </c>
      <c r="D46" s="175">
        <v>21.0833333333333</v>
      </c>
      <c r="E46" s="175">
        <v>12.25</v>
      </c>
      <c r="F46" s="175">
        <v>106.666666666667</v>
      </c>
      <c r="G46" s="175">
        <v>19.0833333333333</v>
      </c>
    </row>
    <row r="47" spans="1:7">
      <c r="A47" s="169" t="s">
        <v>8</v>
      </c>
      <c r="B47" s="187">
        <v>30351.25</v>
      </c>
      <c r="C47" s="187">
        <v>294.25</v>
      </c>
      <c r="D47" s="187">
        <v>2064.25</v>
      </c>
      <c r="E47" s="187">
        <v>578.08333333333303</v>
      </c>
      <c r="F47" s="187">
        <v>25454.583333333299</v>
      </c>
      <c r="G47" s="187">
        <v>1960.0833333333301</v>
      </c>
    </row>
    <row r="48" spans="1:7">
      <c r="A48" s="121" t="s">
        <v>422</v>
      </c>
      <c r="B48" s="122">
        <v>679.33333333333303</v>
      </c>
      <c r="C48" s="122">
        <v>7.4166666666666696</v>
      </c>
      <c r="D48" s="122">
        <v>29</v>
      </c>
      <c r="E48" s="122">
        <v>19.1666666666667</v>
      </c>
      <c r="F48" s="122">
        <v>588.33333333333303</v>
      </c>
      <c r="G48" s="122">
        <v>35.4166666666667</v>
      </c>
    </row>
    <row r="49" spans="1:7">
      <c r="A49" s="121" t="s">
        <v>444</v>
      </c>
      <c r="B49" s="122">
        <v>1014.16666666667</v>
      </c>
      <c r="C49" s="122">
        <v>5.5833333333333304</v>
      </c>
      <c r="D49" s="122">
        <v>54.3333333333333</v>
      </c>
      <c r="E49" s="122">
        <v>30.5833333333333</v>
      </c>
      <c r="F49" s="122">
        <v>868.41666666666697</v>
      </c>
      <c r="G49" s="122">
        <v>55.25</v>
      </c>
    </row>
    <row r="50" spans="1:7">
      <c r="A50" s="121" t="s">
        <v>424</v>
      </c>
      <c r="B50" s="122">
        <v>1420.4166666666699</v>
      </c>
      <c r="C50" s="122">
        <v>9.25</v>
      </c>
      <c r="D50" s="122">
        <v>99.9166666666667</v>
      </c>
      <c r="E50" s="122">
        <v>29.6666666666667</v>
      </c>
      <c r="F50" s="122">
        <v>1222.5</v>
      </c>
      <c r="G50" s="122">
        <v>59.0833333333333</v>
      </c>
    </row>
    <row r="51" spans="1:7">
      <c r="A51" s="121" t="s">
        <v>425</v>
      </c>
      <c r="B51" s="122">
        <v>1204.5</v>
      </c>
      <c r="C51" s="122">
        <v>8</v>
      </c>
      <c r="D51" s="122">
        <v>79.8333333333333</v>
      </c>
      <c r="E51" s="122">
        <v>23.5833333333333</v>
      </c>
      <c r="F51" s="122">
        <v>1023.25</v>
      </c>
      <c r="G51" s="122">
        <v>69.8333333333333</v>
      </c>
    </row>
    <row r="52" spans="1:7">
      <c r="A52" s="121" t="s">
        <v>445</v>
      </c>
      <c r="B52" s="122">
        <v>1805.4166666666699</v>
      </c>
      <c r="C52" s="122">
        <v>15.25</v>
      </c>
      <c r="D52" s="122">
        <v>138.333333333333</v>
      </c>
      <c r="E52" s="122">
        <v>26.9166666666667</v>
      </c>
      <c r="F52" s="122">
        <v>1537.4166666666699</v>
      </c>
      <c r="G52" s="122">
        <v>87.5</v>
      </c>
    </row>
    <row r="53" spans="1:7">
      <c r="A53" s="121" t="s">
        <v>446</v>
      </c>
      <c r="B53" s="122">
        <v>651.41666666666697</v>
      </c>
      <c r="C53" s="122">
        <v>3.9166666666666599</v>
      </c>
      <c r="D53" s="122">
        <v>33.5833333333333</v>
      </c>
      <c r="E53" s="122">
        <v>18</v>
      </c>
      <c r="F53" s="122">
        <v>571.5</v>
      </c>
      <c r="G53" s="122">
        <v>24.4166666666667</v>
      </c>
    </row>
    <row r="54" spans="1:7">
      <c r="A54" s="121" t="s">
        <v>447</v>
      </c>
      <c r="B54" s="122">
        <v>2121.9166666666702</v>
      </c>
      <c r="C54" s="122">
        <v>26.25</v>
      </c>
      <c r="D54" s="122">
        <v>158.666666666667</v>
      </c>
      <c r="E54" s="122">
        <v>32.25</v>
      </c>
      <c r="F54" s="122">
        <v>1763.5833333333301</v>
      </c>
      <c r="G54" s="122">
        <v>141.166666666667</v>
      </c>
    </row>
    <row r="55" spans="1:7">
      <c r="A55" s="121" t="s">
        <v>429</v>
      </c>
      <c r="B55" s="122">
        <v>2224.5</v>
      </c>
      <c r="C55" s="122">
        <v>15.9166666666667</v>
      </c>
      <c r="D55" s="122">
        <v>157.833333333333</v>
      </c>
      <c r="E55" s="122">
        <v>35.5833333333333</v>
      </c>
      <c r="F55" s="122">
        <v>1889.25</v>
      </c>
      <c r="G55" s="122">
        <v>125.916666666667</v>
      </c>
    </row>
    <row r="56" spans="1:7">
      <c r="A56" s="121" t="s">
        <v>430</v>
      </c>
      <c r="B56" s="122">
        <v>2245.5</v>
      </c>
      <c r="C56" s="122">
        <v>18.3333333333333</v>
      </c>
      <c r="D56" s="122">
        <v>145.083333333333</v>
      </c>
      <c r="E56" s="122">
        <v>46.75</v>
      </c>
      <c r="F56" s="122">
        <v>1935</v>
      </c>
      <c r="G56" s="122">
        <v>100.333333333333</v>
      </c>
    </row>
    <row r="57" spans="1:7">
      <c r="A57" s="121" t="s">
        <v>431</v>
      </c>
      <c r="B57" s="137">
        <v>3174</v>
      </c>
      <c r="C57" s="137">
        <v>32.5</v>
      </c>
      <c r="D57" s="137">
        <v>208.583333333333</v>
      </c>
      <c r="E57" s="137">
        <v>54.6666666666667</v>
      </c>
      <c r="F57" s="137">
        <v>2632.1666666666702</v>
      </c>
      <c r="G57" s="137">
        <v>246.083333333333</v>
      </c>
    </row>
    <row r="58" spans="1:7">
      <c r="A58" s="121" t="s">
        <v>432</v>
      </c>
      <c r="B58" s="137">
        <v>2864.0833333333298</v>
      </c>
      <c r="C58" s="137">
        <v>47.5</v>
      </c>
      <c r="D58" s="137">
        <v>177.916666666667</v>
      </c>
      <c r="E58" s="137">
        <v>47.6666666666667</v>
      </c>
      <c r="F58" s="137">
        <v>2272.5</v>
      </c>
      <c r="G58" s="137">
        <v>318.5</v>
      </c>
    </row>
    <row r="59" spans="1:7">
      <c r="A59" s="121" t="s">
        <v>433</v>
      </c>
      <c r="B59" s="137">
        <v>2456.6666666666702</v>
      </c>
      <c r="C59" s="137">
        <v>17.1666666666667</v>
      </c>
      <c r="D59" s="137">
        <v>164.25</v>
      </c>
      <c r="E59" s="137">
        <v>55.5</v>
      </c>
      <c r="F59" s="137">
        <v>2077.5833333333298</v>
      </c>
      <c r="G59" s="137">
        <v>142.166666666667</v>
      </c>
    </row>
    <row r="60" spans="1:7">
      <c r="A60" s="121" t="s">
        <v>434</v>
      </c>
      <c r="B60" s="137">
        <v>1166.4166666666699</v>
      </c>
      <c r="C60" s="137">
        <v>6.0833333333333304</v>
      </c>
      <c r="D60" s="137">
        <v>58.75</v>
      </c>
      <c r="E60" s="137">
        <v>27</v>
      </c>
      <c r="F60" s="137">
        <v>1021.16666666667</v>
      </c>
      <c r="G60" s="137">
        <v>53.4166666666667</v>
      </c>
    </row>
    <row r="61" spans="1:7">
      <c r="A61" s="121" t="s">
        <v>435</v>
      </c>
      <c r="B61" s="137">
        <v>948.5</v>
      </c>
      <c r="C61" s="137">
        <v>4.9166666666666696</v>
      </c>
      <c r="D61" s="137">
        <v>67.25</v>
      </c>
      <c r="E61" s="137">
        <v>22.3333333333333</v>
      </c>
      <c r="F61" s="137">
        <v>803.66666666666595</v>
      </c>
      <c r="G61" s="137">
        <v>50.3333333333333</v>
      </c>
    </row>
    <row r="62" spans="1:7">
      <c r="A62" s="121" t="s">
        <v>436</v>
      </c>
      <c r="B62" s="137">
        <v>2462.0833333333298</v>
      </c>
      <c r="C62" s="137">
        <v>36</v>
      </c>
      <c r="D62" s="137">
        <v>167.166666666667</v>
      </c>
      <c r="E62" s="137">
        <v>44.5833333333333</v>
      </c>
      <c r="F62" s="137">
        <v>2009.3333333333301</v>
      </c>
      <c r="G62" s="137">
        <v>205</v>
      </c>
    </row>
    <row r="63" spans="1:7">
      <c r="A63" s="121" t="s">
        <v>437</v>
      </c>
      <c r="B63" s="137">
        <v>1941.0833333333301</v>
      </c>
      <c r="C63" s="137">
        <v>17.5833333333333</v>
      </c>
      <c r="D63" s="137">
        <v>143.166666666667</v>
      </c>
      <c r="E63" s="137">
        <v>27.4166666666667</v>
      </c>
      <c r="F63" s="137">
        <v>1631.9166666666699</v>
      </c>
      <c r="G63" s="137">
        <v>121</v>
      </c>
    </row>
    <row r="64" spans="1:7">
      <c r="A64" s="121" t="s">
        <v>438</v>
      </c>
      <c r="B64" s="137">
        <v>193</v>
      </c>
      <c r="C64" s="137">
        <v>3.3333333333333299</v>
      </c>
      <c r="D64" s="137">
        <v>24.6666666666667</v>
      </c>
      <c r="E64" s="137">
        <v>6</v>
      </c>
      <c r="F64" s="137">
        <v>143.416666666667</v>
      </c>
      <c r="G64" s="137">
        <v>15.5833333333333</v>
      </c>
    </row>
    <row r="65" spans="1:7">
      <c r="A65" s="121" t="s">
        <v>439</v>
      </c>
      <c r="B65" s="137">
        <v>667.41666666666697</v>
      </c>
      <c r="C65" s="137">
        <v>7.3333333333333304</v>
      </c>
      <c r="D65" s="137">
        <v>56.9166666666667</v>
      </c>
      <c r="E65" s="137">
        <v>12.5</v>
      </c>
      <c r="F65" s="137">
        <v>567.83333333333303</v>
      </c>
      <c r="G65" s="137">
        <v>22.8333333333333</v>
      </c>
    </row>
    <row r="66" spans="1:7">
      <c r="A66" s="121" t="s">
        <v>440</v>
      </c>
      <c r="B66" s="137">
        <v>875.5</v>
      </c>
      <c r="C66" s="137">
        <v>7.75</v>
      </c>
      <c r="D66" s="137">
        <v>79</v>
      </c>
      <c r="E66" s="137">
        <v>15.5833333333333</v>
      </c>
      <c r="F66" s="137">
        <v>717.41666666666697</v>
      </c>
      <c r="G66" s="137">
        <v>55.75</v>
      </c>
    </row>
    <row r="67" spans="1:7">
      <c r="A67" s="124" t="s">
        <v>111</v>
      </c>
      <c r="B67" s="175">
        <v>235.333333333333</v>
      </c>
      <c r="C67" s="175">
        <v>4.1666666666666696</v>
      </c>
      <c r="D67" s="175">
        <v>20</v>
      </c>
      <c r="E67" s="175">
        <v>2.3333333333333299</v>
      </c>
      <c r="F67" s="175">
        <v>178.333333333333</v>
      </c>
      <c r="G67" s="175">
        <v>30.5</v>
      </c>
    </row>
    <row r="68" spans="1:7" ht="13.5">
      <c r="A68" s="127" t="s">
        <v>216</v>
      </c>
      <c r="B68" s="137"/>
      <c r="C68" s="137"/>
      <c r="D68" s="137"/>
      <c r="E68" s="137"/>
      <c r="F68" s="137"/>
      <c r="G68" s="137"/>
    </row>
    <row r="69" spans="1:7">
      <c r="A69" s="138"/>
      <c r="B69" s="137"/>
      <c r="C69" s="137"/>
      <c r="D69" s="137"/>
      <c r="E69" s="137"/>
      <c r="F69" s="137"/>
      <c r="G69" s="137"/>
    </row>
    <row r="70" spans="1:7">
      <c r="A70" s="138"/>
      <c r="B70" s="137"/>
      <c r="C70" s="137"/>
      <c r="D70" s="137"/>
      <c r="E70" s="137"/>
      <c r="F70" s="137"/>
      <c r="G70" s="137"/>
    </row>
    <row r="71" spans="1:7">
      <c r="A71" s="138"/>
      <c r="B71" s="136"/>
      <c r="C71" s="136"/>
      <c r="D71" s="136"/>
      <c r="E71" s="136"/>
      <c r="F71" s="136"/>
      <c r="G71" s="136"/>
    </row>
    <row r="72" spans="1:7">
      <c r="A72" s="138"/>
      <c r="B72" s="136"/>
      <c r="C72" s="136"/>
      <c r="D72" s="136"/>
      <c r="E72" s="136"/>
      <c r="F72" s="136"/>
      <c r="G72" s="136"/>
    </row>
    <row r="73" spans="1:7">
      <c r="A73" s="104"/>
      <c r="B73" s="104"/>
      <c r="C73" s="104"/>
      <c r="D73" s="104"/>
      <c r="E73" s="104"/>
      <c r="F73" s="104"/>
      <c r="G73" s="104"/>
    </row>
    <row r="74" spans="1:7">
      <c r="A74" s="104"/>
      <c r="B74" s="104"/>
      <c r="C74" s="104"/>
      <c r="D74" s="104"/>
      <c r="E74" s="104"/>
      <c r="F74" s="104"/>
      <c r="G74" s="104"/>
    </row>
    <row r="75" spans="1:7">
      <c r="A75" s="104"/>
    </row>
    <row r="76" spans="1:7">
      <c r="A76" s="104"/>
      <c r="B76" s="104"/>
      <c r="C76" s="104"/>
      <c r="D76" s="104"/>
      <c r="E76" s="104"/>
      <c r="F76" s="104"/>
      <c r="G76" s="104"/>
    </row>
    <row r="77" spans="1:7">
      <c r="A77" s="104"/>
      <c r="B77" s="104"/>
      <c r="C77" s="104"/>
      <c r="D77" s="104"/>
      <c r="E77" s="104"/>
      <c r="F77" s="104"/>
      <c r="G77" s="104"/>
    </row>
    <row r="78" spans="1:7">
      <c r="A78" s="104"/>
      <c r="B78" s="104"/>
      <c r="C78" s="104"/>
      <c r="D78" s="104"/>
      <c r="E78" s="104"/>
      <c r="F78" s="104"/>
      <c r="G78" s="104"/>
    </row>
    <row r="79" spans="1:7">
      <c r="A79" s="104"/>
      <c r="B79" s="104"/>
      <c r="C79" s="104"/>
      <c r="D79" s="104"/>
      <c r="E79" s="104"/>
      <c r="F79" s="104"/>
      <c r="G79" s="104"/>
    </row>
    <row r="80" spans="1:7">
      <c r="A80" s="104"/>
      <c r="B80" s="122"/>
      <c r="C80" s="122"/>
      <c r="D80" s="122"/>
      <c r="E80" s="122"/>
      <c r="F80" s="122"/>
      <c r="G80" s="122"/>
    </row>
    <row r="81" spans="1:7">
      <c r="A81" s="104"/>
      <c r="B81" s="122"/>
      <c r="C81" s="122"/>
      <c r="D81" s="122"/>
      <c r="E81" s="122"/>
      <c r="F81" s="122"/>
      <c r="G81" s="122"/>
    </row>
    <row r="82" spans="1:7">
      <c r="A82" s="104"/>
      <c r="B82" s="122"/>
      <c r="C82" s="122"/>
      <c r="D82" s="122"/>
      <c r="E82" s="122"/>
      <c r="F82" s="122"/>
      <c r="G82" s="122"/>
    </row>
    <row r="83" spans="1:7">
      <c r="A83" s="104"/>
      <c r="B83" s="122"/>
      <c r="C83" s="122"/>
      <c r="D83" s="122"/>
      <c r="E83" s="122"/>
      <c r="F83" s="122"/>
      <c r="G83" s="122"/>
    </row>
    <row r="84" spans="1:7">
      <c r="A84" s="104"/>
      <c r="B84" s="122"/>
      <c r="C84" s="122"/>
      <c r="D84" s="122"/>
      <c r="E84" s="122"/>
      <c r="F84" s="122"/>
      <c r="G84" s="122"/>
    </row>
    <row r="85" spans="1:7">
      <c r="A85" s="104"/>
      <c r="B85" s="122"/>
      <c r="C85" s="122"/>
      <c r="D85" s="122"/>
      <c r="E85" s="122"/>
      <c r="F85" s="122"/>
      <c r="G85" s="122"/>
    </row>
    <row r="86" spans="1:7">
      <c r="A86" s="104"/>
      <c r="B86" s="122"/>
      <c r="C86" s="122"/>
      <c r="D86" s="122"/>
      <c r="E86" s="122"/>
      <c r="F86" s="122"/>
      <c r="G86" s="122"/>
    </row>
    <row r="87" spans="1:7">
      <c r="A87" s="104"/>
      <c r="B87" s="259"/>
      <c r="C87" s="259"/>
      <c r="D87" s="259"/>
      <c r="E87" s="259"/>
      <c r="F87" s="259"/>
      <c r="G87" s="259"/>
    </row>
    <row r="88" spans="1:7">
      <c r="A88" s="104"/>
      <c r="B88" s="259"/>
      <c r="C88" s="259"/>
      <c r="D88" s="259"/>
      <c r="E88" s="259"/>
      <c r="F88" s="259"/>
      <c r="G88" s="259"/>
    </row>
    <row r="89" spans="1:7">
      <c r="A89" s="104"/>
      <c r="B89" s="104"/>
      <c r="C89" s="104"/>
      <c r="D89" s="104"/>
      <c r="E89" s="104"/>
      <c r="F89" s="104"/>
      <c r="G89" s="104"/>
    </row>
    <row r="90" spans="1:7">
      <c r="A90" s="104"/>
      <c r="B90" s="104"/>
      <c r="C90" s="104"/>
      <c r="D90" s="104"/>
      <c r="E90" s="104"/>
      <c r="F90" s="104"/>
      <c r="G90" s="104"/>
    </row>
    <row r="91" spans="1:7">
      <c r="A91" s="104"/>
      <c r="B91" s="104"/>
      <c r="C91" s="104"/>
      <c r="D91" s="104"/>
      <c r="E91" s="104"/>
      <c r="F91" s="104"/>
      <c r="G91" s="104"/>
    </row>
    <row r="92" spans="1:7">
      <c r="A92" s="104"/>
      <c r="B92" s="104"/>
      <c r="C92" s="104"/>
      <c r="D92" s="104"/>
      <c r="E92" s="104"/>
      <c r="F92" s="104"/>
      <c r="G92" s="104"/>
    </row>
    <row r="93" spans="1:7">
      <c r="A93" s="104"/>
      <c r="B93" s="104"/>
      <c r="C93" s="104"/>
      <c r="D93" s="104"/>
      <c r="E93" s="104"/>
      <c r="F93" s="104"/>
      <c r="G93" s="104"/>
    </row>
    <row r="94" spans="1:7">
      <c r="A94" s="104"/>
      <c r="B94" s="104"/>
      <c r="C94" s="104"/>
      <c r="D94" s="104"/>
      <c r="E94" s="104"/>
      <c r="F94" s="104"/>
      <c r="G94" s="104"/>
    </row>
    <row r="95" spans="1:7">
      <c r="A95" s="104"/>
      <c r="B95" s="104"/>
      <c r="C95" s="104"/>
      <c r="D95" s="104"/>
      <c r="E95" s="104"/>
      <c r="F95" s="104"/>
      <c r="G95" s="104"/>
    </row>
    <row r="96" spans="1:7">
      <c r="A96" s="104"/>
      <c r="B96" s="104"/>
      <c r="C96" s="104"/>
      <c r="D96" s="104"/>
      <c r="E96" s="104"/>
      <c r="F96" s="104"/>
      <c r="G96" s="104"/>
    </row>
    <row r="97" spans="1:7">
      <c r="A97" s="104"/>
      <c r="B97" s="104"/>
      <c r="C97" s="104"/>
      <c r="D97" s="104"/>
      <c r="E97" s="104"/>
      <c r="F97" s="104"/>
      <c r="G97" s="104"/>
    </row>
    <row r="98" spans="1:7">
      <c r="A98" s="104"/>
      <c r="B98" s="104"/>
      <c r="C98" s="104"/>
      <c r="D98" s="104"/>
      <c r="E98" s="104"/>
      <c r="F98" s="104"/>
      <c r="G98" s="104"/>
    </row>
    <row r="99" spans="1:7">
      <c r="A99" s="104"/>
      <c r="B99" s="104"/>
      <c r="C99" s="104"/>
      <c r="D99" s="104"/>
      <c r="E99" s="104"/>
      <c r="F99" s="104"/>
      <c r="G99" s="104"/>
    </row>
    <row r="100" spans="1:7">
      <c r="A100" s="104"/>
      <c r="B100" s="104"/>
      <c r="C100" s="104"/>
      <c r="D100" s="104"/>
      <c r="E100" s="104"/>
      <c r="F100" s="104"/>
      <c r="G100" s="104"/>
    </row>
    <row r="101" spans="1:7">
      <c r="A101" s="104"/>
      <c r="B101" s="104"/>
      <c r="C101" s="104"/>
      <c r="D101" s="104"/>
      <c r="E101" s="104"/>
      <c r="F101" s="104"/>
      <c r="G101" s="104"/>
    </row>
    <row r="102" spans="1:7">
      <c r="A102" s="104"/>
      <c r="B102" s="104"/>
      <c r="C102" s="104"/>
      <c r="D102" s="104"/>
      <c r="E102" s="104"/>
      <c r="F102" s="104"/>
      <c r="G102" s="104"/>
    </row>
    <row r="103" spans="1:7">
      <c r="A103" s="104"/>
      <c r="B103" s="104"/>
      <c r="C103" s="104"/>
      <c r="D103" s="104"/>
      <c r="E103" s="104"/>
      <c r="F103" s="104"/>
      <c r="G103" s="104"/>
    </row>
    <row r="104" spans="1:7">
      <c r="A104" s="104"/>
      <c r="B104" s="104"/>
      <c r="C104" s="104"/>
      <c r="D104" s="104"/>
      <c r="E104" s="104"/>
      <c r="F104" s="104"/>
      <c r="G104" s="104"/>
    </row>
    <row r="105" spans="1:7">
      <c r="A105" s="104"/>
      <c r="B105" s="104"/>
      <c r="C105" s="104"/>
      <c r="D105" s="104"/>
      <c r="E105" s="104"/>
      <c r="F105" s="104"/>
      <c r="G105" s="104"/>
    </row>
    <row r="106" spans="1:7">
      <c r="A106" s="104"/>
      <c r="B106" s="104"/>
      <c r="C106" s="104"/>
      <c r="D106" s="104"/>
      <c r="E106" s="104"/>
      <c r="F106" s="104"/>
      <c r="G106" s="104"/>
    </row>
    <row r="107" spans="1:7">
      <c r="A107" s="104"/>
      <c r="B107" s="104"/>
      <c r="C107" s="104"/>
      <c r="D107" s="104"/>
      <c r="E107" s="104"/>
      <c r="F107" s="104"/>
      <c r="G107" s="104"/>
    </row>
    <row r="108" spans="1:7">
      <c r="A108" s="104"/>
      <c r="B108" s="104"/>
      <c r="C108" s="104"/>
      <c r="D108" s="104"/>
      <c r="E108" s="104"/>
      <c r="F108" s="104"/>
      <c r="G108" s="104"/>
    </row>
    <row r="109" spans="1:7">
      <c r="A109" s="104"/>
      <c r="B109" s="104"/>
      <c r="C109" s="104"/>
      <c r="D109" s="104"/>
      <c r="E109" s="104"/>
      <c r="F109" s="104"/>
      <c r="G109" s="104"/>
    </row>
    <row r="110" spans="1:7">
      <c r="A110" s="104"/>
      <c r="B110" s="104"/>
      <c r="C110" s="104"/>
      <c r="D110" s="104"/>
      <c r="E110" s="104"/>
      <c r="F110" s="104"/>
      <c r="G110" s="104"/>
    </row>
    <row r="111" spans="1:7">
      <c r="A111" s="104"/>
      <c r="B111" s="104"/>
      <c r="C111" s="104"/>
      <c r="D111" s="104"/>
      <c r="E111" s="104"/>
      <c r="F111" s="104"/>
      <c r="G111" s="104"/>
    </row>
    <row r="112" spans="1:7">
      <c r="A112" s="104"/>
      <c r="B112" s="104"/>
      <c r="C112" s="104"/>
      <c r="D112" s="104"/>
      <c r="E112" s="104"/>
      <c r="F112" s="104"/>
      <c r="G112" s="104"/>
    </row>
    <row r="113" spans="1:7">
      <c r="A113" s="104"/>
      <c r="B113" s="104"/>
      <c r="C113" s="104"/>
      <c r="D113" s="104"/>
      <c r="E113" s="104"/>
      <c r="F113" s="104"/>
      <c r="G113" s="104"/>
    </row>
    <row r="114" spans="1:7">
      <c r="A114" s="104"/>
      <c r="B114" s="104"/>
      <c r="C114" s="104"/>
      <c r="D114" s="104"/>
      <c r="E114" s="104"/>
      <c r="F114" s="104"/>
      <c r="G114" s="104"/>
    </row>
    <row r="115" spans="1:7">
      <c r="A115" s="104"/>
      <c r="B115" s="104"/>
      <c r="C115" s="104"/>
      <c r="D115" s="104"/>
      <c r="E115" s="104"/>
      <c r="F115" s="104"/>
      <c r="G115" s="104"/>
    </row>
    <row r="116" spans="1:7">
      <c r="A116" s="104"/>
      <c r="B116" s="104"/>
      <c r="C116" s="104"/>
      <c r="D116" s="104"/>
      <c r="E116" s="104"/>
      <c r="F116" s="104"/>
      <c r="G116" s="104"/>
    </row>
    <row r="117" spans="1:7">
      <c r="A117" s="104"/>
      <c r="B117" s="104"/>
      <c r="C117" s="104"/>
      <c r="D117" s="104"/>
      <c r="E117" s="104"/>
      <c r="F117" s="104"/>
      <c r="G117" s="104"/>
    </row>
    <row r="118" spans="1:7">
      <c r="A118" s="104"/>
      <c r="B118" s="104"/>
      <c r="C118" s="104"/>
      <c r="D118" s="104"/>
      <c r="E118" s="104"/>
      <c r="F118" s="104"/>
      <c r="G118" s="104"/>
    </row>
    <row r="119" spans="1:7">
      <c r="A119" s="104"/>
      <c r="B119" s="104"/>
      <c r="C119" s="104"/>
      <c r="D119" s="104"/>
      <c r="E119" s="104"/>
      <c r="F119" s="104"/>
      <c r="G119" s="104"/>
    </row>
    <row r="120" spans="1:7">
      <c r="A120" s="104"/>
      <c r="B120" s="104"/>
      <c r="C120" s="104"/>
      <c r="D120" s="104"/>
      <c r="E120" s="104"/>
      <c r="F120" s="104"/>
      <c r="G120" s="104"/>
    </row>
    <row r="121" spans="1:7">
      <c r="A121" s="104"/>
      <c r="B121" s="104"/>
      <c r="C121" s="104"/>
      <c r="D121" s="104"/>
      <c r="E121" s="104"/>
      <c r="F121" s="104"/>
      <c r="G121" s="104"/>
    </row>
    <row r="122" spans="1:7">
      <c r="A122" s="104"/>
      <c r="B122" s="104"/>
      <c r="C122" s="104"/>
      <c r="D122" s="104"/>
      <c r="E122" s="104"/>
      <c r="F122" s="104"/>
      <c r="G122" s="104"/>
    </row>
    <row r="123" spans="1:7">
      <c r="A123" s="104"/>
      <c r="B123" s="104"/>
      <c r="C123" s="104"/>
      <c r="D123" s="104"/>
      <c r="E123" s="104"/>
      <c r="F123" s="104"/>
      <c r="G123" s="104"/>
    </row>
    <row r="124" spans="1:7">
      <c r="A124" s="104"/>
      <c r="B124" s="104"/>
      <c r="C124" s="104"/>
      <c r="D124" s="104"/>
      <c r="E124" s="104"/>
      <c r="F124" s="104"/>
      <c r="G124" s="104"/>
    </row>
    <row r="125" spans="1:7">
      <c r="A125" s="104"/>
      <c r="B125" s="104"/>
      <c r="C125" s="104"/>
      <c r="D125" s="104"/>
      <c r="E125" s="104"/>
      <c r="F125" s="104"/>
      <c r="G125" s="104"/>
    </row>
    <row r="126" spans="1:7">
      <c r="A126" s="104"/>
      <c r="B126" s="104"/>
      <c r="C126" s="104"/>
      <c r="D126" s="104"/>
      <c r="E126" s="104"/>
      <c r="F126" s="104"/>
      <c r="G126" s="104"/>
    </row>
    <row r="127" spans="1:7">
      <c r="A127" s="104"/>
      <c r="B127" s="104"/>
      <c r="C127" s="104"/>
      <c r="D127" s="104"/>
      <c r="E127" s="104"/>
      <c r="F127" s="104"/>
      <c r="G127" s="104"/>
    </row>
    <row r="128" spans="1:7">
      <c r="A128" s="104"/>
      <c r="B128" s="104"/>
      <c r="C128" s="104"/>
      <c r="D128" s="104"/>
      <c r="E128" s="104"/>
      <c r="F128" s="104"/>
      <c r="G128" s="104"/>
    </row>
    <row r="129" spans="1:7">
      <c r="A129" s="104"/>
      <c r="B129" s="104"/>
      <c r="C129" s="104"/>
      <c r="D129" s="104"/>
      <c r="E129" s="104"/>
      <c r="F129" s="104"/>
      <c r="G129" s="104"/>
    </row>
    <row r="130" spans="1:7">
      <c r="A130" s="104"/>
      <c r="B130" s="104"/>
      <c r="C130" s="104"/>
      <c r="D130" s="104"/>
      <c r="E130" s="104"/>
      <c r="F130" s="104"/>
      <c r="G130" s="104"/>
    </row>
    <row r="131" spans="1:7">
      <c r="A131" s="104"/>
      <c r="B131" s="104"/>
      <c r="C131" s="104"/>
      <c r="D131" s="104"/>
      <c r="E131" s="104"/>
      <c r="F131" s="104"/>
      <c r="G131" s="104"/>
    </row>
    <row r="132" spans="1:7">
      <c r="A132" s="104"/>
      <c r="B132" s="104"/>
      <c r="C132" s="104"/>
      <c r="D132" s="104"/>
      <c r="E132" s="104"/>
      <c r="F132" s="104"/>
      <c r="G132" s="104"/>
    </row>
    <row r="133" spans="1:7">
      <c r="A133" s="104"/>
      <c r="B133" s="104"/>
      <c r="C133" s="104"/>
      <c r="D133" s="104"/>
      <c r="E133" s="104"/>
      <c r="F133" s="104"/>
      <c r="G133" s="104"/>
    </row>
    <row r="134" spans="1:7">
      <c r="A134" s="104"/>
      <c r="B134" s="104"/>
      <c r="C134" s="104"/>
      <c r="D134" s="104"/>
      <c r="E134" s="104"/>
      <c r="F134" s="104"/>
      <c r="G134" s="104"/>
    </row>
  </sheetData>
  <pageMargins left="0.23622047244094491" right="0.23622047244094491" top="0.39370078740157483" bottom="0.74803149606299213" header="0" footer="0.31496062992125984"/>
  <pageSetup paperSize="9" scale="6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6"/>
  <sheetViews>
    <sheetView workbookViewId="0">
      <selection activeCell="I18" sqref="I18"/>
    </sheetView>
  </sheetViews>
  <sheetFormatPr baseColWidth="10" defaultColWidth="11.42578125" defaultRowHeight="12.75"/>
  <cols>
    <col min="1" max="1" width="25.28515625" style="263" customWidth="1"/>
    <col min="2" max="12" width="9.140625" style="263" customWidth="1"/>
    <col min="13" max="16384" width="11.42578125" style="235"/>
  </cols>
  <sheetData>
    <row r="1" spans="1:21">
      <c r="A1" s="103" t="s">
        <v>450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21">
      <c r="A2" s="107" t="s">
        <v>451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</row>
    <row r="3" spans="1:21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</row>
    <row r="4" spans="1:21" ht="25.5">
      <c r="A4" s="110"/>
      <c r="B4" s="260" t="s">
        <v>6</v>
      </c>
      <c r="C4" s="167" t="s">
        <v>422</v>
      </c>
      <c r="D4" s="167" t="s">
        <v>444</v>
      </c>
      <c r="E4" s="167" t="s">
        <v>424</v>
      </c>
      <c r="F4" s="167" t="s">
        <v>425</v>
      </c>
      <c r="G4" s="167" t="s">
        <v>445</v>
      </c>
      <c r="H4" s="167" t="s">
        <v>446</v>
      </c>
      <c r="I4" s="167" t="s">
        <v>447</v>
      </c>
      <c r="J4" s="167" t="s">
        <v>429</v>
      </c>
      <c r="K4" s="167" t="s">
        <v>430</v>
      </c>
      <c r="L4" s="167" t="s">
        <v>431</v>
      </c>
      <c r="M4" s="261"/>
      <c r="N4" s="261"/>
      <c r="O4" s="261"/>
      <c r="P4" s="261"/>
      <c r="Q4" s="261"/>
      <c r="R4" s="261"/>
      <c r="S4" s="261"/>
      <c r="T4" s="261"/>
      <c r="U4" s="261"/>
    </row>
    <row r="5" spans="1:21">
      <c r="A5" s="169" t="s">
        <v>6</v>
      </c>
      <c r="B5" s="170">
        <v>50852</v>
      </c>
      <c r="C5" s="170">
        <v>1287.0833333333301</v>
      </c>
      <c r="D5" s="170">
        <v>1790.25</v>
      </c>
      <c r="E5" s="170">
        <v>2477.0833333333298</v>
      </c>
      <c r="F5" s="170">
        <v>1952</v>
      </c>
      <c r="G5" s="170">
        <v>3077.25</v>
      </c>
      <c r="H5" s="170">
        <v>1099.3333333333301</v>
      </c>
      <c r="I5" s="170">
        <v>3539.9166666666702</v>
      </c>
      <c r="J5" s="170">
        <v>3596.25</v>
      </c>
      <c r="K5" s="170">
        <v>3635.3333333333298</v>
      </c>
      <c r="L5" s="170">
        <v>5331.4166666666597</v>
      </c>
    </row>
    <row r="6" spans="1:21">
      <c r="A6" s="188" t="s">
        <v>219</v>
      </c>
      <c r="B6" s="170">
        <v>843.08333333333303</v>
      </c>
      <c r="C6" s="170">
        <v>20.25</v>
      </c>
      <c r="D6" s="170">
        <v>20</v>
      </c>
      <c r="E6" s="170">
        <v>33.25</v>
      </c>
      <c r="F6" s="170">
        <v>22.25</v>
      </c>
      <c r="G6" s="170">
        <v>49.1666666666667</v>
      </c>
      <c r="H6" s="170">
        <v>9.3333333333333304</v>
      </c>
      <c r="I6" s="170">
        <v>62.5833333333333</v>
      </c>
      <c r="J6" s="170">
        <v>41.1666666666667</v>
      </c>
      <c r="K6" s="170">
        <v>51.25</v>
      </c>
      <c r="L6" s="170">
        <v>85.6666666666667</v>
      </c>
    </row>
    <row r="7" spans="1:21">
      <c r="A7" s="192" t="s">
        <v>220</v>
      </c>
      <c r="B7" s="170">
        <f>SUM(B8:B11)</f>
        <v>4340</v>
      </c>
      <c r="C7" s="170">
        <f t="shared" ref="C7:L7" si="0">SUM(C8:C11)</f>
        <v>78.25</v>
      </c>
      <c r="D7" s="170">
        <f t="shared" si="0"/>
        <v>126.91666666666701</v>
      </c>
      <c r="E7" s="170">
        <f t="shared" si="0"/>
        <v>191.66666666666666</v>
      </c>
      <c r="F7" s="170">
        <f t="shared" si="0"/>
        <v>171.91666666666634</v>
      </c>
      <c r="G7" s="170">
        <f t="shared" si="0"/>
        <v>282.41666666666669</v>
      </c>
      <c r="H7" s="170">
        <f t="shared" si="0"/>
        <v>78.4166666666667</v>
      </c>
      <c r="I7" s="170">
        <f t="shared" si="0"/>
        <v>330.25000000000034</v>
      </c>
      <c r="J7" s="170">
        <f t="shared" si="0"/>
        <v>360.41666666666703</v>
      </c>
      <c r="K7" s="170">
        <f t="shared" si="0"/>
        <v>281.24999999999972</v>
      </c>
      <c r="L7" s="170">
        <f t="shared" si="0"/>
        <v>434.74999999999966</v>
      </c>
    </row>
    <row r="8" spans="1:21">
      <c r="A8" s="138" t="s">
        <v>221</v>
      </c>
      <c r="B8" s="137">
        <v>6.3333333333333304</v>
      </c>
      <c r="C8" s="137">
        <v>0</v>
      </c>
      <c r="D8" s="137">
        <v>0</v>
      </c>
      <c r="E8" s="137">
        <v>0.41666666666666702</v>
      </c>
      <c r="F8" s="137">
        <v>0</v>
      </c>
      <c r="G8" s="137">
        <v>0</v>
      </c>
      <c r="H8" s="137">
        <v>0</v>
      </c>
      <c r="I8" s="137">
        <v>1</v>
      </c>
      <c r="J8" s="137">
        <v>0</v>
      </c>
      <c r="K8" s="137">
        <v>1</v>
      </c>
      <c r="L8" s="137">
        <v>0</v>
      </c>
    </row>
    <row r="9" spans="1:21">
      <c r="A9" s="138" t="s">
        <v>224</v>
      </c>
      <c r="B9" s="137">
        <v>3887.25</v>
      </c>
      <c r="C9" s="137">
        <v>64.5</v>
      </c>
      <c r="D9" s="137">
        <v>118.416666666667</v>
      </c>
      <c r="E9" s="137">
        <v>178</v>
      </c>
      <c r="F9" s="137">
        <v>161.833333333333</v>
      </c>
      <c r="G9" s="137">
        <v>262.5</v>
      </c>
      <c r="H9" s="137">
        <v>66.9166666666667</v>
      </c>
      <c r="I9" s="137">
        <v>297.91666666666703</v>
      </c>
      <c r="J9" s="137">
        <v>334.66666666666703</v>
      </c>
      <c r="K9" s="137">
        <v>242.583333333333</v>
      </c>
      <c r="L9" s="137">
        <v>375.08333333333297</v>
      </c>
    </row>
    <row r="10" spans="1:21">
      <c r="A10" s="138" t="s">
        <v>226</v>
      </c>
      <c r="B10" s="137">
        <v>31.6666666666667</v>
      </c>
      <c r="C10" s="137">
        <v>1</v>
      </c>
      <c r="D10" s="137">
        <v>0.83333333333333304</v>
      </c>
      <c r="E10" s="137">
        <v>2</v>
      </c>
      <c r="F10" s="137">
        <v>0.75</v>
      </c>
      <c r="G10" s="137">
        <v>2</v>
      </c>
      <c r="H10" s="137">
        <v>3.0833333333333299</v>
      </c>
      <c r="I10" s="137">
        <v>1.5833333333333299</v>
      </c>
      <c r="J10" s="137">
        <v>2.8333333333333401</v>
      </c>
      <c r="K10" s="137">
        <v>2.25</v>
      </c>
      <c r="L10" s="137">
        <v>3.25</v>
      </c>
    </row>
    <row r="11" spans="1:21">
      <c r="A11" s="138" t="s">
        <v>227</v>
      </c>
      <c r="B11" s="137">
        <v>414.75</v>
      </c>
      <c r="C11" s="137">
        <v>12.75</v>
      </c>
      <c r="D11" s="137">
        <v>7.6666666666666803</v>
      </c>
      <c r="E11" s="137">
        <v>11.25</v>
      </c>
      <c r="F11" s="137">
        <v>9.3333333333333304</v>
      </c>
      <c r="G11" s="137">
        <v>17.9166666666667</v>
      </c>
      <c r="H11" s="137">
        <v>8.4166666666666696</v>
      </c>
      <c r="I11" s="137">
        <v>29.75</v>
      </c>
      <c r="J11" s="137">
        <v>22.9166666666667</v>
      </c>
      <c r="K11" s="137">
        <v>35.4166666666667</v>
      </c>
      <c r="L11" s="137">
        <v>56.4166666666667</v>
      </c>
    </row>
    <row r="12" spans="1:21">
      <c r="A12" s="189" t="s">
        <v>228</v>
      </c>
      <c r="B12" s="170">
        <v>3291.0833333333298</v>
      </c>
      <c r="C12" s="170">
        <v>81.75</v>
      </c>
      <c r="D12" s="170">
        <v>90.3333333333333</v>
      </c>
      <c r="E12" s="170">
        <v>135.75</v>
      </c>
      <c r="F12" s="170">
        <v>107.083333333333</v>
      </c>
      <c r="G12" s="170">
        <v>207.583333333334</v>
      </c>
      <c r="H12" s="170">
        <v>54.75</v>
      </c>
      <c r="I12" s="170">
        <v>241.166666666667</v>
      </c>
      <c r="J12" s="170">
        <v>188.333333333333</v>
      </c>
      <c r="K12" s="170">
        <v>244</v>
      </c>
      <c r="L12" s="170">
        <v>331.33333333333297</v>
      </c>
    </row>
    <row r="13" spans="1:21">
      <c r="A13" s="189" t="s">
        <v>229</v>
      </c>
      <c r="B13" s="170">
        <f>SUM(B14:B28)</f>
        <v>39418.999999999985</v>
      </c>
      <c r="C13" s="170">
        <f t="shared" ref="C13:L13" si="1">SUM(C14:C28)</f>
        <v>1045.0000000000005</v>
      </c>
      <c r="D13" s="170">
        <f t="shared" si="1"/>
        <v>1465.4166666666667</v>
      </c>
      <c r="E13" s="170">
        <f t="shared" si="1"/>
        <v>2020.4999999999991</v>
      </c>
      <c r="F13" s="170">
        <f t="shared" si="1"/>
        <v>1549.75</v>
      </c>
      <c r="G13" s="170">
        <f t="shared" si="1"/>
        <v>2399.1666666666683</v>
      </c>
      <c r="H13" s="170">
        <f t="shared" si="1"/>
        <v>916.83333333333383</v>
      </c>
      <c r="I13" s="170">
        <f t="shared" si="1"/>
        <v>2695.1666666666665</v>
      </c>
      <c r="J13" s="170">
        <f t="shared" si="1"/>
        <v>2820.8333333333339</v>
      </c>
      <c r="K13" s="170">
        <f t="shared" si="1"/>
        <v>2922.3333333333339</v>
      </c>
      <c r="L13" s="170">
        <f t="shared" si="1"/>
        <v>4110.4999999999973</v>
      </c>
    </row>
    <row r="14" spans="1:21">
      <c r="A14" s="138" t="s">
        <v>230</v>
      </c>
      <c r="B14" s="137">
        <v>7567.6666666666597</v>
      </c>
      <c r="C14" s="137">
        <v>166.166666666667</v>
      </c>
      <c r="D14" s="137">
        <v>286.583333333334</v>
      </c>
      <c r="E14" s="137">
        <v>372.33333333333297</v>
      </c>
      <c r="F14" s="137">
        <v>349.83333333333297</v>
      </c>
      <c r="G14" s="137">
        <v>441</v>
      </c>
      <c r="H14" s="137">
        <v>164.25</v>
      </c>
      <c r="I14" s="137">
        <v>496.75</v>
      </c>
      <c r="J14" s="137">
        <v>599.91666666666697</v>
      </c>
      <c r="K14" s="137">
        <v>588.66666666666697</v>
      </c>
      <c r="L14" s="137">
        <v>841.74999999999898</v>
      </c>
    </row>
    <row r="15" spans="1:21">
      <c r="A15" s="138" t="s">
        <v>233</v>
      </c>
      <c r="B15" s="137">
        <v>1725.0833333333301</v>
      </c>
      <c r="C15" s="137">
        <v>28.5</v>
      </c>
      <c r="D15" s="137">
        <v>54.4166666666667</v>
      </c>
      <c r="E15" s="137">
        <v>71.4166666666666</v>
      </c>
      <c r="F15" s="137">
        <v>63.4166666666667</v>
      </c>
      <c r="G15" s="137">
        <v>99.5833333333333</v>
      </c>
      <c r="H15" s="137">
        <v>29.4166666666667</v>
      </c>
      <c r="I15" s="137">
        <v>127.833333333333</v>
      </c>
      <c r="J15" s="137">
        <v>124.5</v>
      </c>
      <c r="K15" s="137">
        <v>132.666666666667</v>
      </c>
      <c r="L15" s="137">
        <v>197.583333333333</v>
      </c>
    </row>
    <row r="16" spans="1:21">
      <c r="A16" s="138" t="s">
        <v>132</v>
      </c>
      <c r="B16" s="137">
        <v>5971.6666666666697</v>
      </c>
      <c r="C16" s="137">
        <v>175</v>
      </c>
      <c r="D16" s="137">
        <v>193.583333333333</v>
      </c>
      <c r="E16" s="137">
        <v>247.916666666667</v>
      </c>
      <c r="F16" s="137">
        <v>210.833333333334</v>
      </c>
      <c r="G16" s="137">
        <v>339.16666666666703</v>
      </c>
      <c r="H16" s="137">
        <v>117.416666666667</v>
      </c>
      <c r="I16" s="137">
        <v>456.5</v>
      </c>
      <c r="J16" s="137">
        <v>375.66666666666703</v>
      </c>
      <c r="K16" s="137">
        <v>408.75</v>
      </c>
      <c r="L16" s="137">
        <v>659.5</v>
      </c>
    </row>
    <row r="17" spans="1:21">
      <c r="A17" s="138" t="s">
        <v>133</v>
      </c>
      <c r="B17" s="137">
        <v>992</v>
      </c>
      <c r="C17" s="137">
        <v>43.4166666666667</v>
      </c>
      <c r="D17" s="137">
        <v>54.5833333333333</v>
      </c>
      <c r="E17" s="137">
        <v>86.6666666666666</v>
      </c>
      <c r="F17" s="137">
        <v>43.75</v>
      </c>
      <c r="G17" s="137">
        <v>57.4166666666667</v>
      </c>
      <c r="H17" s="137">
        <v>35.75</v>
      </c>
      <c r="I17" s="137">
        <v>55.4166666666667</v>
      </c>
      <c r="J17" s="137">
        <v>61.4166666666667</v>
      </c>
      <c r="K17" s="137">
        <v>67.5833333333333</v>
      </c>
      <c r="L17" s="137">
        <v>96.25</v>
      </c>
    </row>
    <row r="18" spans="1:21">
      <c r="A18" s="138" t="s">
        <v>235</v>
      </c>
      <c r="B18" s="137">
        <v>562.83333333333303</v>
      </c>
      <c r="C18" s="137">
        <v>22.0833333333333</v>
      </c>
      <c r="D18" s="137">
        <v>47.0833333333333</v>
      </c>
      <c r="E18" s="137">
        <v>45.25</v>
      </c>
      <c r="F18" s="137">
        <v>32.1666666666667</v>
      </c>
      <c r="G18" s="137">
        <v>32.3333333333333</v>
      </c>
      <c r="H18" s="137">
        <v>39.75</v>
      </c>
      <c r="I18" s="137">
        <v>23.9166666666667</v>
      </c>
      <c r="J18" s="137">
        <v>35.1666666666667</v>
      </c>
      <c r="K18" s="137">
        <v>31.3333333333333</v>
      </c>
      <c r="L18" s="137">
        <v>48.1666666666667</v>
      </c>
    </row>
    <row r="19" spans="1:21">
      <c r="A19" s="138" t="s">
        <v>236</v>
      </c>
      <c r="B19" s="137">
        <v>433.33333333333297</v>
      </c>
      <c r="C19" s="137">
        <v>12.75</v>
      </c>
      <c r="D19" s="137">
        <v>32.0833333333333</v>
      </c>
      <c r="E19" s="137">
        <v>30.75</v>
      </c>
      <c r="F19" s="137">
        <v>19.1666666666667</v>
      </c>
      <c r="G19" s="137">
        <v>23.8333333333333</v>
      </c>
      <c r="H19" s="137">
        <v>16.75</v>
      </c>
      <c r="I19" s="137">
        <v>22.9166666666667</v>
      </c>
      <c r="J19" s="137">
        <v>30.5</v>
      </c>
      <c r="K19" s="137">
        <v>31.4166666666667</v>
      </c>
      <c r="L19" s="137">
        <v>44.5833333333333</v>
      </c>
    </row>
    <row r="20" spans="1:21">
      <c r="A20" s="138" t="s">
        <v>237</v>
      </c>
      <c r="B20" s="137">
        <v>3713.0833333333298</v>
      </c>
      <c r="C20" s="137">
        <v>118.25</v>
      </c>
      <c r="D20" s="137">
        <v>195.333333333333</v>
      </c>
      <c r="E20" s="137">
        <v>196.083333333333</v>
      </c>
      <c r="F20" s="137">
        <v>146.333333333333</v>
      </c>
      <c r="G20" s="137">
        <v>222.416666666667</v>
      </c>
      <c r="H20" s="137">
        <v>134.833333333333</v>
      </c>
      <c r="I20" s="137">
        <v>212.75</v>
      </c>
      <c r="J20" s="137">
        <v>253.833333333333</v>
      </c>
      <c r="K20" s="137">
        <v>173.083333333333</v>
      </c>
      <c r="L20" s="137">
        <v>376.08333333333297</v>
      </c>
    </row>
    <row r="21" spans="1:21">
      <c r="A21" s="138" t="s">
        <v>241</v>
      </c>
      <c r="B21" s="137">
        <v>8598.1666666666697</v>
      </c>
      <c r="C21" s="137">
        <v>224.166666666667</v>
      </c>
      <c r="D21" s="137">
        <v>205.666666666667</v>
      </c>
      <c r="E21" s="137">
        <v>391.5</v>
      </c>
      <c r="F21" s="137">
        <v>291.75</v>
      </c>
      <c r="G21" s="137">
        <v>511.25</v>
      </c>
      <c r="H21" s="137">
        <v>126.916666666667</v>
      </c>
      <c r="I21" s="137">
        <v>618.08333333333303</v>
      </c>
      <c r="J21" s="137">
        <v>606.41666666666697</v>
      </c>
      <c r="K21" s="137">
        <v>798.91666666666697</v>
      </c>
      <c r="L21" s="137">
        <v>850.33333333333303</v>
      </c>
    </row>
    <row r="22" spans="1:21">
      <c r="A22" s="138" t="s">
        <v>243</v>
      </c>
      <c r="B22" s="137">
        <v>1375.8333333333301</v>
      </c>
      <c r="C22" s="137">
        <v>40.6666666666667</v>
      </c>
      <c r="D22" s="137">
        <v>58.75</v>
      </c>
      <c r="E22" s="137">
        <v>80.4166666666667</v>
      </c>
      <c r="F22" s="137">
        <v>44.3333333333333</v>
      </c>
      <c r="G22" s="137">
        <v>104.416666666667</v>
      </c>
      <c r="H22" s="137">
        <v>35.1666666666667</v>
      </c>
      <c r="I22" s="137">
        <v>93.0833333333333</v>
      </c>
      <c r="J22" s="137">
        <v>101.083333333333</v>
      </c>
      <c r="K22" s="137">
        <v>100.75</v>
      </c>
      <c r="L22" s="137">
        <v>150.333333333333</v>
      </c>
    </row>
    <row r="23" spans="1:21">
      <c r="A23" s="138" t="s">
        <v>138</v>
      </c>
      <c r="B23" s="137">
        <v>1669.6666666666699</v>
      </c>
      <c r="C23" s="137">
        <v>61.3333333333333</v>
      </c>
      <c r="D23" s="137">
        <v>95.0833333333333</v>
      </c>
      <c r="E23" s="137">
        <v>131</v>
      </c>
      <c r="F23" s="137">
        <v>69.0833333333333</v>
      </c>
      <c r="G23" s="137">
        <v>117.583333333333</v>
      </c>
      <c r="H23" s="137">
        <v>57</v>
      </c>
      <c r="I23" s="137">
        <v>88.1666666666667</v>
      </c>
      <c r="J23" s="137">
        <v>113</v>
      </c>
      <c r="K23" s="137">
        <v>91.0833333333333</v>
      </c>
      <c r="L23" s="137">
        <v>141.333333333333</v>
      </c>
    </row>
    <row r="24" spans="1:21">
      <c r="A24" s="138" t="s">
        <v>244</v>
      </c>
      <c r="B24" s="137">
        <v>2182.5</v>
      </c>
      <c r="C24" s="137">
        <v>51.5833333333333</v>
      </c>
      <c r="D24" s="137">
        <v>80.1666666666667</v>
      </c>
      <c r="E24" s="137">
        <v>120.083333333333</v>
      </c>
      <c r="F24" s="137">
        <v>97.0833333333333</v>
      </c>
      <c r="G24" s="137">
        <v>158.416666666667</v>
      </c>
      <c r="H24" s="137">
        <v>62.9166666666667</v>
      </c>
      <c r="I24" s="137">
        <v>138.166666666667</v>
      </c>
      <c r="J24" s="137">
        <v>179.5</v>
      </c>
      <c r="K24" s="137">
        <v>156.666666666667</v>
      </c>
      <c r="L24" s="137">
        <v>200.833333333333</v>
      </c>
    </row>
    <row r="25" spans="1:21">
      <c r="A25" s="138" t="s">
        <v>245</v>
      </c>
      <c r="B25" s="137">
        <v>1194</v>
      </c>
      <c r="C25" s="137">
        <v>35.6666666666667</v>
      </c>
      <c r="D25" s="137">
        <v>62.6666666666666</v>
      </c>
      <c r="E25" s="137">
        <v>70.25</v>
      </c>
      <c r="F25" s="137">
        <v>53.9166666666667</v>
      </c>
      <c r="G25" s="137">
        <v>79.5</v>
      </c>
      <c r="H25" s="137">
        <v>36.9166666666667</v>
      </c>
      <c r="I25" s="137">
        <v>88.9166666666666</v>
      </c>
      <c r="J25" s="137">
        <v>77.9166666666667</v>
      </c>
      <c r="K25" s="137">
        <v>71.1666666666667</v>
      </c>
      <c r="L25" s="137">
        <v>122.333333333333</v>
      </c>
    </row>
    <row r="26" spans="1:21">
      <c r="A26" s="138" t="s">
        <v>248</v>
      </c>
      <c r="B26" s="137">
        <v>1594.3333333333301</v>
      </c>
      <c r="C26" s="137">
        <v>37.3333333333333</v>
      </c>
      <c r="D26" s="137">
        <v>55.6666666666667</v>
      </c>
      <c r="E26" s="137">
        <v>74</v>
      </c>
      <c r="F26" s="137">
        <v>63.5833333333333</v>
      </c>
      <c r="G26" s="137">
        <v>99.3333333333333</v>
      </c>
      <c r="H26" s="137">
        <v>34.3333333333333</v>
      </c>
      <c r="I26" s="137">
        <v>111.5</v>
      </c>
      <c r="J26" s="137">
        <v>122.5</v>
      </c>
      <c r="K26" s="137">
        <v>108.583333333333</v>
      </c>
      <c r="L26" s="137">
        <v>188.25</v>
      </c>
    </row>
    <row r="27" spans="1:21">
      <c r="A27" s="138" t="s">
        <v>250</v>
      </c>
      <c r="B27" s="137">
        <v>1821</v>
      </c>
      <c r="C27" s="137">
        <v>27.0833333333333</v>
      </c>
      <c r="D27" s="137">
        <v>42.9166666666667</v>
      </c>
      <c r="E27" s="137">
        <v>101.75</v>
      </c>
      <c r="F27" s="137">
        <v>62.5</v>
      </c>
      <c r="G27" s="137">
        <v>112.833333333334</v>
      </c>
      <c r="H27" s="137">
        <v>25.3333333333333</v>
      </c>
      <c r="I27" s="137">
        <v>158.166666666667</v>
      </c>
      <c r="J27" s="137">
        <v>138.416666666667</v>
      </c>
      <c r="K27" s="137">
        <v>161.416666666667</v>
      </c>
      <c r="L27" s="137">
        <v>192.166666666667</v>
      </c>
    </row>
    <row r="28" spans="1:21">
      <c r="A28" s="138" t="s">
        <v>252</v>
      </c>
      <c r="B28" s="137">
        <v>17.8333333333333</v>
      </c>
      <c r="C28" s="137">
        <v>1</v>
      </c>
      <c r="D28" s="137">
        <v>0.83333333333333304</v>
      </c>
      <c r="E28" s="137">
        <v>1.0833333333333299</v>
      </c>
      <c r="F28" s="137">
        <v>2</v>
      </c>
      <c r="G28" s="137">
        <v>8.3333333333333301E-2</v>
      </c>
      <c r="H28" s="137">
        <v>8.3333333333333301E-2</v>
      </c>
      <c r="I28" s="137">
        <v>3</v>
      </c>
      <c r="J28" s="137">
        <v>1</v>
      </c>
      <c r="K28" s="137">
        <v>0.25</v>
      </c>
      <c r="L28" s="137">
        <v>1</v>
      </c>
    </row>
    <row r="29" spans="1:21">
      <c r="A29" s="190" t="s">
        <v>253</v>
      </c>
      <c r="B29" s="262">
        <v>2958.8333333333298</v>
      </c>
      <c r="C29" s="262">
        <v>61.8333333333333</v>
      </c>
      <c r="D29" s="262">
        <v>87.5833333333333</v>
      </c>
      <c r="E29" s="262">
        <v>95.9166666666667</v>
      </c>
      <c r="F29" s="262">
        <v>101</v>
      </c>
      <c r="G29" s="262">
        <v>138.916666666667</v>
      </c>
      <c r="H29" s="262">
        <v>40</v>
      </c>
      <c r="I29" s="262">
        <v>210.75</v>
      </c>
      <c r="J29" s="262">
        <v>185.5</v>
      </c>
      <c r="K29" s="262">
        <v>136.5</v>
      </c>
      <c r="L29" s="262">
        <v>369.166666666666</v>
      </c>
    </row>
    <row r="30" spans="1:21" ht="38.25">
      <c r="A30" s="110"/>
      <c r="B30" s="167"/>
      <c r="C30" s="167" t="s">
        <v>432</v>
      </c>
      <c r="D30" s="167" t="s">
        <v>433</v>
      </c>
      <c r="E30" s="167" t="s">
        <v>434</v>
      </c>
      <c r="F30" s="167" t="s">
        <v>435</v>
      </c>
      <c r="G30" s="167" t="s">
        <v>436</v>
      </c>
      <c r="H30" s="167" t="s">
        <v>437</v>
      </c>
      <c r="I30" s="167" t="s">
        <v>438</v>
      </c>
      <c r="J30" s="167" t="s">
        <v>439</v>
      </c>
      <c r="K30" s="167" t="s">
        <v>440</v>
      </c>
      <c r="L30" s="167" t="s">
        <v>111</v>
      </c>
      <c r="M30" s="261"/>
      <c r="N30" s="261"/>
      <c r="O30" s="261"/>
      <c r="P30" s="261"/>
      <c r="Q30" s="261"/>
      <c r="R30" s="261"/>
      <c r="S30" s="261"/>
      <c r="T30" s="261"/>
      <c r="U30" s="261"/>
    </row>
    <row r="31" spans="1:21">
      <c r="A31" s="169" t="s">
        <v>6</v>
      </c>
      <c r="B31" s="170"/>
      <c r="C31" s="170">
        <v>4877.0833333333303</v>
      </c>
      <c r="D31" s="170">
        <v>4037.5</v>
      </c>
      <c r="E31" s="170">
        <v>2048.9166666666702</v>
      </c>
      <c r="F31" s="170">
        <v>1613.25</v>
      </c>
      <c r="G31" s="170">
        <v>4092.0833333333298</v>
      </c>
      <c r="H31" s="170">
        <v>3154.4166666666702</v>
      </c>
      <c r="I31" s="170">
        <v>329.91666666666703</v>
      </c>
      <c r="J31" s="170">
        <v>1084.0833333333301</v>
      </c>
      <c r="K31" s="170">
        <v>1427.8333333333301</v>
      </c>
      <c r="L31" s="170">
        <v>401</v>
      </c>
    </row>
    <row r="32" spans="1:21">
      <c r="A32" s="188" t="s">
        <v>219</v>
      </c>
      <c r="B32" s="170"/>
      <c r="C32" s="170">
        <v>136</v>
      </c>
      <c r="D32" s="170">
        <v>52.8333333333333</v>
      </c>
      <c r="E32" s="170">
        <v>30.0833333333333</v>
      </c>
      <c r="F32" s="170">
        <v>17.9166666666667</v>
      </c>
      <c r="G32" s="170">
        <v>107.083333333333</v>
      </c>
      <c r="H32" s="170">
        <v>42.5</v>
      </c>
      <c r="I32" s="170">
        <v>9.0833333333333304</v>
      </c>
      <c r="J32" s="170">
        <v>9.5833333333333304</v>
      </c>
      <c r="K32" s="170">
        <v>32.3333333333333</v>
      </c>
      <c r="L32" s="170">
        <v>10.75</v>
      </c>
    </row>
    <row r="33" spans="1:12">
      <c r="A33" s="192" t="s">
        <v>220</v>
      </c>
      <c r="B33" s="170"/>
      <c r="C33" s="170">
        <f>SUM(C34:C37)</f>
        <v>390.91666666666629</v>
      </c>
      <c r="D33" s="170">
        <f t="shared" ref="D33:L33" si="2">SUM(D34:D37)</f>
        <v>333.58333333333297</v>
      </c>
      <c r="E33" s="170">
        <f t="shared" si="2"/>
        <v>147.66666666666697</v>
      </c>
      <c r="F33" s="170">
        <f t="shared" si="2"/>
        <v>141.58333333333331</v>
      </c>
      <c r="G33" s="170">
        <f t="shared" si="2"/>
        <v>342.74999999999966</v>
      </c>
      <c r="H33" s="170">
        <f t="shared" si="2"/>
        <v>290.5</v>
      </c>
      <c r="I33" s="170">
        <f t="shared" si="2"/>
        <v>41.083333333333293</v>
      </c>
      <c r="J33" s="170">
        <f t="shared" si="2"/>
        <v>111.5833333333333</v>
      </c>
      <c r="K33" s="170">
        <f t="shared" si="2"/>
        <v>163</v>
      </c>
      <c r="L33" s="170">
        <f t="shared" si="2"/>
        <v>41.083333333333336</v>
      </c>
    </row>
    <row r="34" spans="1:12">
      <c r="A34" s="138" t="s">
        <v>221</v>
      </c>
      <c r="B34" s="170"/>
      <c r="C34" s="137">
        <v>0.83333333333333304</v>
      </c>
      <c r="D34" s="137">
        <v>0.25</v>
      </c>
      <c r="E34" s="137">
        <v>0.66666666666666696</v>
      </c>
      <c r="F34" s="137">
        <v>0</v>
      </c>
      <c r="G34" s="137">
        <v>1.1666666666666701</v>
      </c>
      <c r="H34" s="137">
        <v>1</v>
      </c>
      <c r="I34" s="137">
        <v>0</v>
      </c>
      <c r="J34" s="137">
        <v>0</v>
      </c>
      <c r="K34" s="137">
        <v>0</v>
      </c>
      <c r="L34" s="137">
        <v>0</v>
      </c>
    </row>
    <row r="35" spans="1:12">
      <c r="A35" s="138" t="s">
        <v>224</v>
      </c>
      <c r="B35" s="170"/>
      <c r="C35" s="137">
        <v>339.08333333333297</v>
      </c>
      <c r="D35" s="137">
        <v>300.33333333333297</v>
      </c>
      <c r="E35" s="137">
        <v>134.416666666667</v>
      </c>
      <c r="F35" s="137">
        <v>127.5</v>
      </c>
      <c r="G35" s="137">
        <v>310.58333333333297</v>
      </c>
      <c r="H35" s="137">
        <v>263.5</v>
      </c>
      <c r="I35" s="137">
        <v>37.0833333333333</v>
      </c>
      <c r="J35" s="137">
        <v>96.5833333333333</v>
      </c>
      <c r="K35" s="137">
        <v>136.25</v>
      </c>
      <c r="L35" s="137">
        <v>39.5</v>
      </c>
    </row>
    <row r="36" spans="1:12">
      <c r="A36" s="138" t="s">
        <v>226</v>
      </c>
      <c r="B36" s="170"/>
      <c r="C36" s="137">
        <v>4.75</v>
      </c>
      <c r="D36" s="137">
        <v>0.75</v>
      </c>
      <c r="E36" s="137">
        <v>0</v>
      </c>
      <c r="F36" s="137">
        <v>0.33333333333333298</v>
      </c>
      <c r="G36" s="137">
        <v>1.25</v>
      </c>
      <c r="H36" s="137">
        <v>2.5</v>
      </c>
      <c r="I36" s="137">
        <v>0.41666666666666702</v>
      </c>
      <c r="J36" s="137">
        <v>0</v>
      </c>
      <c r="K36" s="137">
        <v>2</v>
      </c>
      <c r="L36" s="137">
        <v>8.3333333333333301E-2</v>
      </c>
    </row>
    <row r="37" spans="1:12">
      <c r="A37" s="138" t="s">
        <v>227</v>
      </c>
      <c r="B37" s="170"/>
      <c r="C37" s="137">
        <v>46.25</v>
      </c>
      <c r="D37" s="137">
        <v>32.25</v>
      </c>
      <c r="E37" s="137">
        <v>12.5833333333333</v>
      </c>
      <c r="F37" s="137">
        <v>13.75</v>
      </c>
      <c r="G37" s="137">
        <v>29.75</v>
      </c>
      <c r="H37" s="137">
        <v>23.5</v>
      </c>
      <c r="I37" s="137">
        <v>3.5833333333333299</v>
      </c>
      <c r="J37" s="137">
        <v>15</v>
      </c>
      <c r="K37" s="137">
        <v>24.75</v>
      </c>
      <c r="L37" s="137">
        <v>1.5</v>
      </c>
    </row>
    <row r="38" spans="1:12">
      <c r="A38" s="189" t="s">
        <v>228</v>
      </c>
      <c r="B38" s="170"/>
      <c r="C38" s="170">
        <v>343.083333333334</v>
      </c>
      <c r="D38" s="170">
        <v>269</v>
      </c>
      <c r="E38" s="170">
        <v>107.416666666667</v>
      </c>
      <c r="F38" s="170">
        <v>92.5</v>
      </c>
      <c r="G38" s="170">
        <v>314.5</v>
      </c>
      <c r="H38" s="170">
        <v>250.416666666666</v>
      </c>
      <c r="I38" s="170">
        <v>29.6666666666667</v>
      </c>
      <c r="J38" s="170">
        <v>110.75</v>
      </c>
      <c r="K38" s="170">
        <v>77.0833333333333</v>
      </c>
      <c r="L38" s="170">
        <v>14.5833333333333</v>
      </c>
    </row>
    <row r="39" spans="1:12">
      <c r="A39" s="189" t="s">
        <v>229</v>
      </c>
      <c r="B39" s="170"/>
      <c r="C39" s="170">
        <f>SUM(C40:C54)</f>
        <v>3531.8333333333326</v>
      </c>
      <c r="D39" s="170">
        <f t="shared" ref="D39:L39" si="3">SUM(D40:D54)</f>
        <v>3152.2500000000005</v>
      </c>
      <c r="E39" s="170">
        <f t="shared" si="3"/>
        <v>1683.4999999999993</v>
      </c>
      <c r="F39" s="170">
        <f t="shared" si="3"/>
        <v>1275.4166666666654</v>
      </c>
      <c r="G39" s="170">
        <f t="shared" si="3"/>
        <v>3032</v>
      </c>
      <c r="H39" s="170">
        <f t="shared" si="3"/>
        <v>2391.6666666666661</v>
      </c>
      <c r="I39" s="170">
        <f t="shared" si="3"/>
        <v>225.33333333333334</v>
      </c>
      <c r="J39" s="170">
        <f t="shared" si="3"/>
        <v>822.83333333333269</v>
      </c>
      <c r="K39" s="170">
        <f t="shared" si="3"/>
        <v>1073.6666666666674</v>
      </c>
      <c r="L39" s="170">
        <f t="shared" si="3"/>
        <v>285.00000000000006</v>
      </c>
    </row>
    <row r="40" spans="1:12">
      <c r="A40" s="138" t="s">
        <v>230</v>
      </c>
      <c r="B40" s="137"/>
      <c r="C40" s="137">
        <v>640.91666666666595</v>
      </c>
      <c r="D40" s="137">
        <v>569.08333333333303</v>
      </c>
      <c r="E40" s="137">
        <v>303.5</v>
      </c>
      <c r="F40" s="137">
        <v>249</v>
      </c>
      <c r="G40" s="137">
        <v>561.75</v>
      </c>
      <c r="H40" s="137">
        <v>458.166666666666</v>
      </c>
      <c r="I40" s="137">
        <v>42.0833333333333</v>
      </c>
      <c r="J40" s="137">
        <v>161.583333333333</v>
      </c>
      <c r="K40" s="137">
        <v>225.833333333333</v>
      </c>
      <c r="L40" s="137">
        <v>48.5</v>
      </c>
    </row>
    <row r="41" spans="1:12">
      <c r="A41" s="138" t="s">
        <v>233</v>
      </c>
      <c r="B41" s="137"/>
      <c r="C41" s="137">
        <v>175.833333333333</v>
      </c>
      <c r="D41" s="137">
        <v>161.25</v>
      </c>
      <c r="E41" s="137">
        <v>78.25</v>
      </c>
      <c r="F41" s="137">
        <v>44.5</v>
      </c>
      <c r="G41" s="137">
        <v>134.5</v>
      </c>
      <c r="H41" s="137">
        <v>92.8333333333333</v>
      </c>
      <c r="I41" s="137">
        <v>7.3333333333333401</v>
      </c>
      <c r="J41" s="137">
        <v>26.3333333333333</v>
      </c>
      <c r="K41" s="137">
        <v>60.25</v>
      </c>
      <c r="L41" s="137">
        <v>14.6666666666667</v>
      </c>
    </row>
    <row r="42" spans="1:12">
      <c r="A42" s="138" t="s">
        <v>132</v>
      </c>
      <c r="B42" s="137"/>
      <c r="C42" s="137">
        <v>637.41666666666697</v>
      </c>
      <c r="D42" s="137">
        <v>527.66666666666697</v>
      </c>
      <c r="E42" s="137">
        <v>275.166666666666</v>
      </c>
      <c r="F42" s="137">
        <v>186.916666666666</v>
      </c>
      <c r="G42" s="137">
        <v>433.24999999999898</v>
      </c>
      <c r="H42" s="137">
        <v>339.75</v>
      </c>
      <c r="I42" s="137">
        <v>28.4166666666667</v>
      </c>
      <c r="J42" s="137">
        <v>113.333333333333</v>
      </c>
      <c r="K42" s="137">
        <v>191.833333333334</v>
      </c>
      <c r="L42" s="137">
        <v>53.5833333333333</v>
      </c>
    </row>
    <row r="43" spans="1:12">
      <c r="A43" s="138" t="s">
        <v>133</v>
      </c>
      <c r="B43" s="137"/>
      <c r="C43" s="137">
        <v>65.5833333333333</v>
      </c>
      <c r="D43" s="137">
        <v>81.5</v>
      </c>
      <c r="E43" s="137">
        <v>57.9166666666667</v>
      </c>
      <c r="F43" s="137">
        <v>31.75</v>
      </c>
      <c r="G43" s="137">
        <v>59.5833333333333</v>
      </c>
      <c r="H43" s="137">
        <v>43.5833333333333</v>
      </c>
      <c r="I43" s="137">
        <v>6.25</v>
      </c>
      <c r="J43" s="137">
        <v>16.4166666666667</v>
      </c>
      <c r="K43" s="137">
        <v>18.5833333333333</v>
      </c>
      <c r="L43" s="137">
        <v>8.5833333333333393</v>
      </c>
    </row>
    <row r="44" spans="1:12">
      <c r="A44" s="138" t="s">
        <v>235</v>
      </c>
      <c r="B44" s="137"/>
      <c r="C44" s="137">
        <v>30.5</v>
      </c>
      <c r="D44" s="137">
        <v>52.5833333333333</v>
      </c>
      <c r="E44" s="137">
        <v>24.3333333333333</v>
      </c>
      <c r="F44" s="137">
        <v>25</v>
      </c>
      <c r="G44" s="137">
        <v>32.1666666666667</v>
      </c>
      <c r="H44" s="137">
        <v>22.5833333333333</v>
      </c>
      <c r="I44" s="137">
        <v>2.0833333333333299</v>
      </c>
      <c r="J44" s="137">
        <v>3.6666666666666701</v>
      </c>
      <c r="K44" s="137">
        <v>4</v>
      </c>
      <c r="L44" s="137">
        <v>8.6666666666666696</v>
      </c>
    </row>
    <row r="45" spans="1:12">
      <c r="A45" s="138" t="s">
        <v>236</v>
      </c>
      <c r="B45" s="137"/>
      <c r="C45" s="137">
        <v>29.25</v>
      </c>
      <c r="D45" s="137">
        <v>42.9166666666667</v>
      </c>
      <c r="E45" s="137">
        <v>17.25</v>
      </c>
      <c r="F45" s="137">
        <v>10.4166666666667</v>
      </c>
      <c r="G45" s="137">
        <v>19.0833333333333</v>
      </c>
      <c r="H45" s="137">
        <v>24.4166666666667</v>
      </c>
      <c r="I45" s="137">
        <v>3.6666666666666599</v>
      </c>
      <c r="J45" s="137">
        <v>7.5</v>
      </c>
      <c r="K45" s="137">
        <v>11.25</v>
      </c>
      <c r="L45" s="137">
        <v>2.8333333333333299</v>
      </c>
    </row>
    <row r="46" spans="1:12">
      <c r="A46" s="138" t="s">
        <v>237</v>
      </c>
      <c r="B46" s="137"/>
      <c r="C46" s="137">
        <v>269.75</v>
      </c>
      <c r="D46" s="137">
        <v>331</v>
      </c>
      <c r="E46" s="137">
        <v>217.333333333333</v>
      </c>
      <c r="F46" s="137">
        <v>142.333333333333</v>
      </c>
      <c r="G46" s="137">
        <v>283.833333333334</v>
      </c>
      <c r="H46" s="137">
        <v>234.416666666667</v>
      </c>
      <c r="I46" s="137">
        <v>21.6666666666667</v>
      </c>
      <c r="J46" s="137">
        <v>69</v>
      </c>
      <c r="K46" s="137">
        <v>79.5</v>
      </c>
      <c r="L46" s="137">
        <v>35.25</v>
      </c>
    </row>
    <row r="47" spans="1:12">
      <c r="A47" s="138" t="s">
        <v>241</v>
      </c>
      <c r="B47" s="137"/>
      <c r="C47" s="137">
        <v>907.25</v>
      </c>
      <c r="D47" s="137">
        <v>600.41666666666697</v>
      </c>
      <c r="E47" s="137">
        <v>289.66666666666703</v>
      </c>
      <c r="F47" s="137">
        <v>224.333333333333</v>
      </c>
      <c r="G47" s="137">
        <v>774</v>
      </c>
      <c r="H47" s="137">
        <v>578.83333333333303</v>
      </c>
      <c r="I47" s="137">
        <v>47.8333333333333</v>
      </c>
      <c r="J47" s="137">
        <v>257.25</v>
      </c>
      <c r="K47" s="137">
        <v>235.666666666667</v>
      </c>
      <c r="L47" s="137">
        <v>57.9166666666667</v>
      </c>
    </row>
    <row r="48" spans="1:12">
      <c r="A48" s="138" t="s">
        <v>243</v>
      </c>
      <c r="B48" s="137"/>
      <c r="C48" s="137">
        <v>108.916666666667</v>
      </c>
      <c r="D48" s="137">
        <v>121.833333333333</v>
      </c>
      <c r="E48" s="137">
        <v>71.75</v>
      </c>
      <c r="F48" s="137">
        <v>55.0833333333333</v>
      </c>
      <c r="G48" s="137">
        <v>85.3333333333333</v>
      </c>
      <c r="H48" s="137">
        <v>65.6666666666667</v>
      </c>
      <c r="I48" s="137">
        <v>11.0833333333333</v>
      </c>
      <c r="J48" s="137">
        <v>17.5833333333333</v>
      </c>
      <c r="K48" s="137">
        <v>26.9166666666667</v>
      </c>
      <c r="L48" s="137">
        <v>2.6666666666666701</v>
      </c>
    </row>
    <row r="49" spans="1:12">
      <c r="A49" s="138" t="s">
        <v>138</v>
      </c>
      <c r="B49" s="137"/>
      <c r="C49" s="137">
        <v>112.583333333333</v>
      </c>
      <c r="D49" s="137">
        <v>134.25</v>
      </c>
      <c r="E49" s="137">
        <v>93</v>
      </c>
      <c r="F49" s="137">
        <v>85.1666666666667</v>
      </c>
      <c r="G49" s="137">
        <v>98.3333333333333</v>
      </c>
      <c r="H49" s="137">
        <v>86.8333333333333</v>
      </c>
      <c r="I49" s="137">
        <v>11.4166666666667</v>
      </c>
      <c r="J49" s="137">
        <v>26</v>
      </c>
      <c r="K49" s="137">
        <v>44.75</v>
      </c>
      <c r="L49" s="137">
        <v>12.6666666666667</v>
      </c>
    </row>
    <row r="50" spans="1:12">
      <c r="A50" s="138" t="s">
        <v>244</v>
      </c>
      <c r="B50" s="137"/>
      <c r="C50" s="137">
        <v>181.083333333333</v>
      </c>
      <c r="D50" s="137">
        <v>179.916666666667</v>
      </c>
      <c r="E50" s="137">
        <v>90.5</v>
      </c>
      <c r="F50" s="137">
        <v>80.9166666666667</v>
      </c>
      <c r="G50" s="137">
        <v>153.083333333333</v>
      </c>
      <c r="H50" s="137">
        <v>136.75</v>
      </c>
      <c r="I50" s="137">
        <v>11.9166666666667</v>
      </c>
      <c r="J50" s="137">
        <v>36.25</v>
      </c>
      <c r="K50" s="137">
        <v>53.9166666666667</v>
      </c>
      <c r="L50" s="137">
        <v>12.75</v>
      </c>
    </row>
    <row r="51" spans="1:12">
      <c r="A51" s="138" t="s">
        <v>245</v>
      </c>
      <c r="B51" s="137"/>
      <c r="C51" s="137">
        <v>88.6666666666667</v>
      </c>
      <c r="D51" s="137">
        <v>86.0833333333333</v>
      </c>
      <c r="E51" s="137">
        <v>55.75</v>
      </c>
      <c r="F51" s="137">
        <v>46.25</v>
      </c>
      <c r="G51" s="137">
        <v>89.6666666666666</v>
      </c>
      <c r="H51" s="137">
        <v>62.5</v>
      </c>
      <c r="I51" s="137">
        <v>10.75</v>
      </c>
      <c r="J51" s="137">
        <v>21.25</v>
      </c>
      <c r="K51" s="137">
        <v>25</v>
      </c>
      <c r="L51" s="137">
        <v>8.8333333333333304</v>
      </c>
    </row>
    <row r="52" spans="1:12">
      <c r="A52" s="138" t="s">
        <v>248</v>
      </c>
      <c r="B52" s="137"/>
      <c r="C52" s="137">
        <v>150.666666666667</v>
      </c>
      <c r="D52" s="137">
        <v>115</v>
      </c>
      <c r="E52" s="137">
        <v>69.5</v>
      </c>
      <c r="F52" s="137">
        <v>47.8333333333333</v>
      </c>
      <c r="G52" s="137">
        <v>105.916666666667</v>
      </c>
      <c r="H52" s="137">
        <v>118.083333333333</v>
      </c>
      <c r="I52" s="137">
        <v>13.25</v>
      </c>
      <c r="J52" s="137">
        <v>26.4166666666667</v>
      </c>
      <c r="K52" s="137">
        <v>44.5</v>
      </c>
      <c r="L52" s="137">
        <v>8.0833333333333304</v>
      </c>
    </row>
    <row r="53" spans="1:12">
      <c r="A53" s="138" t="s">
        <v>250</v>
      </c>
      <c r="B53" s="137"/>
      <c r="C53" s="137">
        <v>132.166666666667</v>
      </c>
      <c r="D53" s="137">
        <v>146.5</v>
      </c>
      <c r="E53" s="137">
        <v>38.3333333333333</v>
      </c>
      <c r="F53" s="137">
        <v>45.0833333333333</v>
      </c>
      <c r="G53" s="137">
        <v>199.666666666667</v>
      </c>
      <c r="H53" s="137">
        <v>127.166666666667</v>
      </c>
      <c r="I53" s="137">
        <v>7.5833333333333304</v>
      </c>
      <c r="J53" s="137">
        <v>40.25</v>
      </c>
      <c r="K53" s="137">
        <v>51.6666666666667</v>
      </c>
      <c r="L53" s="137">
        <v>10</v>
      </c>
    </row>
    <row r="54" spans="1:12">
      <c r="A54" s="138" t="s">
        <v>252</v>
      </c>
      <c r="B54" s="137"/>
      <c r="C54" s="137">
        <v>1.25</v>
      </c>
      <c r="D54" s="137">
        <v>2.25</v>
      </c>
      <c r="E54" s="137">
        <v>1.25</v>
      </c>
      <c r="F54" s="137">
        <v>0.83333333333333304</v>
      </c>
      <c r="G54" s="137">
        <v>1.8333333333333299</v>
      </c>
      <c r="H54" s="137">
        <v>8.3333333333333301E-2</v>
      </c>
      <c r="I54" s="137">
        <v>0</v>
      </c>
      <c r="J54" s="137">
        <v>0</v>
      </c>
      <c r="K54" s="137">
        <v>0</v>
      </c>
      <c r="L54" s="137">
        <v>0</v>
      </c>
    </row>
    <row r="55" spans="1:12">
      <c r="A55" s="190" t="s">
        <v>253</v>
      </c>
      <c r="B55" s="262"/>
      <c r="C55" s="262">
        <v>475.25</v>
      </c>
      <c r="D55" s="262">
        <v>229.833333333334</v>
      </c>
      <c r="E55" s="262">
        <v>80.25</v>
      </c>
      <c r="F55" s="262">
        <v>85.8333333333333</v>
      </c>
      <c r="G55" s="262">
        <v>295.75</v>
      </c>
      <c r="H55" s="262">
        <v>179.333333333333</v>
      </c>
      <c r="I55" s="262">
        <v>24.75</v>
      </c>
      <c r="J55" s="262">
        <v>29.3333333333333</v>
      </c>
      <c r="K55" s="262">
        <v>81.75</v>
      </c>
      <c r="L55" s="262">
        <v>49.5833333333333</v>
      </c>
    </row>
    <row r="56" spans="1:12" ht="13.5">
      <c r="A56" s="127" t="s">
        <v>216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  <row r="57" spans="1:1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</row>
    <row r="58" spans="1:12" ht="13.5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12" ht="13.5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</row>
    <row r="60" spans="1:12" ht="13.5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</row>
    <row r="61" spans="1:12" ht="13.5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</row>
    <row r="62" spans="1:12" ht="13.5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</row>
    <row r="63" spans="1:12" ht="13.5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</row>
    <row r="64" spans="1:12" ht="13.5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</row>
    <row r="65" spans="1:12" ht="13.5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</row>
    <row r="66" spans="1:12" ht="13.5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</row>
    <row r="67" spans="1:12" ht="13.5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</row>
    <row r="68" spans="1:12" ht="13.5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</row>
    <row r="69" spans="1:12" ht="13.5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</row>
    <row r="70" spans="1:12" ht="13.5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</row>
    <row r="71" spans="1:12" ht="13.5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</row>
    <row r="72" spans="1:12" ht="13.5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</row>
    <row r="73" spans="1:12" ht="13.5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</row>
    <row r="74" spans="1:12" ht="13.5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</row>
    <row r="75" spans="1:12" ht="13.5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</row>
    <row r="76" spans="1:12" ht="13.5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</row>
    <row r="77" spans="1:12" ht="13.5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</row>
    <row r="78" spans="1:12" ht="13.5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</row>
    <row r="79" spans="1:12" ht="13.5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</row>
    <row r="80" spans="1:12" ht="13.5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</row>
    <row r="81" spans="1:12" ht="13.5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</row>
    <row r="82" spans="1:12" ht="13.5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</row>
    <row r="83" spans="1:12" ht="13.5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</row>
    <row r="84" spans="1:12" ht="13.5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</row>
    <row r="85" spans="1:12" ht="13.5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</row>
    <row r="86" spans="1:12" ht="13.5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</row>
    <row r="87" spans="1:12" ht="13.5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</row>
    <row r="88" spans="1:12" ht="13.5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</row>
    <row r="89" spans="1:12" ht="13.5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</row>
    <row r="90" spans="1:12" ht="13.5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</row>
    <row r="91" spans="1:12" ht="13.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</row>
    <row r="92" spans="1:12" ht="13.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</row>
    <row r="93" spans="1:12" ht="13.5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</row>
    <row r="94" spans="1:12" ht="13.5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</row>
    <row r="95" spans="1:12" ht="13.5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</row>
    <row r="96" spans="1:12" ht="13.5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</row>
  </sheetData>
  <pageMargins left="0.23622047244094491" right="0.23622047244094491" top="0.39370078740157483" bottom="0.39370078740157483" header="0" footer="0.23622047244094491"/>
  <pageSetup paperSize="9" scale="7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83"/>
  <sheetViews>
    <sheetView workbookViewId="0">
      <selection activeCell="I18" sqref="I18"/>
    </sheetView>
  </sheetViews>
  <sheetFormatPr baseColWidth="10" defaultColWidth="25" defaultRowHeight="12.75"/>
  <cols>
    <col min="1" max="1" width="18.5703125" style="194" customWidth="1"/>
    <col min="2" max="12" width="8.85546875" style="194" customWidth="1"/>
    <col min="13" max="15" width="14.85546875" style="194" customWidth="1"/>
    <col min="16" max="16384" width="25" style="194"/>
  </cols>
  <sheetData>
    <row r="1" spans="1:27">
      <c r="A1" s="103" t="s">
        <v>452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</row>
    <row r="2" spans="1:27">
      <c r="A2" s="107" t="s">
        <v>453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04"/>
      <c r="O2" s="104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</row>
    <row r="3" spans="1:27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</row>
    <row r="4" spans="1:27">
      <c r="A4" s="110"/>
      <c r="B4" s="203" t="s">
        <v>6</v>
      </c>
      <c r="C4" s="203" t="s">
        <v>454</v>
      </c>
      <c r="D4" s="203" t="s">
        <v>455</v>
      </c>
      <c r="E4" s="203" t="s">
        <v>456</v>
      </c>
      <c r="F4" s="203" t="s">
        <v>457</v>
      </c>
      <c r="G4" s="203" t="s">
        <v>458</v>
      </c>
      <c r="H4" s="203" t="s">
        <v>459</v>
      </c>
      <c r="I4" s="203" t="s">
        <v>460</v>
      </c>
      <c r="J4" s="203" t="s">
        <v>461</v>
      </c>
      <c r="K4" s="203" t="s">
        <v>462</v>
      </c>
      <c r="L4" s="203" t="s">
        <v>463</v>
      </c>
      <c r="M4" s="208"/>
      <c r="N4" s="104"/>
      <c r="O4" s="104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</row>
    <row r="5" spans="1:27">
      <c r="A5" s="169" t="s">
        <v>6</v>
      </c>
      <c r="B5" s="187">
        <v>50852</v>
      </c>
      <c r="C5" s="187">
        <v>33.0833333333333</v>
      </c>
      <c r="D5" s="187">
        <v>757.25</v>
      </c>
      <c r="E5" s="187">
        <v>5635.6666666666697</v>
      </c>
      <c r="F5" s="187">
        <v>4912.9166666666697</v>
      </c>
      <c r="G5" s="187">
        <v>6892</v>
      </c>
      <c r="H5" s="187">
        <v>13560.583333333299</v>
      </c>
      <c r="I5" s="187">
        <v>406.25</v>
      </c>
      <c r="J5" s="187">
        <v>4243.75</v>
      </c>
      <c r="K5" s="187">
        <v>2180.4166666666702</v>
      </c>
      <c r="L5" s="187">
        <v>12230.083333333299</v>
      </c>
    </row>
    <row r="6" spans="1:27">
      <c r="A6" s="121" t="s">
        <v>422</v>
      </c>
      <c r="B6" s="122">
        <v>1287.0833333333301</v>
      </c>
      <c r="C6" s="122">
        <v>0.25</v>
      </c>
      <c r="D6" s="122">
        <v>39.5</v>
      </c>
      <c r="E6" s="122">
        <v>251.583333333333</v>
      </c>
      <c r="F6" s="122">
        <v>170.166666666667</v>
      </c>
      <c r="G6" s="122">
        <v>195.666666666667</v>
      </c>
      <c r="H6" s="122">
        <v>297.25</v>
      </c>
      <c r="I6" s="122">
        <v>11.5</v>
      </c>
      <c r="J6" s="122">
        <v>81.25</v>
      </c>
      <c r="K6" s="122">
        <v>22</v>
      </c>
      <c r="L6" s="122">
        <v>217.916666666667</v>
      </c>
    </row>
    <row r="7" spans="1:27">
      <c r="A7" s="121" t="s">
        <v>444</v>
      </c>
      <c r="B7" s="122">
        <v>1790.25</v>
      </c>
      <c r="C7" s="122">
        <v>0.91666666666666696</v>
      </c>
      <c r="D7" s="122">
        <v>76.3333333333333</v>
      </c>
      <c r="E7" s="122">
        <v>393.58333333333297</v>
      </c>
      <c r="F7" s="122">
        <v>260.83333333333297</v>
      </c>
      <c r="G7" s="122">
        <v>306.5</v>
      </c>
      <c r="H7" s="122">
        <v>348</v>
      </c>
      <c r="I7" s="122">
        <v>9.0833333333333304</v>
      </c>
      <c r="J7" s="122">
        <v>83.4166666666667</v>
      </c>
      <c r="K7" s="122">
        <v>43.9166666666667</v>
      </c>
      <c r="L7" s="122">
        <v>267.66666666666703</v>
      </c>
    </row>
    <row r="8" spans="1:27">
      <c r="A8" s="121" t="s">
        <v>424</v>
      </c>
      <c r="B8" s="122">
        <v>2477.0833333333298</v>
      </c>
      <c r="C8" s="122">
        <v>8.3333333333333301E-2</v>
      </c>
      <c r="D8" s="122">
        <v>69.3333333333334</v>
      </c>
      <c r="E8" s="122">
        <v>493.58333333333297</v>
      </c>
      <c r="F8" s="122">
        <v>349.5</v>
      </c>
      <c r="G8" s="122">
        <v>414.75</v>
      </c>
      <c r="H8" s="122">
        <v>573.33333333333303</v>
      </c>
      <c r="I8" s="122">
        <v>14.5</v>
      </c>
      <c r="J8" s="122">
        <v>132.833333333333</v>
      </c>
      <c r="K8" s="122">
        <v>64.3333333333334</v>
      </c>
      <c r="L8" s="122">
        <v>364.83333333333297</v>
      </c>
    </row>
    <row r="9" spans="1:27">
      <c r="A9" s="121" t="s">
        <v>425</v>
      </c>
      <c r="B9" s="122">
        <v>1952</v>
      </c>
      <c r="C9" s="122">
        <v>1.8333333333333299</v>
      </c>
      <c r="D9" s="122">
        <v>41.75</v>
      </c>
      <c r="E9" s="122">
        <v>259</v>
      </c>
      <c r="F9" s="122">
        <v>224.25</v>
      </c>
      <c r="G9" s="122">
        <v>302.91666666666703</v>
      </c>
      <c r="H9" s="122">
        <v>515.08333333333303</v>
      </c>
      <c r="I9" s="122">
        <v>10.1666666666667</v>
      </c>
      <c r="J9" s="122">
        <v>129.833333333333</v>
      </c>
      <c r="K9" s="122">
        <v>81.6666666666667</v>
      </c>
      <c r="L9" s="122">
        <v>385.5</v>
      </c>
    </row>
    <row r="10" spans="1:27">
      <c r="A10" s="121" t="s">
        <v>445</v>
      </c>
      <c r="B10" s="122">
        <v>3077.25</v>
      </c>
      <c r="C10" s="122">
        <v>1.5</v>
      </c>
      <c r="D10" s="122">
        <v>33.0833333333333</v>
      </c>
      <c r="E10" s="122">
        <v>348.83333333333297</v>
      </c>
      <c r="F10" s="122">
        <v>306.75</v>
      </c>
      <c r="G10" s="122">
        <v>419.666666666666</v>
      </c>
      <c r="H10" s="122">
        <v>811.33333333333303</v>
      </c>
      <c r="I10" s="122">
        <v>32.4166666666667</v>
      </c>
      <c r="J10" s="122">
        <v>271.25</v>
      </c>
      <c r="K10" s="122">
        <v>138.833333333333</v>
      </c>
      <c r="L10" s="122">
        <v>713.58333333333303</v>
      </c>
    </row>
    <row r="11" spans="1:27">
      <c r="A11" s="121" t="s">
        <v>446</v>
      </c>
      <c r="B11" s="122">
        <v>1099.3333333333301</v>
      </c>
      <c r="C11" s="122">
        <v>0.91666666666666696</v>
      </c>
      <c r="D11" s="122">
        <v>62.3333333333333</v>
      </c>
      <c r="E11" s="122">
        <v>268.66666666666703</v>
      </c>
      <c r="F11" s="122">
        <v>161.916666666667</v>
      </c>
      <c r="G11" s="122">
        <v>178.833333333333</v>
      </c>
      <c r="H11" s="122">
        <v>225.666666666667</v>
      </c>
      <c r="I11" s="122">
        <v>5.9166666666666696</v>
      </c>
      <c r="J11" s="122">
        <v>45</v>
      </c>
      <c r="K11" s="122">
        <v>17.1666666666667</v>
      </c>
      <c r="L11" s="122">
        <v>132.916666666667</v>
      </c>
    </row>
    <row r="12" spans="1:27">
      <c r="A12" s="121" t="s">
        <v>447</v>
      </c>
      <c r="B12" s="122">
        <v>3539.9166666666702</v>
      </c>
      <c r="C12" s="122">
        <v>1.0833333333333299</v>
      </c>
      <c r="D12" s="122">
        <v>34.6666666666667</v>
      </c>
      <c r="E12" s="122">
        <v>265.66666666666703</v>
      </c>
      <c r="F12" s="122">
        <v>298.83333333333297</v>
      </c>
      <c r="G12" s="122">
        <v>464.666666666666</v>
      </c>
      <c r="H12" s="122">
        <v>941</v>
      </c>
      <c r="I12" s="122">
        <v>22.25</v>
      </c>
      <c r="J12" s="122">
        <v>314</v>
      </c>
      <c r="K12" s="122">
        <v>151.416666666667</v>
      </c>
      <c r="L12" s="122">
        <v>1046.3333333333301</v>
      </c>
    </row>
    <row r="13" spans="1:27">
      <c r="A13" s="121" t="s">
        <v>429</v>
      </c>
      <c r="B13" s="122">
        <v>3596.25</v>
      </c>
      <c r="C13" s="122">
        <v>2.75</v>
      </c>
      <c r="D13" s="122">
        <v>40.9166666666667</v>
      </c>
      <c r="E13" s="122">
        <v>379.66666666666703</v>
      </c>
      <c r="F13" s="122">
        <v>389.5</v>
      </c>
      <c r="G13" s="122">
        <v>580</v>
      </c>
      <c r="H13" s="122">
        <v>982.33333333333303</v>
      </c>
      <c r="I13" s="122">
        <v>9.0833333333333393</v>
      </c>
      <c r="J13" s="122">
        <v>258.66666666666703</v>
      </c>
      <c r="K13" s="122">
        <v>168.25</v>
      </c>
      <c r="L13" s="122">
        <v>785.08333333333405</v>
      </c>
    </row>
    <row r="14" spans="1:27">
      <c r="A14" s="121" t="s">
        <v>430</v>
      </c>
      <c r="B14" s="122">
        <v>3635.3333333333298</v>
      </c>
      <c r="C14" s="122">
        <v>3.9166666666666701</v>
      </c>
      <c r="D14" s="122">
        <v>27.6666666666667</v>
      </c>
      <c r="E14" s="122">
        <v>311</v>
      </c>
      <c r="F14" s="122">
        <v>338.16666666666703</v>
      </c>
      <c r="G14" s="122">
        <v>490.666666666666</v>
      </c>
      <c r="H14" s="122">
        <v>1085.3333333333301</v>
      </c>
      <c r="I14" s="122">
        <v>39.25</v>
      </c>
      <c r="J14" s="122">
        <v>315.25</v>
      </c>
      <c r="K14" s="122">
        <v>195.333333333333</v>
      </c>
      <c r="L14" s="122">
        <v>828.75</v>
      </c>
    </row>
    <row r="15" spans="1:27">
      <c r="A15" s="121" t="s">
        <v>431</v>
      </c>
      <c r="B15" s="137">
        <v>5331.4166666666697</v>
      </c>
      <c r="C15" s="137">
        <v>4.9166666666666599</v>
      </c>
      <c r="D15" s="137">
        <v>75.5</v>
      </c>
      <c r="E15" s="137">
        <v>488</v>
      </c>
      <c r="F15" s="137">
        <v>461.75</v>
      </c>
      <c r="G15" s="137">
        <v>695.5</v>
      </c>
      <c r="H15" s="122">
        <v>1487.6666666666699</v>
      </c>
      <c r="I15" s="122">
        <v>33</v>
      </c>
      <c r="J15" s="122">
        <v>449.75</v>
      </c>
      <c r="K15" s="122">
        <v>229.25</v>
      </c>
      <c r="L15" s="122">
        <v>1406.0833333333301</v>
      </c>
    </row>
    <row r="16" spans="1:27">
      <c r="A16" s="121" t="s">
        <v>432</v>
      </c>
      <c r="B16" s="137">
        <v>4877.0833333333303</v>
      </c>
      <c r="C16" s="137">
        <v>2.0833333333333299</v>
      </c>
      <c r="D16" s="137">
        <v>37.3333333333333</v>
      </c>
      <c r="E16" s="137">
        <v>344.58333333333297</v>
      </c>
      <c r="F16" s="137">
        <v>342.25</v>
      </c>
      <c r="G16" s="137">
        <v>535.66666666666697</v>
      </c>
      <c r="H16" s="122">
        <v>1368.9166666666699</v>
      </c>
      <c r="I16" s="122">
        <v>58.6666666666667</v>
      </c>
      <c r="J16" s="122">
        <v>515.66666666666697</v>
      </c>
      <c r="K16" s="122">
        <v>250.75</v>
      </c>
      <c r="L16" s="122">
        <v>1421.1666666666699</v>
      </c>
    </row>
    <row r="17" spans="1:12">
      <c r="A17" s="121" t="s">
        <v>433</v>
      </c>
      <c r="B17" s="137">
        <v>4037.5</v>
      </c>
      <c r="C17" s="137">
        <v>3.25</v>
      </c>
      <c r="D17" s="137">
        <v>75.5833333333333</v>
      </c>
      <c r="E17" s="137">
        <v>492.666666666666</v>
      </c>
      <c r="F17" s="137">
        <v>389.91666666666703</v>
      </c>
      <c r="G17" s="137">
        <v>594.83333333333405</v>
      </c>
      <c r="H17" s="122">
        <v>1157.5</v>
      </c>
      <c r="I17" s="122">
        <v>25.5833333333333</v>
      </c>
      <c r="J17" s="122">
        <v>335.91666666666703</v>
      </c>
      <c r="K17" s="122">
        <v>166</v>
      </c>
      <c r="L17" s="122">
        <v>796.25</v>
      </c>
    </row>
    <row r="18" spans="1:12">
      <c r="A18" s="121" t="s">
        <v>434</v>
      </c>
      <c r="B18" s="137">
        <v>2048.9166666666702</v>
      </c>
      <c r="C18" s="137">
        <v>0.91666666666666696</v>
      </c>
      <c r="D18" s="137">
        <v>29.75</v>
      </c>
      <c r="E18" s="137">
        <v>341.333333333334</v>
      </c>
      <c r="F18" s="137">
        <v>261.83333333333297</v>
      </c>
      <c r="G18" s="137">
        <v>307.91666666666703</v>
      </c>
      <c r="H18" s="122">
        <v>526.16666666666697</v>
      </c>
      <c r="I18" s="122">
        <v>21.5</v>
      </c>
      <c r="J18" s="122">
        <v>132.416666666667</v>
      </c>
      <c r="K18" s="122">
        <v>65.9166666666666</v>
      </c>
      <c r="L18" s="122">
        <v>361.16666666666703</v>
      </c>
    </row>
    <row r="19" spans="1:12">
      <c r="A19" s="121" t="s">
        <v>435</v>
      </c>
      <c r="B19" s="137">
        <v>1613.25</v>
      </c>
      <c r="C19" s="137">
        <v>0.83333333333333304</v>
      </c>
      <c r="D19" s="137">
        <v>26.3333333333333</v>
      </c>
      <c r="E19" s="137">
        <v>270.58333333333297</v>
      </c>
      <c r="F19" s="137">
        <v>180.083333333333</v>
      </c>
      <c r="G19" s="137">
        <v>236.833333333333</v>
      </c>
      <c r="H19" s="122">
        <v>417.41666666666703</v>
      </c>
      <c r="I19" s="122">
        <v>6.1666666666666696</v>
      </c>
      <c r="J19" s="122">
        <v>123.5</v>
      </c>
      <c r="K19" s="122">
        <v>48.4166666666667</v>
      </c>
      <c r="L19" s="122">
        <v>303.08333333333297</v>
      </c>
    </row>
    <row r="20" spans="1:12">
      <c r="A20" s="121" t="s">
        <v>436</v>
      </c>
      <c r="B20" s="137">
        <v>4092.0833333333298</v>
      </c>
      <c r="C20" s="137">
        <v>4.3333333333333401</v>
      </c>
      <c r="D20" s="137">
        <v>30.1666666666667</v>
      </c>
      <c r="E20" s="137">
        <v>272.25</v>
      </c>
      <c r="F20" s="137">
        <v>283.66666666666703</v>
      </c>
      <c r="G20" s="137">
        <v>411.83333333333297</v>
      </c>
      <c r="H20" s="122">
        <v>1085.75</v>
      </c>
      <c r="I20" s="122">
        <v>41.8333333333333</v>
      </c>
      <c r="J20" s="122">
        <v>411.91666666666703</v>
      </c>
      <c r="K20" s="122">
        <v>188.083333333333</v>
      </c>
      <c r="L20" s="122">
        <v>1362.25</v>
      </c>
    </row>
    <row r="21" spans="1:12">
      <c r="A21" s="121" t="s">
        <v>437</v>
      </c>
      <c r="B21" s="137">
        <v>3154.4166666666702</v>
      </c>
      <c r="C21" s="137">
        <v>1.8333333333333299</v>
      </c>
      <c r="D21" s="137">
        <v>25.5833333333333</v>
      </c>
      <c r="E21" s="137">
        <v>222</v>
      </c>
      <c r="F21" s="137">
        <v>241.833333333333</v>
      </c>
      <c r="G21" s="137">
        <v>381.583333333334</v>
      </c>
      <c r="H21" s="122">
        <v>851.5</v>
      </c>
      <c r="I21" s="122">
        <v>28.0833333333333</v>
      </c>
      <c r="J21" s="122">
        <v>332.16666666666703</v>
      </c>
      <c r="K21" s="122">
        <v>167.333333333333</v>
      </c>
      <c r="L21" s="122">
        <v>902.5</v>
      </c>
    </row>
    <row r="22" spans="1:12">
      <c r="A22" s="121" t="s">
        <v>438</v>
      </c>
      <c r="B22" s="137">
        <v>329.91666666666703</v>
      </c>
      <c r="C22" s="137">
        <v>0</v>
      </c>
      <c r="D22" s="137">
        <v>4.5</v>
      </c>
      <c r="E22" s="137">
        <v>40.6666666666667</v>
      </c>
      <c r="F22" s="137">
        <v>27.6666666666667</v>
      </c>
      <c r="G22" s="137">
        <v>41.25</v>
      </c>
      <c r="H22" s="122">
        <v>70.25</v>
      </c>
      <c r="I22" s="122">
        <v>5.5</v>
      </c>
      <c r="J22" s="122">
        <v>34.5833333333333</v>
      </c>
      <c r="K22" s="122">
        <v>19.4166666666667</v>
      </c>
      <c r="L22" s="122">
        <v>86.0833333333333</v>
      </c>
    </row>
    <row r="23" spans="1:12">
      <c r="A23" s="121" t="s">
        <v>439</v>
      </c>
      <c r="B23" s="137">
        <v>1084.0833333333301</v>
      </c>
      <c r="C23" s="137">
        <v>0</v>
      </c>
      <c r="D23" s="137">
        <v>5.25</v>
      </c>
      <c r="E23" s="137">
        <v>59.6666666666667</v>
      </c>
      <c r="F23" s="137">
        <v>79.1666666666667</v>
      </c>
      <c r="G23" s="137">
        <v>119.333333333333</v>
      </c>
      <c r="H23" s="122">
        <v>322.33333333333297</v>
      </c>
      <c r="I23" s="122">
        <v>12.0833333333333</v>
      </c>
      <c r="J23" s="122">
        <v>126.083333333333</v>
      </c>
      <c r="K23" s="122">
        <v>64.5</v>
      </c>
      <c r="L23" s="122">
        <v>295.66666666666703</v>
      </c>
    </row>
    <row r="24" spans="1:12">
      <c r="A24" s="121" t="s">
        <v>440</v>
      </c>
      <c r="B24" s="137">
        <v>1427.8333333333301</v>
      </c>
      <c r="C24" s="137">
        <v>0.25</v>
      </c>
      <c r="D24" s="137">
        <v>17.75</v>
      </c>
      <c r="E24" s="137">
        <v>90</v>
      </c>
      <c r="F24" s="137">
        <v>111</v>
      </c>
      <c r="G24" s="137">
        <v>169.75</v>
      </c>
      <c r="H24" s="122">
        <v>397.66666666666703</v>
      </c>
      <c r="I24" s="122">
        <v>16</v>
      </c>
      <c r="J24" s="122">
        <v>134.416666666667</v>
      </c>
      <c r="K24" s="122">
        <v>86.25</v>
      </c>
      <c r="L24" s="122">
        <v>404.75</v>
      </c>
    </row>
    <row r="25" spans="1:12">
      <c r="A25" s="124" t="s">
        <v>111</v>
      </c>
      <c r="B25" s="175">
        <v>401</v>
      </c>
      <c r="C25" s="175">
        <v>1.4166666666666701</v>
      </c>
      <c r="D25" s="175">
        <v>3.9166666666666701</v>
      </c>
      <c r="E25" s="175">
        <v>42.3333333333333</v>
      </c>
      <c r="F25" s="175">
        <v>33.8333333333333</v>
      </c>
      <c r="G25" s="175">
        <v>43.8333333333333</v>
      </c>
      <c r="H25" s="125">
        <v>96.0833333333333</v>
      </c>
      <c r="I25" s="125">
        <v>3.6666666666666599</v>
      </c>
      <c r="J25" s="125">
        <v>15.8333333333333</v>
      </c>
      <c r="K25" s="125">
        <v>11.5833333333333</v>
      </c>
      <c r="L25" s="125">
        <v>148.5</v>
      </c>
    </row>
    <row r="26" spans="1:12">
      <c r="A26" s="169" t="s">
        <v>7</v>
      </c>
      <c r="B26" s="187">
        <v>20500.75</v>
      </c>
      <c r="C26" s="187">
        <v>22.75</v>
      </c>
      <c r="D26" s="187">
        <v>492.83333333333297</v>
      </c>
      <c r="E26" s="187">
        <v>2111.1666666666702</v>
      </c>
      <c r="F26" s="187">
        <v>2653.4166666666702</v>
      </c>
      <c r="G26" s="187">
        <v>1567.75</v>
      </c>
      <c r="H26" s="187">
        <v>3450.9166666666702</v>
      </c>
      <c r="I26" s="187">
        <v>318.91666666666703</v>
      </c>
      <c r="J26" s="187">
        <v>3627.5</v>
      </c>
      <c r="K26" s="187">
        <v>1665.6666666666699</v>
      </c>
      <c r="L26" s="187">
        <v>4589.8333333333303</v>
      </c>
    </row>
    <row r="27" spans="1:12">
      <c r="A27" s="121" t="s">
        <v>422</v>
      </c>
      <c r="B27" s="122">
        <v>607.75</v>
      </c>
      <c r="C27" s="122">
        <v>0</v>
      </c>
      <c r="D27" s="122">
        <v>23.8333333333333</v>
      </c>
      <c r="E27" s="122">
        <v>118.75</v>
      </c>
      <c r="F27" s="122">
        <v>90.0833333333333</v>
      </c>
      <c r="G27" s="122">
        <v>58.4166666666667</v>
      </c>
      <c r="H27" s="122">
        <v>123.083333333333</v>
      </c>
      <c r="I27" s="122">
        <v>9.6666666666666696</v>
      </c>
      <c r="J27" s="122">
        <v>70.0833333333333</v>
      </c>
      <c r="K27" s="122">
        <v>13.8333333333333</v>
      </c>
      <c r="L27" s="122">
        <v>100</v>
      </c>
    </row>
    <row r="28" spans="1:12">
      <c r="A28" s="121" t="s">
        <v>444</v>
      </c>
      <c r="B28" s="122">
        <v>776.08333333333303</v>
      </c>
      <c r="C28" s="122">
        <v>0.91666666666666696</v>
      </c>
      <c r="D28" s="122">
        <v>51</v>
      </c>
      <c r="E28" s="122">
        <v>158.666666666667</v>
      </c>
      <c r="F28" s="122">
        <v>139.166666666667</v>
      </c>
      <c r="G28" s="122">
        <v>76.4166666666667</v>
      </c>
      <c r="H28" s="122">
        <v>123.833333333333</v>
      </c>
      <c r="I28" s="122">
        <v>8</v>
      </c>
      <c r="J28" s="122">
        <v>69.1666666666667</v>
      </c>
      <c r="K28" s="122">
        <v>37.75</v>
      </c>
      <c r="L28" s="122">
        <v>111.166666666667</v>
      </c>
    </row>
    <row r="29" spans="1:12">
      <c r="A29" s="121" t="s">
        <v>424</v>
      </c>
      <c r="B29" s="122">
        <v>1056.6666666666699</v>
      </c>
      <c r="C29" s="122">
        <v>0</v>
      </c>
      <c r="D29" s="122">
        <v>45.8333333333333</v>
      </c>
      <c r="E29" s="122">
        <v>170.416666666667</v>
      </c>
      <c r="F29" s="122">
        <v>190.166666666667</v>
      </c>
      <c r="G29" s="122">
        <v>108.833333333333</v>
      </c>
      <c r="H29" s="122">
        <v>177.333333333333</v>
      </c>
      <c r="I29" s="122">
        <v>10.8333333333333</v>
      </c>
      <c r="J29" s="122">
        <v>117.416666666667</v>
      </c>
      <c r="K29" s="122">
        <v>58.5833333333334</v>
      </c>
      <c r="L29" s="122">
        <v>177.25</v>
      </c>
    </row>
    <row r="30" spans="1:12">
      <c r="A30" s="121" t="s">
        <v>425</v>
      </c>
      <c r="B30" s="122">
        <v>747.5</v>
      </c>
      <c r="C30" s="122">
        <v>0.75</v>
      </c>
      <c r="D30" s="122">
        <v>29.8333333333333</v>
      </c>
      <c r="E30" s="122">
        <v>100.583333333333</v>
      </c>
      <c r="F30" s="122">
        <v>112.5</v>
      </c>
      <c r="G30" s="122">
        <v>66.1666666666666</v>
      </c>
      <c r="H30" s="122">
        <v>131.916666666667</v>
      </c>
      <c r="I30" s="122">
        <v>7.3333333333333304</v>
      </c>
      <c r="J30" s="122">
        <v>106.833333333333</v>
      </c>
      <c r="K30" s="122">
        <v>60.3333333333333</v>
      </c>
      <c r="L30" s="122">
        <v>131.25</v>
      </c>
    </row>
    <row r="31" spans="1:12">
      <c r="A31" s="121" t="s">
        <v>445</v>
      </c>
      <c r="B31" s="122">
        <v>1271.8333333333301</v>
      </c>
      <c r="C31" s="122">
        <v>1.5</v>
      </c>
      <c r="D31" s="122">
        <v>20.0833333333333</v>
      </c>
      <c r="E31" s="122">
        <v>132.333333333333</v>
      </c>
      <c r="F31" s="122">
        <v>158.916666666667</v>
      </c>
      <c r="G31" s="122">
        <v>90.9166666666666</v>
      </c>
      <c r="H31" s="122">
        <v>212.25</v>
      </c>
      <c r="I31" s="122">
        <v>26.6666666666667</v>
      </c>
      <c r="J31" s="122">
        <v>231.416666666667</v>
      </c>
      <c r="K31" s="122">
        <v>113.25</v>
      </c>
      <c r="L31" s="122">
        <v>284.5</v>
      </c>
    </row>
    <row r="32" spans="1:12">
      <c r="A32" s="121" t="s">
        <v>446</v>
      </c>
      <c r="B32" s="122">
        <v>447.91666666666703</v>
      </c>
      <c r="C32" s="122">
        <v>0.91666666666666696</v>
      </c>
      <c r="D32" s="122">
        <v>36.0833333333333</v>
      </c>
      <c r="E32" s="122">
        <v>94.4166666666666</v>
      </c>
      <c r="F32" s="122">
        <v>82.75</v>
      </c>
      <c r="G32" s="122">
        <v>49.6666666666666</v>
      </c>
      <c r="H32" s="122">
        <v>71.5</v>
      </c>
      <c r="I32" s="122">
        <v>5.5833333333333304</v>
      </c>
      <c r="J32" s="122">
        <v>42.0833333333333</v>
      </c>
      <c r="K32" s="122">
        <v>14.5</v>
      </c>
      <c r="L32" s="122">
        <v>50.4166666666667</v>
      </c>
    </row>
    <row r="33" spans="1:12">
      <c r="A33" s="121" t="s">
        <v>447</v>
      </c>
      <c r="B33" s="122">
        <v>1418</v>
      </c>
      <c r="C33" s="122">
        <v>1.0833333333333299</v>
      </c>
      <c r="D33" s="122">
        <v>25.5833333333333</v>
      </c>
      <c r="E33" s="122">
        <v>97.4166666666666</v>
      </c>
      <c r="F33" s="122">
        <v>146.333333333333</v>
      </c>
      <c r="G33" s="122">
        <v>112.916666666667</v>
      </c>
      <c r="H33" s="122">
        <v>229.666666666667</v>
      </c>
      <c r="I33" s="122">
        <v>17.5</v>
      </c>
      <c r="J33" s="122">
        <v>281.75</v>
      </c>
      <c r="K33" s="122">
        <v>130.416666666667</v>
      </c>
      <c r="L33" s="122">
        <v>375.33333333333297</v>
      </c>
    </row>
    <row r="34" spans="1:12">
      <c r="A34" s="121" t="s">
        <v>429</v>
      </c>
      <c r="B34" s="122">
        <v>1371.75</v>
      </c>
      <c r="C34" s="122">
        <v>1.75</v>
      </c>
      <c r="D34" s="122">
        <v>26.5</v>
      </c>
      <c r="E34" s="122">
        <v>139.083333333333</v>
      </c>
      <c r="F34" s="122">
        <v>213.166666666667</v>
      </c>
      <c r="G34" s="122">
        <v>127.416666666667</v>
      </c>
      <c r="H34" s="122">
        <v>225.75</v>
      </c>
      <c r="I34" s="122">
        <v>7.0833333333333304</v>
      </c>
      <c r="J34" s="122">
        <v>217.083333333333</v>
      </c>
      <c r="K34" s="122">
        <v>120.166666666667</v>
      </c>
      <c r="L34" s="122">
        <v>293.75</v>
      </c>
    </row>
    <row r="35" spans="1:12">
      <c r="A35" s="121" t="s">
        <v>430</v>
      </c>
      <c r="B35" s="122">
        <v>1389.8333333333301</v>
      </c>
      <c r="C35" s="122">
        <v>2.9166666666666701</v>
      </c>
      <c r="D35" s="122">
        <v>18.1666666666667</v>
      </c>
      <c r="E35" s="122">
        <v>116.75</v>
      </c>
      <c r="F35" s="122">
        <v>194.666666666667</v>
      </c>
      <c r="G35" s="122">
        <v>95.9166666666667</v>
      </c>
      <c r="H35" s="122">
        <v>241.75</v>
      </c>
      <c r="I35" s="122">
        <v>31.6666666666667</v>
      </c>
      <c r="J35" s="122">
        <v>257.91666666666703</v>
      </c>
      <c r="K35" s="122">
        <v>148.416666666667</v>
      </c>
      <c r="L35" s="122">
        <v>281.66666666666703</v>
      </c>
    </row>
    <row r="36" spans="1:12">
      <c r="A36" s="121" t="s">
        <v>431</v>
      </c>
      <c r="B36" s="137">
        <v>2157.4166666666702</v>
      </c>
      <c r="C36" s="137">
        <v>2.4166666666666599</v>
      </c>
      <c r="D36" s="137">
        <v>48.25</v>
      </c>
      <c r="E36" s="137">
        <v>192.416666666667</v>
      </c>
      <c r="F36" s="137">
        <v>268.5</v>
      </c>
      <c r="G36" s="137">
        <v>142.083333333333</v>
      </c>
      <c r="H36" s="122">
        <v>369</v>
      </c>
      <c r="I36" s="122">
        <v>26.3333333333333</v>
      </c>
      <c r="J36" s="122">
        <v>385.91666666666703</v>
      </c>
      <c r="K36" s="122">
        <v>180.083333333333</v>
      </c>
      <c r="L36" s="122">
        <v>542.41666666666595</v>
      </c>
    </row>
    <row r="37" spans="1:12">
      <c r="A37" s="121" t="s">
        <v>432</v>
      </c>
      <c r="B37" s="137">
        <v>2013</v>
      </c>
      <c r="C37" s="137">
        <v>2.0833333333333299</v>
      </c>
      <c r="D37" s="137">
        <v>24</v>
      </c>
      <c r="E37" s="137">
        <v>126.166666666667</v>
      </c>
      <c r="F37" s="137">
        <v>186.166666666667</v>
      </c>
      <c r="G37" s="137">
        <v>125.916666666667</v>
      </c>
      <c r="H37" s="122">
        <v>341.5</v>
      </c>
      <c r="I37" s="122">
        <v>41.6666666666667</v>
      </c>
      <c r="J37" s="122">
        <v>434.66666666666703</v>
      </c>
      <c r="K37" s="122">
        <v>193.916666666667</v>
      </c>
      <c r="L37" s="122">
        <v>536.91666666666595</v>
      </c>
    </row>
    <row r="38" spans="1:12">
      <c r="A38" s="121" t="s">
        <v>433</v>
      </c>
      <c r="B38" s="137">
        <v>1580.8333333333301</v>
      </c>
      <c r="C38" s="137">
        <v>2.4166666666666701</v>
      </c>
      <c r="D38" s="137">
        <v>45.5833333333333</v>
      </c>
      <c r="E38" s="137">
        <v>168.083333333333</v>
      </c>
      <c r="F38" s="137">
        <v>211.083333333333</v>
      </c>
      <c r="G38" s="137">
        <v>126.333333333333</v>
      </c>
      <c r="H38" s="122">
        <v>305.58333333333297</v>
      </c>
      <c r="I38" s="122">
        <v>19.9166666666667</v>
      </c>
      <c r="J38" s="122">
        <v>296.66666666666703</v>
      </c>
      <c r="K38" s="122">
        <v>120.083333333333</v>
      </c>
      <c r="L38" s="122">
        <v>285.08333333333297</v>
      </c>
    </row>
    <row r="39" spans="1:12">
      <c r="A39" s="121" t="s">
        <v>434</v>
      </c>
      <c r="B39" s="137">
        <v>882.5</v>
      </c>
      <c r="C39" s="137">
        <v>0.83333333333333304</v>
      </c>
      <c r="D39" s="137">
        <v>17.8333333333333</v>
      </c>
      <c r="E39" s="137">
        <v>138.666666666667</v>
      </c>
      <c r="F39" s="137">
        <v>146.25</v>
      </c>
      <c r="G39" s="137">
        <v>82.75</v>
      </c>
      <c r="H39" s="122">
        <v>155.333333333333</v>
      </c>
      <c r="I39" s="122">
        <v>17.8333333333333</v>
      </c>
      <c r="J39" s="122">
        <v>117.75</v>
      </c>
      <c r="K39" s="122">
        <v>53.6666666666666</v>
      </c>
      <c r="L39" s="122">
        <v>151.583333333333</v>
      </c>
    </row>
    <row r="40" spans="1:12">
      <c r="A40" s="121" t="s">
        <v>435</v>
      </c>
      <c r="B40" s="137">
        <v>664.75</v>
      </c>
      <c r="C40" s="137">
        <v>0.83333333333333304</v>
      </c>
      <c r="D40" s="137">
        <v>15.5833333333333</v>
      </c>
      <c r="E40" s="137">
        <v>99.6666666666666</v>
      </c>
      <c r="F40" s="137">
        <v>90.75</v>
      </c>
      <c r="G40" s="137">
        <v>57.0833333333333</v>
      </c>
      <c r="H40" s="122">
        <v>120.583333333333</v>
      </c>
      <c r="I40" s="122">
        <v>5.5</v>
      </c>
      <c r="J40" s="122">
        <v>102.666666666667</v>
      </c>
      <c r="K40" s="122">
        <v>41.4166666666667</v>
      </c>
      <c r="L40" s="122">
        <v>130.666666666667</v>
      </c>
    </row>
    <row r="41" spans="1:12">
      <c r="A41" s="121" t="s">
        <v>436</v>
      </c>
      <c r="B41" s="137">
        <v>1630</v>
      </c>
      <c r="C41" s="137">
        <v>3.0833333333333401</v>
      </c>
      <c r="D41" s="137">
        <v>21</v>
      </c>
      <c r="E41" s="137">
        <v>96.25</v>
      </c>
      <c r="F41" s="137">
        <v>162.333333333333</v>
      </c>
      <c r="G41" s="137">
        <v>89.8333333333333</v>
      </c>
      <c r="H41" s="122">
        <v>251.833333333333</v>
      </c>
      <c r="I41" s="122">
        <v>33.75</v>
      </c>
      <c r="J41" s="122">
        <v>349.5</v>
      </c>
      <c r="K41" s="122">
        <v>133.166666666667</v>
      </c>
      <c r="L41" s="122">
        <v>489.25</v>
      </c>
    </row>
    <row r="42" spans="1:12">
      <c r="A42" s="121" t="s">
        <v>437</v>
      </c>
      <c r="B42" s="137">
        <v>1213.3333333333301</v>
      </c>
      <c r="C42" s="137">
        <v>0.58333333333333304</v>
      </c>
      <c r="D42" s="137">
        <v>20.3333333333333</v>
      </c>
      <c r="E42" s="137">
        <v>76.6666666666666</v>
      </c>
      <c r="F42" s="137">
        <v>131.583333333333</v>
      </c>
      <c r="G42" s="137">
        <v>76.5833333333333</v>
      </c>
      <c r="H42" s="122">
        <v>178</v>
      </c>
      <c r="I42" s="122">
        <v>21.4166666666667</v>
      </c>
      <c r="J42" s="122">
        <v>280.16666666666703</v>
      </c>
      <c r="K42" s="122">
        <v>113.083333333333</v>
      </c>
      <c r="L42" s="122">
        <v>314.91666666666703</v>
      </c>
    </row>
    <row r="43" spans="1:12">
      <c r="A43" s="121" t="s">
        <v>438</v>
      </c>
      <c r="B43" s="137">
        <v>136.916666666667</v>
      </c>
      <c r="C43" s="137">
        <v>0</v>
      </c>
      <c r="D43" s="137">
        <v>4</v>
      </c>
      <c r="E43" s="137">
        <v>12.75</v>
      </c>
      <c r="F43" s="137">
        <v>15.5</v>
      </c>
      <c r="G43" s="137">
        <v>9.25</v>
      </c>
      <c r="H43" s="122">
        <v>14.8333333333333</v>
      </c>
      <c r="I43" s="122">
        <v>4.6666666666666696</v>
      </c>
      <c r="J43" s="122">
        <v>28.6666666666667</v>
      </c>
      <c r="K43" s="122">
        <v>14.0833333333333</v>
      </c>
      <c r="L43" s="122">
        <v>33.1666666666667</v>
      </c>
    </row>
    <row r="44" spans="1:12">
      <c r="A44" s="121" t="s">
        <v>439</v>
      </c>
      <c r="B44" s="137">
        <v>416.66666666666703</v>
      </c>
      <c r="C44" s="137">
        <v>0</v>
      </c>
      <c r="D44" s="137">
        <v>3.4166666666666599</v>
      </c>
      <c r="E44" s="137">
        <v>18.8333333333333</v>
      </c>
      <c r="F44" s="137">
        <v>36.75</v>
      </c>
      <c r="G44" s="137">
        <v>26.1666666666667</v>
      </c>
      <c r="H44" s="122">
        <v>68.0833333333333</v>
      </c>
      <c r="I44" s="122">
        <v>7.5</v>
      </c>
      <c r="J44" s="122">
        <v>113.166666666667</v>
      </c>
      <c r="K44" s="122">
        <v>46.9166666666667</v>
      </c>
      <c r="L44" s="122">
        <v>95.8333333333333</v>
      </c>
    </row>
    <row r="45" spans="1:12">
      <c r="A45" s="121" t="s">
        <v>440</v>
      </c>
      <c r="B45" s="137">
        <v>552.33333333333303</v>
      </c>
      <c r="C45" s="137">
        <v>0.25</v>
      </c>
      <c r="D45" s="137">
        <v>12.75</v>
      </c>
      <c r="E45" s="137">
        <v>34.3333333333333</v>
      </c>
      <c r="F45" s="137">
        <v>59.25</v>
      </c>
      <c r="G45" s="137">
        <v>32.75</v>
      </c>
      <c r="H45" s="122">
        <v>84.5</v>
      </c>
      <c r="I45" s="122">
        <v>12.75</v>
      </c>
      <c r="J45" s="122">
        <v>111.166666666667</v>
      </c>
      <c r="K45" s="122">
        <v>65.75</v>
      </c>
      <c r="L45" s="122">
        <v>138.833333333333</v>
      </c>
    </row>
    <row r="46" spans="1:12">
      <c r="A46" s="124" t="s">
        <v>111</v>
      </c>
      <c r="B46" s="175">
        <v>165.666666666667</v>
      </c>
      <c r="C46" s="175">
        <v>0.41666666666666702</v>
      </c>
      <c r="D46" s="175">
        <v>3.1666666666666701</v>
      </c>
      <c r="E46" s="175">
        <v>18.9166666666667</v>
      </c>
      <c r="F46" s="175">
        <v>17.5</v>
      </c>
      <c r="G46" s="175">
        <v>12.3333333333333</v>
      </c>
      <c r="H46" s="125">
        <v>24.5833333333333</v>
      </c>
      <c r="I46" s="125">
        <v>3.25</v>
      </c>
      <c r="J46" s="125">
        <v>13.4166666666667</v>
      </c>
      <c r="K46" s="125">
        <v>6.25</v>
      </c>
      <c r="L46" s="125">
        <v>65.8333333333333</v>
      </c>
    </row>
    <row r="47" spans="1:12">
      <c r="A47" s="169" t="s">
        <v>8</v>
      </c>
      <c r="B47" s="187">
        <v>30351.25</v>
      </c>
      <c r="C47" s="187">
        <v>10.3333333333333</v>
      </c>
      <c r="D47" s="187">
        <v>264.41666666666703</v>
      </c>
      <c r="E47" s="187">
        <v>3524.5</v>
      </c>
      <c r="F47" s="187">
        <v>2259.5</v>
      </c>
      <c r="G47" s="187">
        <v>5324.25</v>
      </c>
      <c r="H47" s="187">
        <v>10109.666666666701</v>
      </c>
      <c r="I47" s="187">
        <v>87.3333333333333</v>
      </c>
      <c r="J47" s="187">
        <v>616.25</v>
      </c>
      <c r="K47" s="187">
        <v>514.75</v>
      </c>
      <c r="L47" s="187">
        <v>7640.25</v>
      </c>
    </row>
    <row r="48" spans="1:12">
      <c r="A48" s="121" t="s">
        <v>422</v>
      </c>
      <c r="B48" s="122">
        <v>679.33333333333303</v>
      </c>
      <c r="C48" s="122">
        <v>0.25</v>
      </c>
      <c r="D48" s="122">
        <v>15.6666666666667</v>
      </c>
      <c r="E48" s="122">
        <v>132.833333333333</v>
      </c>
      <c r="F48" s="122">
        <v>80.0833333333333</v>
      </c>
      <c r="G48" s="122">
        <v>137.25</v>
      </c>
      <c r="H48" s="122">
        <v>174.166666666667</v>
      </c>
      <c r="I48" s="122">
        <v>1.8333333333333299</v>
      </c>
      <c r="J48" s="122">
        <v>11.1666666666667</v>
      </c>
      <c r="K48" s="122">
        <v>8.1666666666666607</v>
      </c>
      <c r="L48" s="122">
        <v>117.916666666667</v>
      </c>
    </row>
    <row r="49" spans="1:12">
      <c r="A49" s="121" t="s">
        <v>444</v>
      </c>
      <c r="B49" s="122">
        <v>1014.16666666667</v>
      </c>
      <c r="C49" s="122">
        <v>0</v>
      </c>
      <c r="D49" s="122">
        <v>25.3333333333333</v>
      </c>
      <c r="E49" s="122">
        <v>234.916666666667</v>
      </c>
      <c r="F49" s="122">
        <v>121.666666666667</v>
      </c>
      <c r="G49" s="122">
        <v>230.083333333333</v>
      </c>
      <c r="H49" s="122">
        <v>224.166666666667</v>
      </c>
      <c r="I49" s="122">
        <v>1.0833333333333299</v>
      </c>
      <c r="J49" s="122">
        <v>14.25</v>
      </c>
      <c r="K49" s="122">
        <v>6.1666666666666599</v>
      </c>
      <c r="L49" s="122">
        <v>156.5</v>
      </c>
    </row>
    <row r="50" spans="1:12">
      <c r="A50" s="121" t="s">
        <v>424</v>
      </c>
      <c r="B50" s="122">
        <v>1420.4166666666699</v>
      </c>
      <c r="C50" s="122">
        <v>8.3333333333333301E-2</v>
      </c>
      <c r="D50" s="122">
        <v>23.5</v>
      </c>
      <c r="E50" s="122">
        <v>323.16666666666703</v>
      </c>
      <c r="F50" s="122">
        <v>159.333333333333</v>
      </c>
      <c r="G50" s="122">
        <v>305.91666666666703</v>
      </c>
      <c r="H50" s="122">
        <v>396</v>
      </c>
      <c r="I50" s="122">
        <v>3.6666666666666701</v>
      </c>
      <c r="J50" s="122">
        <v>15.4166666666667</v>
      </c>
      <c r="K50" s="122">
        <v>5.75</v>
      </c>
      <c r="L50" s="122">
        <v>187.583333333333</v>
      </c>
    </row>
    <row r="51" spans="1:12">
      <c r="A51" s="121" t="s">
        <v>425</v>
      </c>
      <c r="B51" s="122">
        <v>1204.5</v>
      </c>
      <c r="C51" s="122">
        <v>1.0833333333333299</v>
      </c>
      <c r="D51" s="122">
        <v>11.9166666666667</v>
      </c>
      <c r="E51" s="122">
        <v>158.416666666667</v>
      </c>
      <c r="F51" s="122">
        <v>111.75</v>
      </c>
      <c r="G51" s="122">
        <v>236.75</v>
      </c>
      <c r="H51" s="122">
        <v>383.166666666666</v>
      </c>
      <c r="I51" s="122">
        <v>2.8333333333333401</v>
      </c>
      <c r="J51" s="122">
        <v>23</v>
      </c>
      <c r="K51" s="122">
        <v>21.3333333333333</v>
      </c>
      <c r="L51" s="122">
        <v>254.25</v>
      </c>
    </row>
    <row r="52" spans="1:12">
      <c r="A52" s="121" t="s">
        <v>445</v>
      </c>
      <c r="B52" s="122">
        <v>1805.4166666666699</v>
      </c>
      <c r="C52" s="122">
        <v>0</v>
      </c>
      <c r="D52" s="122">
        <v>13</v>
      </c>
      <c r="E52" s="122">
        <v>216.5</v>
      </c>
      <c r="F52" s="122">
        <v>147.833333333333</v>
      </c>
      <c r="G52" s="122">
        <v>328.75</v>
      </c>
      <c r="H52" s="122">
        <v>599.08333333333303</v>
      </c>
      <c r="I52" s="122">
        <v>5.75</v>
      </c>
      <c r="J52" s="122">
        <v>39.8333333333333</v>
      </c>
      <c r="K52" s="122">
        <v>25.5833333333333</v>
      </c>
      <c r="L52" s="122">
        <v>429.08333333333297</v>
      </c>
    </row>
    <row r="53" spans="1:12">
      <c r="A53" s="121" t="s">
        <v>446</v>
      </c>
      <c r="B53" s="122">
        <v>651.41666666666697</v>
      </c>
      <c r="C53" s="122">
        <v>0</v>
      </c>
      <c r="D53" s="122">
        <v>26.25</v>
      </c>
      <c r="E53" s="122">
        <v>174.25</v>
      </c>
      <c r="F53" s="122">
        <v>79.1666666666667</v>
      </c>
      <c r="G53" s="122">
        <v>129.166666666667</v>
      </c>
      <c r="H53" s="122">
        <v>154.166666666667</v>
      </c>
      <c r="I53" s="122">
        <v>0.33333333333333298</v>
      </c>
      <c r="J53" s="122">
        <v>2.9166666666666701</v>
      </c>
      <c r="K53" s="122">
        <v>2.6666666666666701</v>
      </c>
      <c r="L53" s="122">
        <v>82.5</v>
      </c>
    </row>
    <row r="54" spans="1:12">
      <c r="A54" s="121" t="s">
        <v>447</v>
      </c>
      <c r="B54" s="122">
        <v>2121.9166666666702</v>
      </c>
      <c r="C54" s="122">
        <v>0</v>
      </c>
      <c r="D54" s="122">
        <v>9.0833333333333304</v>
      </c>
      <c r="E54" s="122">
        <v>168.25</v>
      </c>
      <c r="F54" s="122">
        <v>152.5</v>
      </c>
      <c r="G54" s="122">
        <v>351.75</v>
      </c>
      <c r="H54" s="122">
        <v>711.33333333333303</v>
      </c>
      <c r="I54" s="122">
        <v>4.75</v>
      </c>
      <c r="J54" s="122">
        <v>32.25</v>
      </c>
      <c r="K54" s="122">
        <v>21</v>
      </c>
      <c r="L54" s="122">
        <v>671</v>
      </c>
    </row>
    <row r="55" spans="1:12">
      <c r="A55" s="121" t="s">
        <v>429</v>
      </c>
      <c r="B55" s="122">
        <v>2224.5</v>
      </c>
      <c r="C55" s="122">
        <v>1</v>
      </c>
      <c r="D55" s="122">
        <v>14.4166666666667</v>
      </c>
      <c r="E55" s="122">
        <v>240.583333333334</v>
      </c>
      <c r="F55" s="122">
        <v>176.333333333333</v>
      </c>
      <c r="G55" s="122">
        <v>452.583333333334</v>
      </c>
      <c r="H55" s="122">
        <v>756.58333333333303</v>
      </c>
      <c r="I55" s="122">
        <v>2</v>
      </c>
      <c r="J55" s="122">
        <v>41.5833333333333</v>
      </c>
      <c r="K55" s="122">
        <v>48.0833333333333</v>
      </c>
      <c r="L55" s="122">
        <v>491.33333333333297</v>
      </c>
    </row>
    <row r="56" spans="1:12">
      <c r="A56" s="121" t="s">
        <v>430</v>
      </c>
      <c r="B56" s="122">
        <v>2245.5</v>
      </c>
      <c r="C56" s="122">
        <v>1</v>
      </c>
      <c r="D56" s="122">
        <v>9.5</v>
      </c>
      <c r="E56" s="122">
        <v>194.25</v>
      </c>
      <c r="F56" s="122">
        <v>143.5</v>
      </c>
      <c r="G56" s="122">
        <v>394.75</v>
      </c>
      <c r="H56" s="122">
        <v>843.58333333333405</v>
      </c>
      <c r="I56" s="122">
        <v>7.5833333333333304</v>
      </c>
      <c r="J56" s="122">
        <v>57.3333333333333</v>
      </c>
      <c r="K56" s="122">
        <v>46.9166666666667</v>
      </c>
      <c r="L56" s="122">
        <v>547.08333333333405</v>
      </c>
    </row>
    <row r="57" spans="1:12">
      <c r="A57" s="121" t="s">
        <v>431</v>
      </c>
      <c r="B57" s="137">
        <v>3174</v>
      </c>
      <c r="C57" s="137">
        <v>2.5</v>
      </c>
      <c r="D57" s="137">
        <v>27.25</v>
      </c>
      <c r="E57" s="137">
        <v>295.58333333333297</v>
      </c>
      <c r="F57" s="137">
        <v>193.25</v>
      </c>
      <c r="G57" s="137">
        <v>553.41666666666595</v>
      </c>
      <c r="H57" s="122">
        <v>1118.6666666666699</v>
      </c>
      <c r="I57" s="122">
        <v>6.6666666666666599</v>
      </c>
      <c r="J57" s="122">
        <v>63.8333333333333</v>
      </c>
      <c r="K57" s="122">
        <v>49.1666666666667</v>
      </c>
      <c r="L57" s="122">
        <v>863.66666666666595</v>
      </c>
    </row>
    <row r="58" spans="1:12">
      <c r="A58" s="121" t="s">
        <v>432</v>
      </c>
      <c r="B58" s="137">
        <v>2864.0833333333298</v>
      </c>
      <c r="C58" s="137">
        <v>0</v>
      </c>
      <c r="D58" s="137">
        <v>13.3333333333333</v>
      </c>
      <c r="E58" s="137">
        <v>218.416666666667</v>
      </c>
      <c r="F58" s="137">
        <v>156.083333333333</v>
      </c>
      <c r="G58" s="137">
        <v>409.75</v>
      </c>
      <c r="H58" s="122">
        <v>1027.4166666666699</v>
      </c>
      <c r="I58" s="122">
        <v>17</v>
      </c>
      <c r="J58" s="122">
        <v>81</v>
      </c>
      <c r="K58" s="122">
        <v>56.8333333333333</v>
      </c>
      <c r="L58" s="122">
        <v>884.25</v>
      </c>
    </row>
    <row r="59" spans="1:12">
      <c r="A59" s="121" t="s">
        <v>433</v>
      </c>
      <c r="B59" s="137">
        <v>2456.6666666666702</v>
      </c>
      <c r="C59" s="137">
        <v>0.83333333333333304</v>
      </c>
      <c r="D59" s="137">
        <v>30</v>
      </c>
      <c r="E59" s="137">
        <v>324.58333333333297</v>
      </c>
      <c r="F59" s="137">
        <v>178.833333333333</v>
      </c>
      <c r="G59" s="137">
        <v>468.5</v>
      </c>
      <c r="H59" s="122">
        <v>851.91666666666799</v>
      </c>
      <c r="I59" s="122">
        <v>5.6666666666666696</v>
      </c>
      <c r="J59" s="122">
        <v>39.25</v>
      </c>
      <c r="K59" s="122">
        <v>45.9166666666666</v>
      </c>
      <c r="L59" s="122">
        <v>511.16666666666703</v>
      </c>
    </row>
    <row r="60" spans="1:12">
      <c r="A60" s="121" t="s">
        <v>434</v>
      </c>
      <c r="B60" s="137">
        <v>1166.4166666666699</v>
      </c>
      <c r="C60" s="137">
        <v>8.3333333333333301E-2</v>
      </c>
      <c r="D60" s="137">
        <v>11.9166666666667</v>
      </c>
      <c r="E60" s="137">
        <v>202.666666666667</v>
      </c>
      <c r="F60" s="137">
        <v>115.583333333333</v>
      </c>
      <c r="G60" s="137">
        <v>225.166666666667</v>
      </c>
      <c r="H60" s="122">
        <v>370.833333333334</v>
      </c>
      <c r="I60" s="122">
        <v>3.6666666666666701</v>
      </c>
      <c r="J60" s="122">
        <v>14.6666666666667</v>
      </c>
      <c r="K60" s="122">
        <v>12.25</v>
      </c>
      <c r="L60" s="122">
        <v>209.583333333333</v>
      </c>
    </row>
    <row r="61" spans="1:12">
      <c r="A61" s="121" t="s">
        <v>435</v>
      </c>
      <c r="B61" s="137">
        <v>948.5</v>
      </c>
      <c r="C61" s="137">
        <v>0</v>
      </c>
      <c r="D61" s="137">
        <v>10.75</v>
      </c>
      <c r="E61" s="137">
        <v>170.916666666667</v>
      </c>
      <c r="F61" s="137">
        <v>89.3333333333333</v>
      </c>
      <c r="G61" s="137">
        <v>179.75</v>
      </c>
      <c r="H61" s="122">
        <v>296.83333333333297</v>
      </c>
      <c r="I61" s="122">
        <v>0.66666666666666696</v>
      </c>
      <c r="J61" s="122">
        <v>20.8333333333333</v>
      </c>
      <c r="K61" s="122">
        <v>7</v>
      </c>
      <c r="L61" s="122">
        <v>172.416666666667</v>
      </c>
    </row>
    <row r="62" spans="1:12">
      <c r="A62" s="121" t="s">
        <v>436</v>
      </c>
      <c r="B62" s="137">
        <v>2462.0833333333298</v>
      </c>
      <c r="C62" s="137">
        <v>1.25</v>
      </c>
      <c r="D62" s="137">
        <v>9.1666666666666696</v>
      </c>
      <c r="E62" s="137">
        <v>176</v>
      </c>
      <c r="F62" s="137">
        <v>121.333333333333</v>
      </c>
      <c r="G62" s="137">
        <v>322</v>
      </c>
      <c r="H62" s="122">
        <v>833.91666666666697</v>
      </c>
      <c r="I62" s="122">
        <v>8.0833333333333393</v>
      </c>
      <c r="J62" s="122">
        <v>62.4166666666667</v>
      </c>
      <c r="K62" s="122">
        <v>54.9166666666666</v>
      </c>
      <c r="L62" s="122">
        <v>873</v>
      </c>
    </row>
    <row r="63" spans="1:12">
      <c r="A63" s="121" t="s">
        <v>437</v>
      </c>
      <c r="B63" s="137">
        <v>1941.0833333333301</v>
      </c>
      <c r="C63" s="137">
        <v>1.25</v>
      </c>
      <c r="D63" s="137">
        <v>5.25</v>
      </c>
      <c r="E63" s="137">
        <v>145.333333333333</v>
      </c>
      <c r="F63" s="137">
        <v>110.25</v>
      </c>
      <c r="G63" s="137">
        <v>305</v>
      </c>
      <c r="H63" s="122">
        <v>673.5</v>
      </c>
      <c r="I63" s="122">
        <v>6.6666666666666696</v>
      </c>
      <c r="J63" s="122">
        <v>52</v>
      </c>
      <c r="K63" s="122">
        <v>54.25</v>
      </c>
      <c r="L63" s="122">
        <v>587.58333333333303</v>
      </c>
    </row>
    <row r="64" spans="1:12">
      <c r="A64" s="121" t="s">
        <v>438</v>
      </c>
      <c r="B64" s="137">
        <v>193</v>
      </c>
      <c r="C64" s="137">
        <v>0</v>
      </c>
      <c r="D64" s="137">
        <v>0.5</v>
      </c>
      <c r="E64" s="137">
        <v>27.9166666666667</v>
      </c>
      <c r="F64" s="137">
        <v>12.1666666666667</v>
      </c>
      <c r="G64" s="137">
        <v>32</v>
      </c>
      <c r="H64" s="122">
        <v>55.4166666666667</v>
      </c>
      <c r="I64" s="122">
        <v>0.83333333333333304</v>
      </c>
      <c r="J64" s="122">
        <v>5.9166666666666696</v>
      </c>
      <c r="K64" s="122">
        <v>5.3333333333333304</v>
      </c>
      <c r="L64" s="122">
        <v>52.9166666666667</v>
      </c>
    </row>
    <row r="65" spans="1:12">
      <c r="A65" s="121" t="s">
        <v>439</v>
      </c>
      <c r="B65" s="137">
        <v>667.41666666666697</v>
      </c>
      <c r="C65" s="137">
        <v>0</v>
      </c>
      <c r="D65" s="137">
        <v>1.8333333333333299</v>
      </c>
      <c r="E65" s="137">
        <v>40.8333333333333</v>
      </c>
      <c r="F65" s="137">
        <v>42.4166666666667</v>
      </c>
      <c r="G65" s="137">
        <v>93.1666666666667</v>
      </c>
      <c r="H65" s="122">
        <v>254.25</v>
      </c>
      <c r="I65" s="122">
        <v>4.5833333333333304</v>
      </c>
      <c r="J65" s="122">
        <v>12.9166666666667</v>
      </c>
      <c r="K65" s="122">
        <v>17.5833333333333</v>
      </c>
      <c r="L65" s="122">
        <v>199.833333333333</v>
      </c>
    </row>
    <row r="66" spans="1:12">
      <c r="A66" s="121" t="s">
        <v>440</v>
      </c>
      <c r="B66" s="137">
        <v>875.5</v>
      </c>
      <c r="C66" s="137">
        <v>0</v>
      </c>
      <c r="D66" s="137">
        <v>5</v>
      </c>
      <c r="E66" s="137">
        <v>55.6666666666666</v>
      </c>
      <c r="F66" s="137">
        <v>51.75</v>
      </c>
      <c r="G66" s="137">
        <v>137</v>
      </c>
      <c r="H66" s="122">
        <v>313.16666666666703</v>
      </c>
      <c r="I66" s="122">
        <v>3.25</v>
      </c>
      <c r="J66" s="122">
        <v>23.25</v>
      </c>
      <c r="K66" s="122">
        <v>20.5</v>
      </c>
      <c r="L66" s="122">
        <v>265.916666666666</v>
      </c>
    </row>
    <row r="67" spans="1:12">
      <c r="A67" s="124" t="s">
        <v>111</v>
      </c>
      <c r="B67" s="175">
        <v>235.333333333333</v>
      </c>
      <c r="C67" s="175">
        <v>1</v>
      </c>
      <c r="D67" s="175">
        <v>0.75</v>
      </c>
      <c r="E67" s="175">
        <v>23.4166666666667</v>
      </c>
      <c r="F67" s="175">
        <v>16.3333333333333</v>
      </c>
      <c r="G67" s="175">
        <v>31.5</v>
      </c>
      <c r="H67" s="125">
        <v>71.5</v>
      </c>
      <c r="I67" s="125">
        <v>0.41666666666666702</v>
      </c>
      <c r="J67" s="125">
        <v>2.4166666666666701</v>
      </c>
      <c r="K67" s="125">
        <v>5.3333333333333401</v>
      </c>
      <c r="L67" s="125">
        <v>82.6666666666667</v>
      </c>
    </row>
    <row r="68" spans="1:12" ht="13.5">
      <c r="A68" s="127" t="s">
        <v>464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</row>
    <row r="69" spans="1:12" ht="13.5">
      <c r="A69" s="127" t="s">
        <v>465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</row>
    <row r="70" spans="1:12" ht="13.5">
      <c r="A70" s="127" t="s">
        <v>466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</row>
    <row r="71" spans="1:12" ht="13.5">
      <c r="A71" s="127" t="s">
        <v>467</v>
      </c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</row>
    <row r="72" spans="1:12" ht="13.5">
      <c r="A72" s="127" t="s">
        <v>216</v>
      </c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</row>
    <row r="73" spans="1:1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</row>
    <row r="75" spans="1:1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</row>
    <row r="76" spans="1:1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</row>
    <row r="77" spans="1:1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</row>
    <row r="78" spans="1:1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</row>
    <row r="79" spans="1:1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</row>
    <row r="80" spans="1:1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</row>
    <row r="81" spans="1:1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</row>
    <row r="82" spans="1:1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</row>
    <row r="83" spans="1:1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1:1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1:1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1:1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1:1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1:1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89" spans="1:1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</row>
    <row r="90" spans="1:1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</row>
    <row r="91" spans="1:1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1:1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</row>
    <row r="94" spans="1:1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</row>
    <row r="95" spans="1:1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</row>
    <row r="96" spans="1:1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</row>
    <row r="97" spans="1:1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</row>
    <row r="99" spans="1:1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</row>
    <row r="102" spans="1:1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</row>
    <row r="108" spans="1:1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</row>
    <row r="109" spans="1:1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</row>
    <row r="110" spans="1:1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</row>
    <row r="111" spans="1:1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</row>
    <row r="112" spans="1:1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</row>
    <row r="113" spans="1:1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</row>
    <row r="114" spans="1:1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</row>
    <row r="115" spans="1:1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</row>
    <row r="116" spans="1:1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</row>
    <row r="117" spans="1:1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</row>
    <row r="118" spans="1:1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</row>
    <row r="119" spans="1:1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</row>
    <row r="120" spans="1:1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</row>
    <row r="121" spans="1:1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</row>
    <row r="122" spans="1:1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</row>
    <row r="123" spans="1:1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</row>
    <row r="124" spans="1:1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</row>
    <row r="125" spans="1:1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</row>
    <row r="126" spans="1:1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</row>
    <row r="127" spans="1:1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</row>
    <row r="128" spans="1:1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</row>
    <row r="129" spans="1:1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</row>
    <row r="130" spans="1:1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</row>
    <row r="131" spans="1:1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</row>
    <row r="132" spans="1:1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</row>
    <row r="133" spans="1:1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</row>
    <row r="134" spans="1:1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</row>
    <row r="135" spans="1:1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</row>
    <row r="136" spans="1:1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</row>
    <row r="137" spans="1:1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</row>
    <row r="138" spans="1:1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</row>
    <row r="139" spans="1:1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</row>
    <row r="140" spans="1:1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</row>
    <row r="141" spans="1:1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</row>
    <row r="142" spans="1:1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</row>
    <row r="143" spans="1:1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</row>
    <row r="144" spans="1:1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</row>
    <row r="145" spans="1:1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</row>
    <row r="146" spans="1:1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</row>
    <row r="147" spans="1:1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</row>
    <row r="148" spans="1:1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</row>
    <row r="149" spans="1:1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</row>
    <row r="150" spans="1:1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</row>
    <row r="151" spans="1:1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</row>
    <row r="152" spans="1:1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</row>
    <row r="153" spans="1:1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</row>
    <row r="154" spans="1:1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</row>
    <row r="155" spans="1:1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</row>
    <row r="156" spans="1:1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</row>
    <row r="157" spans="1:1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</row>
    <row r="158" spans="1:1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</row>
    <row r="159" spans="1:1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</row>
    <row r="160" spans="1:1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</row>
    <row r="161" spans="1:1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</row>
    <row r="162" spans="1:1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</row>
    <row r="163" spans="1:1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</row>
    <row r="164" spans="1:12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</row>
    <row r="165" spans="1:12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</row>
    <row r="166" spans="1:12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</row>
    <row r="167" spans="1:12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</row>
    <row r="168" spans="1:12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</row>
    <row r="169" spans="1:12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</row>
    <row r="170" spans="1:12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</row>
    <row r="171" spans="1:12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</row>
    <row r="172" spans="1:12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</row>
    <row r="173" spans="1:12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</row>
    <row r="174" spans="1:12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</row>
    <row r="175" spans="1:12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</row>
    <row r="176" spans="1:12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</row>
    <row r="177" spans="1:12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</row>
    <row r="178" spans="1:12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</row>
    <row r="179" spans="1:12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</row>
    <row r="180" spans="1:12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</row>
    <row r="181" spans="1:12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</row>
    <row r="182" spans="1:12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</row>
    <row r="183" spans="1:12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</row>
  </sheetData>
  <pageMargins left="0.23622047244094491" right="0.23622047244094491" top="0.39370078740157483" bottom="0.59" header="0" footer="0.31496062992125984"/>
  <pageSetup paperSize="9" scale="8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9"/>
  <sheetViews>
    <sheetView workbookViewId="0">
      <selection activeCell="I18" sqref="I18"/>
    </sheetView>
  </sheetViews>
  <sheetFormatPr baseColWidth="10" defaultColWidth="25" defaultRowHeight="12.75"/>
  <cols>
    <col min="1" max="1" width="18.5703125" style="194" customWidth="1"/>
    <col min="2" max="7" width="12" style="194" customWidth="1"/>
    <col min="8" max="10" width="14.85546875" style="194" customWidth="1"/>
    <col min="11" max="16384" width="25" style="194"/>
  </cols>
  <sheetData>
    <row r="1" spans="1:22">
      <c r="A1" s="103" t="s">
        <v>468</v>
      </c>
      <c r="B1" s="104"/>
      <c r="C1" s="104"/>
      <c r="D1" s="104"/>
      <c r="E1" s="104"/>
      <c r="F1" s="104"/>
      <c r="G1" s="104"/>
      <c r="H1" s="104"/>
      <c r="I1" s="104"/>
      <c r="J1" s="104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</row>
    <row r="2" spans="1:22">
      <c r="A2" s="107" t="s">
        <v>469</v>
      </c>
      <c r="B2" s="122"/>
      <c r="C2" s="122"/>
      <c r="D2" s="122"/>
      <c r="E2" s="122"/>
      <c r="F2" s="122"/>
      <c r="G2" s="122"/>
      <c r="H2" s="122"/>
      <c r="I2" s="104"/>
      <c r="J2" s="104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</row>
    <row r="3" spans="1:22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</row>
    <row r="4" spans="1:22" ht="25.5">
      <c r="A4" s="110"/>
      <c r="B4" s="260" t="s">
        <v>6</v>
      </c>
      <c r="C4" s="167" t="s">
        <v>470</v>
      </c>
      <c r="D4" s="167" t="s">
        <v>471</v>
      </c>
      <c r="E4" s="167" t="s">
        <v>472</v>
      </c>
      <c r="F4" s="167" t="s">
        <v>473</v>
      </c>
      <c r="G4" s="167" t="s">
        <v>474</v>
      </c>
      <c r="H4" s="208"/>
      <c r="I4" s="104"/>
      <c r="J4" s="104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</row>
    <row r="5" spans="1:22">
      <c r="A5" s="169" t="s">
        <v>6</v>
      </c>
      <c r="B5" s="187">
        <v>50852</v>
      </c>
      <c r="C5" s="187">
        <v>371.25</v>
      </c>
      <c r="D5" s="187">
        <v>1129</v>
      </c>
      <c r="E5" s="187">
        <v>1346.5833333333301</v>
      </c>
      <c r="F5" s="187">
        <v>38593.583333333299</v>
      </c>
      <c r="G5" s="187">
        <v>9411.5833333333303</v>
      </c>
    </row>
    <row r="6" spans="1:22">
      <c r="A6" s="121" t="s">
        <v>422</v>
      </c>
      <c r="B6" s="122">
        <v>1287.0833333333301</v>
      </c>
      <c r="C6" s="122">
        <v>12.9166666666667</v>
      </c>
      <c r="D6" s="122">
        <v>40.5</v>
      </c>
      <c r="E6" s="122">
        <v>29.25</v>
      </c>
      <c r="F6" s="122">
        <v>861.08333333333303</v>
      </c>
      <c r="G6" s="122">
        <v>343.33333333333297</v>
      </c>
    </row>
    <row r="7" spans="1:22">
      <c r="A7" s="121" t="s">
        <v>444</v>
      </c>
      <c r="B7" s="122">
        <v>1790.25</v>
      </c>
      <c r="C7" s="122">
        <v>8.4166666666666696</v>
      </c>
      <c r="D7" s="122">
        <v>30.4166666666667</v>
      </c>
      <c r="E7" s="122">
        <v>33.4166666666667</v>
      </c>
      <c r="F7" s="122">
        <v>1139.6666666666699</v>
      </c>
      <c r="G7" s="122">
        <v>578.33333333333405</v>
      </c>
    </row>
    <row r="8" spans="1:22">
      <c r="A8" s="121" t="s">
        <v>424</v>
      </c>
      <c r="B8" s="122">
        <v>2477.0833333333298</v>
      </c>
      <c r="C8" s="122">
        <v>17.1666666666667</v>
      </c>
      <c r="D8" s="122">
        <v>54.4166666666667</v>
      </c>
      <c r="E8" s="122">
        <v>62.8333333333333</v>
      </c>
      <c r="F8" s="122">
        <v>1630.5833333333301</v>
      </c>
      <c r="G8" s="122">
        <v>712.08333333333405</v>
      </c>
    </row>
    <row r="9" spans="1:22">
      <c r="A9" s="121" t="s">
        <v>425</v>
      </c>
      <c r="B9" s="122">
        <v>1952</v>
      </c>
      <c r="C9" s="122">
        <v>11.1666666666667</v>
      </c>
      <c r="D9" s="122">
        <v>45.4166666666667</v>
      </c>
      <c r="E9" s="122">
        <v>58.8333333333333</v>
      </c>
      <c r="F9" s="122">
        <v>1399</v>
      </c>
      <c r="G9" s="122">
        <v>437.58333333333297</v>
      </c>
    </row>
    <row r="10" spans="1:22">
      <c r="A10" s="121" t="s">
        <v>445</v>
      </c>
      <c r="B10" s="122">
        <v>3077.25</v>
      </c>
      <c r="C10" s="122">
        <v>32.25</v>
      </c>
      <c r="D10" s="122">
        <v>85.9166666666667</v>
      </c>
      <c r="E10" s="122">
        <v>103.666666666667</v>
      </c>
      <c r="F10" s="122">
        <v>2282.9166666666702</v>
      </c>
      <c r="G10" s="122">
        <v>572.5</v>
      </c>
    </row>
    <row r="11" spans="1:22">
      <c r="A11" s="121" t="s">
        <v>446</v>
      </c>
      <c r="B11" s="122">
        <v>1099.3333333333301</v>
      </c>
      <c r="C11" s="122">
        <v>7.75</v>
      </c>
      <c r="D11" s="122">
        <v>19.5833333333333</v>
      </c>
      <c r="E11" s="122">
        <v>25</v>
      </c>
      <c r="F11" s="122">
        <v>621.16666666666697</v>
      </c>
      <c r="G11" s="122">
        <v>425.83333333333297</v>
      </c>
    </row>
    <row r="12" spans="1:22">
      <c r="A12" s="121" t="s">
        <v>447</v>
      </c>
      <c r="B12" s="122">
        <v>3539.9166666666702</v>
      </c>
      <c r="C12" s="122">
        <v>28.1666666666667</v>
      </c>
      <c r="D12" s="122">
        <v>120.333333333333</v>
      </c>
      <c r="E12" s="122">
        <v>149.416666666667</v>
      </c>
      <c r="F12" s="122">
        <v>2742.5833333333298</v>
      </c>
      <c r="G12" s="122">
        <v>499.416666666666</v>
      </c>
    </row>
    <row r="13" spans="1:22">
      <c r="A13" s="121" t="s">
        <v>429</v>
      </c>
      <c r="B13" s="122">
        <v>3596.25</v>
      </c>
      <c r="C13" s="122">
        <v>30.0833333333333</v>
      </c>
      <c r="D13" s="122">
        <v>78</v>
      </c>
      <c r="E13" s="122">
        <v>99.9166666666667</v>
      </c>
      <c r="F13" s="122">
        <v>2666.8333333333298</v>
      </c>
      <c r="G13" s="122">
        <v>721.41666666666799</v>
      </c>
    </row>
    <row r="14" spans="1:22">
      <c r="A14" s="121" t="s">
        <v>430</v>
      </c>
      <c r="B14" s="122">
        <v>3635.3333333333298</v>
      </c>
      <c r="C14" s="122">
        <v>47.0833333333333</v>
      </c>
      <c r="D14" s="122">
        <v>89.5833333333333</v>
      </c>
      <c r="E14" s="122">
        <v>110.5</v>
      </c>
      <c r="F14" s="122">
        <v>2837.1666666666702</v>
      </c>
      <c r="G14" s="122">
        <v>551</v>
      </c>
    </row>
    <row r="15" spans="1:22">
      <c r="A15" s="121" t="s">
        <v>431</v>
      </c>
      <c r="B15" s="137">
        <v>5331.4166666666697</v>
      </c>
      <c r="C15" s="137">
        <v>48.5833333333333</v>
      </c>
      <c r="D15" s="137">
        <v>110.5</v>
      </c>
      <c r="E15" s="137">
        <v>162.416666666667</v>
      </c>
      <c r="F15" s="137">
        <v>4198.0833333333303</v>
      </c>
      <c r="G15" s="137">
        <v>811.83333333333303</v>
      </c>
    </row>
    <row r="16" spans="1:22">
      <c r="A16" s="121" t="s">
        <v>432</v>
      </c>
      <c r="B16" s="137">
        <v>4877.0833333333303</v>
      </c>
      <c r="C16" s="137">
        <v>13.3333333333333</v>
      </c>
      <c r="D16" s="137">
        <v>87.5</v>
      </c>
      <c r="E16" s="137">
        <v>70.6666666666667</v>
      </c>
      <c r="F16" s="137">
        <v>4157.6666666666697</v>
      </c>
      <c r="G16" s="137">
        <v>547.91666666666697</v>
      </c>
    </row>
    <row r="17" spans="1:7">
      <c r="A17" s="121" t="s">
        <v>433</v>
      </c>
      <c r="B17" s="137">
        <v>4037.5</v>
      </c>
      <c r="C17" s="137">
        <v>25.1666666666667</v>
      </c>
      <c r="D17" s="137">
        <v>78.8333333333333</v>
      </c>
      <c r="E17" s="137">
        <v>79.25</v>
      </c>
      <c r="F17" s="137">
        <v>3057.1666666666702</v>
      </c>
      <c r="G17" s="137">
        <v>797.08333333333303</v>
      </c>
    </row>
    <row r="18" spans="1:7">
      <c r="A18" s="121" t="s">
        <v>434</v>
      </c>
      <c r="B18" s="137">
        <v>2048.9166666666702</v>
      </c>
      <c r="C18" s="137">
        <v>14.5</v>
      </c>
      <c r="D18" s="137">
        <v>49.5833333333333</v>
      </c>
      <c r="E18" s="137">
        <v>51.4166666666667</v>
      </c>
      <c r="F18" s="137">
        <v>1368.3333333333301</v>
      </c>
      <c r="G18" s="137">
        <v>565.08333333333303</v>
      </c>
    </row>
    <row r="19" spans="1:7">
      <c r="A19" s="121" t="s">
        <v>435</v>
      </c>
      <c r="B19" s="137">
        <v>1613.25</v>
      </c>
      <c r="C19" s="137">
        <v>15.1666666666667</v>
      </c>
      <c r="D19" s="137">
        <v>44.0833333333333</v>
      </c>
      <c r="E19" s="137">
        <v>38.8333333333333</v>
      </c>
      <c r="F19" s="137">
        <v>1087.25</v>
      </c>
      <c r="G19" s="137">
        <v>427.91666666666703</v>
      </c>
    </row>
    <row r="20" spans="1:7">
      <c r="A20" s="121" t="s">
        <v>436</v>
      </c>
      <c r="B20" s="137">
        <v>4092.0833333333298</v>
      </c>
      <c r="C20" s="137">
        <v>12.6666666666667</v>
      </c>
      <c r="D20" s="137">
        <v>48.9166666666667</v>
      </c>
      <c r="E20" s="137">
        <v>88.6666666666667</v>
      </c>
      <c r="F20" s="137">
        <v>3409.25</v>
      </c>
      <c r="G20" s="137">
        <v>532.58333333333303</v>
      </c>
    </row>
    <row r="21" spans="1:7">
      <c r="A21" s="121" t="s">
        <v>437</v>
      </c>
      <c r="B21" s="137">
        <v>3154.4166666666702</v>
      </c>
      <c r="C21" s="137">
        <v>15.5</v>
      </c>
      <c r="D21" s="137">
        <v>46</v>
      </c>
      <c r="E21" s="137">
        <v>77.0833333333333</v>
      </c>
      <c r="F21" s="137">
        <v>2546.1666666666702</v>
      </c>
      <c r="G21" s="137">
        <v>469.666666666666</v>
      </c>
    </row>
    <row r="22" spans="1:7">
      <c r="A22" s="121" t="s">
        <v>438</v>
      </c>
      <c r="B22" s="137">
        <v>329.91666666666703</v>
      </c>
      <c r="C22" s="137">
        <v>1.25</v>
      </c>
      <c r="D22" s="137">
        <v>3.5833333333333299</v>
      </c>
      <c r="E22" s="137">
        <v>4.4166666666666696</v>
      </c>
      <c r="F22" s="137">
        <v>257</v>
      </c>
      <c r="G22" s="137">
        <v>63.6666666666667</v>
      </c>
    </row>
    <row r="23" spans="1:7">
      <c r="A23" s="121" t="s">
        <v>439</v>
      </c>
      <c r="B23" s="137">
        <v>1084.0833333333301</v>
      </c>
      <c r="C23" s="137">
        <v>5</v>
      </c>
      <c r="D23" s="137">
        <v>22.25</v>
      </c>
      <c r="E23" s="137">
        <v>37.6666666666667</v>
      </c>
      <c r="F23" s="137">
        <v>886.91666666666697</v>
      </c>
      <c r="G23" s="137">
        <v>132.25</v>
      </c>
    </row>
    <row r="24" spans="1:7">
      <c r="A24" s="121" t="s">
        <v>440</v>
      </c>
      <c r="B24" s="137">
        <v>1427.8333333333301</v>
      </c>
      <c r="C24" s="137">
        <v>17.3333333333333</v>
      </c>
      <c r="D24" s="137">
        <v>29.5833333333333</v>
      </c>
      <c r="E24" s="137">
        <v>41</v>
      </c>
      <c r="F24" s="137">
        <v>1169.4166666666699</v>
      </c>
      <c r="G24" s="137">
        <v>170.5</v>
      </c>
    </row>
    <row r="25" spans="1:7">
      <c r="A25" s="124" t="s">
        <v>111</v>
      </c>
      <c r="B25" s="175">
        <v>401</v>
      </c>
      <c r="C25" s="175">
        <v>7.75</v>
      </c>
      <c r="D25" s="175">
        <v>44</v>
      </c>
      <c r="E25" s="175">
        <v>22.3333333333333</v>
      </c>
      <c r="F25" s="175">
        <v>275.33333333333297</v>
      </c>
      <c r="G25" s="175">
        <v>51.5833333333333</v>
      </c>
    </row>
    <row r="26" spans="1:7">
      <c r="A26" s="169" t="s">
        <v>7</v>
      </c>
      <c r="B26" s="187">
        <v>20500.75</v>
      </c>
      <c r="C26" s="187">
        <v>182.916666666667</v>
      </c>
      <c r="D26" s="187">
        <v>502.33333333333297</v>
      </c>
      <c r="E26" s="187">
        <v>575.08333333333303</v>
      </c>
      <c r="F26" s="187">
        <v>16041</v>
      </c>
      <c r="G26" s="187">
        <v>3199.4166666666702</v>
      </c>
    </row>
    <row r="27" spans="1:7">
      <c r="A27" s="121" t="s">
        <v>422</v>
      </c>
      <c r="B27" s="122">
        <v>607.75</v>
      </c>
      <c r="C27" s="122">
        <v>6.5</v>
      </c>
      <c r="D27" s="122">
        <v>20.3333333333333</v>
      </c>
      <c r="E27" s="122">
        <v>16</v>
      </c>
      <c r="F27" s="122">
        <v>424.58333333333297</v>
      </c>
      <c r="G27" s="122">
        <v>140.333333333333</v>
      </c>
    </row>
    <row r="28" spans="1:7">
      <c r="A28" s="121" t="s">
        <v>444</v>
      </c>
      <c r="B28" s="122">
        <v>776.08333333333303</v>
      </c>
      <c r="C28" s="122">
        <v>3.4166666666666701</v>
      </c>
      <c r="D28" s="122">
        <v>15.5833333333333</v>
      </c>
      <c r="E28" s="122">
        <v>13.3333333333333</v>
      </c>
      <c r="F28" s="122">
        <v>543</v>
      </c>
      <c r="G28" s="122">
        <v>200.75</v>
      </c>
    </row>
    <row r="29" spans="1:7">
      <c r="A29" s="121" t="s">
        <v>424</v>
      </c>
      <c r="B29" s="122">
        <v>1056.6666666666699</v>
      </c>
      <c r="C29" s="122">
        <v>9.9166666666666696</v>
      </c>
      <c r="D29" s="122">
        <v>22.9166666666667</v>
      </c>
      <c r="E29" s="122">
        <v>33.25</v>
      </c>
      <c r="F29" s="122">
        <v>761.5</v>
      </c>
      <c r="G29" s="122">
        <v>229.083333333333</v>
      </c>
    </row>
    <row r="30" spans="1:7">
      <c r="A30" s="121" t="s">
        <v>425</v>
      </c>
      <c r="B30" s="122">
        <v>747.5</v>
      </c>
      <c r="C30" s="122">
        <v>4.1666666666666696</v>
      </c>
      <c r="D30" s="122">
        <v>22.5</v>
      </c>
      <c r="E30" s="122">
        <v>25.4166666666667</v>
      </c>
      <c r="F30" s="122">
        <v>548.66666666666595</v>
      </c>
      <c r="G30" s="122">
        <v>146.75</v>
      </c>
    </row>
    <row r="31" spans="1:7">
      <c r="A31" s="121" t="s">
        <v>445</v>
      </c>
      <c r="B31" s="122">
        <v>1271.8333333333301</v>
      </c>
      <c r="C31" s="122">
        <v>13.5</v>
      </c>
      <c r="D31" s="122">
        <v>37.0833333333333</v>
      </c>
      <c r="E31" s="122">
        <v>46.9166666666667</v>
      </c>
      <c r="F31" s="122">
        <v>979.75000000000102</v>
      </c>
      <c r="G31" s="122">
        <v>194.583333333333</v>
      </c>
    </row>
    <row r="32" spans="1:7">
      <c r="A32" s="121" t="s">
        <v>446</v>
      </c>
      <c r="B32" s="122">
        <v>447.91666666666703</v>
      </c>
      <c r="C32" s="122">
        <v>2.5</v>
      </c>
      <c r="D32" s="122">
        <v>7.9166666666666696</v>
      </c>
      <c r="E32" s="122">
        <v>14.25</v>
      </c>
      <c r="F32" s="122">
        <v>269.5</v>
      </c>
      <c r="G32" s="122">
        <v>153.75</v>
      </c>
    </row>
    <row r="33" spans="1:7">
      <c r="A33" s="121" t="s">
        <v>447</v>
      </c>
      <c r="B33" s="122">
        <v>1418</v>
      </c>
      <c r="C33" s="122">
        <v>13.3333333333333</v>
      </c>
      <c r="D33" s="122">
        <v>50.6666666666667</v>
      </c>
      <c r="E33" s="122">
        <v>59.3333333333333</v>
      </c>
      <c r="F33" s="122">
        <v>1137.4166666666699</v>
      </c>
      <c r="G33" s="122">
        <v>157.25</v>
      </c>
    </row>
    <row r="34" spans="1:7">
      <c r="A34" s="121" t="s">
        <v>429</v>
      </c>
      <c r="B34" s="122">
        <v>1371.75</v>
      </c>
      <c r="C34" s="122">
        <v>11.5833333333333</v>
      </c>
      <c r="D34" s="122">
        <v>31.5833333333333</v>
      </c>
      <c r="E34" s="122">
        <v>36</v>
      </c>
      <c r="F34" s="122">
        <v>1053.75</v>
      </c>
      <c r="G34" s="122">
        <v>238.833333333334</v>
      </c>
    </row>
    <row r="35" spans="1:7">
      <c r="A35" s="121" t="s">
        <v>430</v>
      </c>
      <c r="B35" s="122">
        <v>1389.8333333333301</v>
      </c>
      <c r="C35" s="122">
        <v>25.0833333333333</v>
      </c>
      <c r="D35" s="122">
        <v>39.9166666666667</v>
      </c>
      <c r="E35" s="122">
        <v>41.6666666666667</v>
      </c>
      <c r="F35" s="122">
        <v>1105.9166666666699</v>
      </c>
      <c r="G35" s="122">
        <v>177.25</v>
      </c>
    </row>
    <row r="36" spans="1:7">
      <c r="A36" s="121" t="s">
        <v>431</v>
      </c>
      <c r="B36" s="137">
        <v>2157.4166666666702</v>
      </c>
      <c r="C36" s="137">
        <v>20.6666666666667</v>
      </c>
      <c r="D36" s="137">
        <v>36.75</v>
      </c>
      <c r="E36" s="137">
        <v>71.0833333333333</v>
      </c>
      <c r="F36" s="137">
        <v>1757</v>
      </c>
      <c r="G36" s="137">
        <v>271.91666666666703</v>
      </c>
    </row>
    <row r="37" spans="1:7">
      <c r="A37" s="121" t="s">
        <v>432</v>
      </c>
      <c r="B37" s="137">
        <v>2013</v>
      </c>
      <c r="C37" s="137">
        <v>6.3333333333333304</v>
      </c>
      <c r="D37" s="137">
        <v>45.5</v>
      </c>
      <c r="E37" s="137">
        <v>29.5833333333333</v>
      </c>
      <c r="F37" s="137">
        <v>1748.3333333333301</v>
      </c>
      <c r="G37" s="137">
        <v>183.25</v>
      </c>
    </row>
    <row r="38" spans="1:7">
      <c r="A38" s="121" t="s">
        <v>433</v>
      </c>
      <c r="B38" s="137">
        <v>1580.8333333333301</v>
      </c>
      <c r="C38" s="137">
        <v>16.0833333333333</v>
      </c>
      <c r="D38" s="137">
        <v>36.5833333333333</v>
      </c>
      <c r="E38" s="137">
        <v>39.75</v>
      </c>
      <c r="F38" s="137">
        <v>1234.5833333333301</v>
      </c>
      <c r="G38" s="137">
        <v>253.833333333333</v>
      </c>
    </row>
    <row r="39" spans="1:7">
      <c r="A39" s="121" t="s">
        <v>434</v>
      </c>
      <c r="B39" s="137">
        <v>882.5</v>
      </c>
      <c r="C39" s="137">
        <v>9.8333333333333304</v>
      </c>
      <c r="D39" s="137">
        <v>22.1666666666667</v>
      </c>
      <c r="E39" s="137">
        <v>20.4166666666667</v>
      </c>
      <c r="F39" s="137">
        <v>606.16666666666697</v>
      </c>
      <c r="G39" s="137">
        <v>223.916666666667</v>
      </c>
    </row>
    <row r="40" spans="1:7">
      <c r="A40" s="121" t="s">
        <v>435</v>
      </c>
      <c r="B40" s="137">
        <v>664.75</v>
      </c>
      <c r="C40" s="137">
        <v>7.25</v>
      </c>
      <c r="D40" s="137">
        <v>24.4166666666667</v>
      </c>
      <c r="E40" s="137">
        <v>18.25</v>
      </c>
      <c r="F40" s="137">
        <v>469.58333333333297</v>
      </c>
      <c r="G40" s="137">
        <v>145.25</v>
      </c>
    </row>
    <row r="41" spans="1:7">
      <c r="A41" s="121" t="s">
        <v>436</v>
      </c>
      <c r="B41" s="137">
        <v>1630</v>
      </c>
      <c r="C41" s="137">
        <v>7.4166666666666696</v>
      </c>
      <c r="D41" s="137">
        <v>25.4166666666667</v>
      </c>
      <c r="E41" s="137">
        <v>33.4166666666667</v>
      </c>
      <c r="F41" s="137">
        <v>1369.0833333333301</v>
      </c>
      <c r="G41" s="137">
        <v>194.666666666667</v>
      </c>
    </row>
    <row r="42" spans="1:7">
      <c r="A42" s="121" t="s">
        <v>437</v>
      </c>
      <c r="B42" s="137">
        <v>1213.3333333333301</v>
      </c>
      <c r="C42" s="137">
        <v>6.8333333333333304</v>
      </c>
      <c r="D42" s="137">
        <v>16.1666666666667</v>
      </c>
      <c r="E42" s="137">
        <v>36.0833333333333</v>
      </c>
      <c r="F42" s="137">
        <v>1003.33333333333</v>
      </c>
      <c r="G42" s="137">
        <v>150.916666666667</v>
      </c>
    </row>
    <row r="43" spans="1:7">
      <c r="A43" s="121" t="s">
        <v>438</v>
      </c>
      <c r="B43" s="137">
        <v>136.916666666667</v>
      </c>
      <c r="C43" s="137">
        <v>0.25</v>
      </c>
      <c r="D43" s="137">
        <v>2.0833333333333299</v>
      </c>
      <c r="E43" s="137">
        <v>1.6666666666666701</v>
      </c>
      <c r="F43" s="137">
        <v>112.333333333333</v>
      </c>
      <c r="G43" s="137">
        <v>20.5833333333333</v>
      </c>
    </row>
    <row r="44" spans="1:7">
      <c r="A44" s="121" t="s">
        <v>439</v>
      </c>
      <c r="B44" s="137">
        <v>416.66666666666703</v>
      </c>
      <c r="C44" s="137">
        <v>2</v>
      </c>
      <c r="D44" s="137">
        <v>11.3333333333333</v>
      </c>
      <c r="E44" s="137">
        <v>14.25</v>
      </c>
      <c r="F44" s="137">
        <v>349.66666666666703</v>
      </c>
      <c r="G44" s="137">
        <v>39.4166666666667</v>
      </c>
    </row>
    <row r="45" spans="1:7">
      <c r="A45" s="121" t="s">
        <v>440</v>
      </c>
      <c r="B45" s="137">
        <v>552.33333333333405</v>
      </c>
      <c r="C45" s="137">
        <v>10.3333333333333</v>
      </c>
      <c r="D45" s="137">
        <v>12.75</v>
      </c>
      <c r="E45" s="137">
        <v>16.75</v>
      </c>
      <c r="F45" s="137">
        <v>457.75</v>
      </c>
      <c r="G45" s="137">
        <v>54.75</v>
      </c>
    </row>
    <row r="46" spans="1:7">
      <c r="A46" s="124" t="s">
        <v>111</v>
      </c>
      <c r="B46" s="175">
        <v>165.666666666667</v>
      </c>
      <c r="C46" s="175">
        <v>5.9166666666666696</v>
      </c>
      <c r="D46" s="175">
        <v>20.6666666666667</v>
      </c>
      <c r="E46" s="175">
        <v>7.6666666666666696</v>
      </c>
      <c r="F46" s="175">
        <v>109.083333333333</v>
      </c>
      <c r="G46" s="175">
        <v>22.3333333333333</v>
      </c>
    </row>
    <row r="47" spans="1:7">
      <c r="A47" s="169" t="s">
        <v>8</v>
      </c>
      <c r="B47" s="187">
        <v>30351.25</v>
      </c>
      <c r="C47" s="187">
        <v>188.333333333333</v>
      </c>
      <c r="D47" s="187">
        <v>626.66666666666697</v>
      </c>
      <c r="E47" s="187">
        <v>771.5</v>
      </c>
      <c r="F47" s="187">
        <v>22552.583333333299</v>
      </c>
      <c r="G47" s="187">
        <v>6212.1666666666697</v>
      </c>
    </row>
    <row r="48" spans="1:7">
      <c r="A48" s="121" t="s">
        <v>422</v>
      </c>
      <c r="B48" s="122">
        <v>679.33333333333303</v>
      </c>
      <c r="C48" s="122">
        <v>6.4166666666666696</v>
      </c>
      <c r="D48" s="122">
        <v>20.1666666666667</v>
      </c>
      <c r="E48" s="122">
        <v>13.25</v>
      </c>
      <c r="F48" s="122">
        <v>436.5</v>
      </c>
      <c r="G48" s="122">
        <v>203</v>
      </c>
    </row>
    <row r="49" spans="1:7">
      <c r="A49" s="121" t="s">
        <v>444</v>
      </c>
      <c r="B49" s="122">
        <v>1014.16666666667</v>
      </c>
      <c r="C49" s="122">
        <v>5</v>
      </c>
      <c r="D49" s="122">
        <v>14.8333333333333</v>
      </c>
      <c r="E49" s="122">
        <v>20.0833333333333</v>
      </c>
      <c r="F49" s="122">
        <v>596.66666666666697</v>
      </c>
      <c r="G49" s="122">
        <v>377.583333333334</v>
      </c>
    </row>
    <row r="50" spans="1:7">
      <c r="A50" s="121" t="s">
        <v>424</v>
      </c>
      <c r="B50" s="122">
        <v>1420.4166666666699</v>
      </c>
      <c r="C50" s="122">
        <v>7.25</v>
      </c>
      <c r="D50" s="122">
        <v>31.5</v>
      </c>
      <c r="E50" s="122">
        <v>29.5833333333333</v>
      </c>
      <c r="F50" s="122">
        <v>869.08333333333303</v>
      </c>
      <c r="G50" s="122">
        <v>483</v>
      </c>
    </row>
    <row r="51" spans="1:7">
      <c r="A51" s="121" t="s">
        <v>425</v>
      </c>
      <c r="B51" s="122">
        <v>1204.5</v>
      </c>
      <c r="C51" s="122">
        <v>7</v>
      </c>
      <c r="D51" s="122">
        <v>22.9166666666667</v>
      </c>
      <c r="E51" s="122">
        <v>33.4166666666667</v>
      </c>
      <c r="F51" s="122">
        <v>850.33333333333201</v>
      </c>
      <c r="G51" s="122">
        <v>290.83333333333297</v>
      </c>
    </row>
    <row r="52" spans="1:7">
      <c r="A52" s="121" t="s">
        <v>445</v>
      </c>
      <c r="B52" s="122">
        <v>1805.4166666666699</v>
      </c>
      <c r="C52" s="122">
        <v>18.75</v>
      </c>
      <c r="D52" s="122">
        <v>48.8333333333333</v>
      </c>
      <c r="E52" s="122">
        <v>56.75</v>
      </c>
      <c r="F52" s="122">
        <v>1303.1666666666699</v>
      </c>
      <c r="G52" s="122">
        <v>377.91666666666703</v>
      </c>
    </row>
    <row r="53" spans="1:7">
      <c r="A53" s="121" t="s">
        <v>446</v>
      </c>
      <c r="B53" s="122">
        <v>651.41666666666697</v>
      </c>
      <c r="C53" s="122">
        <v>5.25</v>
      </c>
      <c r="D53" s="122">
        <v>11.6666666666667</v>
      </c>
      <c r="E53" s="122">
        <v>10.75</v>
      </c>
      <c r="F53" s="122">
        <v>351.66666666666703</v>
      </c>
      <c r="G53" s="122">
        <v>272.08333333333297</v>
      </c>
    </row>
    <row r="54" spans="1:7">
      <c r="A54" s="121" t="s">
        <v>447</v>
      </c>
      <c r="B54" s="122">
        <v>2121.9166666666702</v>
      </c>
      <c r="C54" s="122">
        <v>14.8333333333333</v>
      </c>
      <c r="D54" s="122">
        <v>69.6666666666667</v>
      </c>
      <c r="E54" s="122">
        <v>90.0833333333333</v>
      </c>
      <c r="F54" s="122">
        <v>1605.1666666666699</v>
      </c>
      <c r="G54" s="122">
        <v>342.166666666666</v>
      </c>
    </row>
    <row r="55" spans="1:7">
      <c r="A55" s="121" t="s">
        <v>429</v>
      </c>
      <c r="B55" s="122">
        <v>2224.5</v>
      </c>
      <c r="C55" s="122">
        <v>18.5</v>
      </c>
      <c r="D55" s="122">
        <v>46.4166666666667</v>
      </c>
      <c r="E55" s="122">
        <v>63.9166666666667</v>
      </c>
      <c r="F55" s="122">
        <v>1613.0833333333301</v>
      </c>
      <c r="G55" s="122">
        <v>482.583333333334</v>
      </c>
    </row>
    <row r="56" spans="1:7">
      <c r="A56" s="121" t="s">
        <v>430</v>
      </c>
      <c r="B56" s="122">
        <v>2245.5</v>
      </c>
      <c r="C56" s="122">
        <v>22</v>
      </c>
      <c r="D56" s="122">
        <v>49.6666666666667</v>
      </c>
      <c r="E56" s="122">
        <v>68.8333333333333</v>
      </c>
      <c r="F56" s="122">
        <v>1731.25</v>
      </c>
      <c r="G56" s="122">
        <v>373.75</v>
      </c>
    </row>
    <row r="57" spans="1:7">
      <c r="A57" s="121" t="s">
        <v>431</v>
      </c>
      <c r="B57" s="137">
        <v>3174</v>
      </c>
      <c r="C57" s="137">
        <v>27.9166666666667</v>
      </c>
      <c r="D57" s="137">
        <v>73.75</v>
      </c>
      <c r="E57" s="137">
        <v>91.3333333333333</v>
      </c>
      <c r="F57" s="137">
        <v>2441.0833333333298</v>
      </c>
      <c r="G57" s="137">
        <v>539.91666666666595</v>
      </c>
    </row>
    <row r="58" spans="1:7">
      <c r="A58" s="121" t="s">
        <v>432</v>
      </c>
      <c r="B58" s="137">
        <v>2864.0833333333298</v>
      </c>
      <c r="C58" s="137">
        <v>7</v>
      </c>
      <c r="D58" s="137">
        <v>42</v>
      </c>
      <c r="E58" s="137">
        <v>41.0833333333333</v>
      </c>
      <c r="F58" s="137">
        <v>2409.3333333333298</v>
      </c>
      <c r="G58" s="137">
        <v>364.66666666666703</v>
      </c>
    </row>
    <row r="59" spans="1:7">
      <c r="A59" s="121" t="s">
        <v>433</v>
      </c>
      <c r="B59" s="137">
        <v>2456.6666666666702</v>
      </c>
      <c r="C59" s="137">
        <v>9.0833333333333304</v>
      </c>
      <c r="D59" s="137">
        <v>42.25</v>
      </c>
      <c r="E59" s="137">
        <v>39.5</v>
      </c>
      <c r="F59" s="137">
        <v>1822.5833333333301</v>
      </c>
      <c r="G59" s="137">
        <v>543.25</v>
      </c>
    </row>
    <row r="60" spans="1:7">
      <c r="A60" s="121" t="s">
        <v>434</v>
      </c>
      <c r="B60" s="137">
        <v>1166.4166666666699</v>
      </c>
      <c r="C60" s="137">
        <v>4.6666666666666696</v>
      </c>
      <c r="D60" s="137">
        <v>27.4166666666667</v>
      </c>
      <c r="E60" s="137">
        <v>31</v>
      </c>
      <c r="F60" s="137">
        <v>762.16666666666697</v>
      </c>
      <c r="G60" s="137">
        <v>341.16666666666703</v>
      </c>
    </row>
    <row r="61" spans="1:7">
      <c r="A61" s="121" t="s">
        <v>435</v>
      </c>
      <c r="B61" s="137">
        <v>948.5</v>
      </c>
      <c r="C61" s="137">
        <v>7.9166666666666696</v>
      </c>
      <c r="D61" s="137">
        <v>19.6666666666667</v>
      </c>
      <c r="E61" s="137">
        <v>20.5833333333333</v>
      </c>
      <c r="F61" s="137">
        <v>617.66666666666595</v>
      </c>
      <c r="G61" s="137">
        <v>282.66666666666703</v>
      </c>
    </row>
    <row r="62" spans="1:7">
      <c r="A62" s="121" t="s">
        <v>436</v>
      </c>
      <c r="B62" s="137">
        <v>2462.0833333333298</v>
      </c>
      <c r="C62" s="137">
        <v>5.25</v>
      </c>
      <c r="D62" s="137">
        <v>23.5</v>
      </c>
      <c r="E62" s="137">
        <v>55.25</v>
      </c>
      <c r="F62" s="137">
        <v>2040.1666666666699</v>
      </c>
      <c r="G62" s="137">
        <v>337.91666666666703</v>
      </c>
    </row>
    <row r="63" spans="1:7">
      <c r="A63" s="121" t="s">
        <v>437</v>
      </c>
      <c r="B63" s="137">
        <v>1941.0833333333301</v>
      </c>
      <c r="C63" s="137">
        <v>8.6666666666666696</v>
      </c>
      <c r="D63" s="137">
        <v>29.8333333333333</v>
      </c>
      <c r="E63" s="137">
        <v>41</v>
      </c>
      <c r="F63" s="137">
        <v>1542.8333333333301</v>
      </c>
      <c r="G63" s="137">
        <v>318.75</v>
      </c>
    </row>
    <row r="64" spans="1:7">
      <c r="A64" s="121" t="s">
        <v>438</v>
      </c>
      <c r="B64" s="137">
        <v>193</v>
      </c>
      <c r="C64" s="137">
        <v>1</v>
      </c>
      <c r="D64" s="137">
        <v>1.5</v>
      </c>
      <c r="E64" s="137">
        <v>2.75</v>
      </c>
      <c r="F64" s="137">
        <v>144.666666666667</v>
      </c>
      <c r="G64" s="137">
        <v>43.0833333333333</v>
      </c>
    </row>
    <row r="65" spans="1:7">
      <c r="A65" s="121" t="s">
        <v>439</v>
      </c>
      <c r="B65" s="137">
        <v>667.41666666666697</v>
      </c>
      <c r="C65" s="137">
        <v>3</v>
      </c>
      <c r="D65" s="137">
        <v>10.9166666666667</v>
      </c>
      <c r="E65" s="137">
        <v>23.4166666666667</v>
      </c>
      <c r="F65" s="137">
        <v>537.25</v>
      </c>
      <c r="G65" s="137">
        <v>92.8333333333333</v>
      </c>
    </row>
    <row r="66" spans="1:7">
      <c r="A66" s="121" t="s">
        <v>440</v>
      </c>
      <c r="B66" s="137">
        <v>875.50000000000102</v>
      </c>
      <c r="C66" s="137">
        <v>7</v>
      </c>
      <c r="D66" s="137">
        <v>16.8333333333333</v>
      </c>
      <c r="E66" s="137">
        <v>24.25</v>
      </c>
      <c r="F66" s="137">
        <v>711.66666666666697</v>
      </c>
      <c r="G66" s="137">
        <v>115.75</v>
      </c>
    </row>
    <row r="67" spans="1:7">
      <c r="A67" s="124" t="s">
        <v>111</v>
      </c>
      <c r="B67" s="175">
        <v>235.333333333333</v>
      </c>
      <c r="C67" s="175">
        <v>1.8333333333333299</v>
      </c>
      <c r="D67" s="175">
        <v>23.3333333333333</v>
      </c>
      <c r="E67" s="175">
        <v>14.6666666666667</v>
      </c>
      <c r="F67" s="175">
        <v>166.25</v>
      </c>
      <c r="G67" s="175">
        <v>29.25</v>
      </c>
    </row>
    <row r="68" spans="1:7" ht="13.5">
      <c r="A68" s="127" t="s">
        <v>216</v>
      </c>
      <c r="B68" s="104"/>
      <c r="C68" s="104"/>
      <c r="D68" s="104"/>
      <c r="E68" s="104"/>
      <c r="F68" s="104"/>
      <c r="G68" s="104"/>
    </row>
    <row r="69" spans="1:7">
      <c r="A69" s="104"/>
      <c r="B69" s="104"/>
      <c r="C69" s="104"/>
      <c r="D69" s="104"/>
      <c r="E69" s="104"/>
      <c r="F69" s="104"/>
      <c r="G69" s="104"/>
    </row>
    <row r="70" spans="1:7">
      <c r="A70" s="104"/>
      <c r="B70" s="104"/>
      <c r="C70" s="104"/>
      <c r="D70" s="104"/>
      <c r="E70" s="104"/>
      <c r="F70" s="104"/>
      <c r="G70" s="104"/>
    </row>
    <row r="71" spans="1:7">
      <c r="A71" s="104"/>
      <c r="B71" s="104"/>
      <c r="C71" s="104"/>
      <c r="D71" s="104"/>
      <c r="E71" s="104"/>
      <c r="F71" s="104"/>
      <c r="G71" s="104"/>
    </row>
    <row r="72" spans="1:7">
      <c r="A72" s="104"/>
      <c r="B72" s="104"/>
      <c r="C72" s="104"/>
      <c r="D72" s="104"/>
      <c r="E72" s="104"/>
      <c r="F72" s="104"/>
      <c r="G72" s="104"/>
    </row>
    <row r="73" spans="1:7">
      <c r="A73" s="104"/>
      <c r="B73" s="104"/>
      <c r="C73" s="104"/>
      <c r="D73" s="104"/>
      <c r="E73" s="104"/>
      <c r="F73" s="104"/>
      <c r="G73" s="104"/>
    </row>
    <row r="74" spans="1:7">
      <c r="A74" s="104"/>
      <c r="B74" s="104"/>
      <c r="C74" s="104"/>
      <c r="D74" s="104"/>
      <c r="E74" s="104"/>
      <c r="F74" s="104"/>
      <c r="G74" s="104"/>
    </row>
    <row r="75" spans="1:7">
      <c r="A75" s="104"/>
      <c r="B75" s="104"/>
      <c r="C75" s="104"/>
      <c r="D75" s="104"/>
      <c r="E75" s="104"/>
      <c r="F75" s="104"/>
      <c r="G75" s="104"/>
    </row>
    <row r="76" spans="1:7">
      <c r="A76" s="104"/>
      <c r="B76" s="104"/>
      <c r="C76" s="104"/>
      <c r="D76" s="104"/>
      <c r="E76" s="104"/>
      <c r="F76" s="104"/>
      <c r="G76" s="104"/>
    </row>
    <row r="77" spans="1:7">
      <c r="A77" s="104"/>
      <c r="B77" s="104"/>
      <c r="C77" s="104"/>
      <c r="D77" s="104"/>
      <c r="E77" s="104"/>
      <c r="F77" s="104"/>
      <c r="G77" s="104"/>
    </row>
    <row r="78" spans="1:7">
      <c r="A78" s="104"/>
      <c r="B78" s="104"/>
      <c r="C78" s="104"/>
      <c r="D78" s="104"/>
      <c r="E78" s="104"/>
      <c r="F78" s="104"/>
      <c r="G78" s="104"/>
    </row>
    <row r="79" spans="1:7">
      <c r="A79" s="104"/>
      <c r="B79" s="104"/>
      <c r="C79" s="104"/>
      <c r="D79" s="104"/>
      <c r="E79" s="104"/>
      <c r="F79" s="104"/>
      <c r="G79" s="104"/>
    </row>
    <row r="80" spans="1:7">
      <c r="A80" s="104"/>
      <c r="B80" s="104"/>
      <c r="C80" s="104"/>
      <c r="D80" s="104"/>
      <c r="E80" s="104"/>
      <c r="F80" s="104"/>
      <c r="G80" s="104"/>
    </row>
    <row r="81" spans="1:7">
      <c r="A81" s="104"/>
      <c r="B81" s="104"/>
      <c r="C81" s="104"/>
      <c r="D81" s="104"/>
      <c r="E81" s="104"/>
      <c r="F81" s="104"/>
      <c r="G81" s="104"/>
    </row>
    <row r="82" spans="1:7">
      <c r="A82" s="104"/>
      <c r="B82" s="104"/>
      <c r="C82" s="104"/>
      <c r="D82" s="104"/>
      <c r="E82" s="104"/>
      <c r="F82" s="104"/>
      <c r="G82" s="104"/>
    </row>
    <row r="83" spans="1:7">
      <c r="A83" s="104"/>
      <c r="B83" s="104"/>
      <c r="C83" s="104"/>
      <c r="D83" s="104"/>
      <c r="E83" s="104"/>
      <c r="F83" s="104"/>
      <c r="G83" s="104"/>
    </row>
    <row r="84" spans="1:7">
      <c r="A84" s="104"/>
      <c r="B84" s="104"/>
      <c r="C84" s="104"/>
      <c r="D84" s="104"/>
      <c r="E84" s="104"/>
      <c r="F84" s="104"/>
      <c r="G84" s="104"/>
    </row>
    <row r="85" spans="1:7">
      <c r="A85" s="104"/>
      <c r="B85" s="104"/>
      <c r="C85" s="104"/>
      <c r="D85" s="104"/>
      <c r="E85" s="104"/>
      <c r="F85" s="104"/>
      <c r="G85" s="104"/>
    </row>
    <row r="86" spans="1:7">
      <c r="A86" s="104"/>
      <c r="B86" s="104"/>
      <c r="C86" s="104"/>
      <c r="D86" s="104"/>
      <c r="E86" s="104"/>
      <c r="F86" s="104"/>
      <c r="G86" s="104"/>
    </row>
    <row r="87" spans="1:7">
      <c r="A87" s="104"/>
      <c r="B87" s="104"/>
      <c r="C87" s="104"/>
      <c r="D87" s="104"/>
      <c r="E87" s="104"/>
      <c r="F87" s="104"/>
      <c r="G87" s="104"/>
    </row>
    <row r="88" spans="1:7">
      <c r="A88" s="104"/>
      <c r="B88" s="104"/>
      <c r="C88" s="104"/>
      <c r="D88" s="104"/>
      <c r="E88" s="104"/>
      <c r="F88" s="104"/>
      <c r="G88" s="104"/>
    </row>
    <row r="89" spans="1:7">
      <c r="A89" s="104"/>
      <c r="B89" s="104"/>
      <c r="C89" s="104"/>
      <c r="D89" s="104"/>
      <c r="E89" s="104"/>
      <c r="F89" s="104"/>
      <c r="G89" s="104"/>
    </row>
    <row r="90" spans="1:7">
      <c r="A90" s="104"/>
      <c r="B90" s="104"/>
      <c r="C90" s="104"/>
      <c r="D90" s="104"/>
      <c r="E90" s="104"/>
      <c r="F90" s="104"/>
      <c r="G90" s="104"/>
    </row>
    <row r="91" spans="1:7">
      <c r="A91" s="104"/>
      <c r="B91" s="104"/>
      <c r="C91" s="104"/>
      <c r="D91" s="104"/>
      <c r="E91" s="104"/>
      <c r="F91" s="104"/>
      <c r="G91" s="104"/>
    </row>
    <row r="92" spans="1:7">
      <c r="A92" s="104"/>
      <c r="B92" s="104"/>
      <c r="C92" s="104"/>
      <c r="D92" s="104"/>
      <c r="E92" s="104"/>
      <c r="F92" s="104"/>
      <c r="G92" s="104"/>
    </row>
    <row r="93" spans="1:7">
      <c r="A93" s="104"/>
      <c r="B93" s="104"/>
      <c r="C93" s="104"/>
      <c r="D93" s="104"/>
      <c r="E93" s="104"/>
      <c r="F93" s="104"/>
      <c r="G93" s="104"/>
    </row>
    <row r="94" spans="1:7">
      <c r="A94" s="104"/>
      <c r="B94" s="104"/>
      <c r="C94" s="104"/>
      <c r="D94" s="104"/>
      <c r="E94" s="104"/>
      <c r="F94" s="104"/>
      <c r="G94" s="104"/>
    </row>
    <row r="95" spans="1:7">
      <c r="A95" s="104"/>
      <c r="B95" s="104"/>
      <c r="C95" s="104"/>
      <c r="D95" s="104"/>
      <c r="E95" s="104"/>
      <c r="F95" s="104"/>
      <c r="G95" s="104"/>
    </row>
    <row r="96" spans="1:7">
      <c r="A96" s="104"/>
      <c r="B96" s="104"/>
      <c r="C96" s="104"/>
      <c r="D96" s="104"/>
      <c r="E96" s="104"/>
      <c r="F96" s="104"/>
      <c r="G96" s="104"/>
    </row>
    <row r="97" spans="1:7">
      <c r="A97" s="104"/>
      <c r="B97" s="104"/>
      <c r="C97" s="104"/>
      <c r="D97" s="104"/>
      <c r="E97" s="104"/>
      <c r="F97" s="104"/>
      <c r="G97" s="104"/>
    </row>
    <row r="98" spans="1:7">
      <c r="A98" s="104"/>
      <c r="B98" s="104"/>
      <c r="C98" s="104"/>
      <c r="D98" s="104"/>
      <c r="E98" s="104"/>
      <c r="F98" s="104"/>
      <c r="G98" s="104"/>
    </row>
    <row r="99" spans="1:7">
      <c r="A99" s="104"/>
      <c r="B99" s="104"/>
      <c r="C99" s="104"/>
      <c r="D99" s="104"/>
      <c r="E99" s="104"/>
      <c r="F99" s="104"/>
      <c r="G99" s="104"/>
    </row>
    <row r="100" spans="1:7">
      <c r="A100" s="104"/>
      <c r="B100" s="104"/>
      <c r="C100" s="104"/>
      <c r="D100" s="104"/>
      <c r="E100" s="104"/>
      <c r="F100" s="104"/>
      <c r="G100" s="104"/>
    </row>
    <row r="101" spans="1:7">
      <c r="A101" s="104"/>
      <c r="B101" s="104"/>
      <c r="C101" s="104"/>
      <c r="D101" s="104"/>
      <c r="E101" s="104"/>
      <c r="F101" s="104"/>
      <c r="G101" s="104"/>
    </row>
    <row r="102" spans="1:7">
      <c r="A102" s="104"/>
      <c r="B102" s="104"/>
      <c r="C102" s="104"/>
      <c r="D102" s="104"/>
      <c r="E102" s="104"/>
      <c r="F102" s="104"/>
      <c r="G102" s="104"/>
    </row>
    <row r="103" spans="1:7">
      <c r="A103" s="104"/>
      <c r="B103" s="104"/>
      <c r="C103" s="104"/>
      <c r="D103" s="104"/>
      <c r="E103" s="104"/>
      <c r="F103" s="104"/>
      <c r="G103" s="104"/>
    </row>
    <row r="104" spans="1:7">
      <c r="A104" s="104"/>
      <c r="B104" s="104"/>
      <c r="C104" s="104"/>
      <c r="D104" s="104"/>
      <c r="E104" s="104"/>
      <c r="F104" s="104"/>
      <c r="G104" s="104"/>
    </row>
    <row r="105" spans="1:7">
      <c r="A105" s="104"/>
      <c r="B105" s="104"/>
      <c r="C105" s="104"/>
      <c r="D105" s="104"/>
      <c r="E105" s="104"/>
      <c r="F105" s="104"/>
      <c r="G105" s="104"/>
    </row>
    <row r="106" spans="1:7">
      <c r="A106" s="104"/>
      <c r="B106" s="104"/>
      <c r="C106" s="104"/>
      <c r="D106" s="104"/>
      <c r="E106" s="104"/>
      <c r="F106" s="104"/>
      <c r="G106" s="104"/>
    </row>
    <row r="107" spans="1:7">
      <c r="A107" s="104"/>
      <c r="B107" s="104"/>
      <c r="C107" s="104"/>
      <c r="D107" s="104"/>
      <c r="E107" s="104"/>
      <c r="F107" s="104"/>
      <c r="G107" s="104"/>
    </row>
    <row r="108" spans="1:7">
      <c r="A108" s="104"/>
      <c r="B108" s="104"/>
      <c r="C108" s="104"/>
      <c r="D108" s="104"/>
      <c r="E108" s="104"/>
      <c r="F108" s="104"/>
      <c r="G108" s="104"/>
    </row>
    <row r="109" spans="1:7">
      <c r="A109" s="104"/>
      <c r="B109" s="104"/>
      <c r="C109" s="104"/>
      <c r="D109" s="104"/>
      <c r="E109" s="104"/>
      <c r="F109" s="104"/>
      <c r="G109" s="104"/>
    </row>
    <row r="110" spans="1:7">
      <c r="A110" s="104"/>
      <c r="B110" s="104"/>
      <c r="C110" s="104"/>
      <c r="D110" s="104"/>
      <c r="E110" s="104"/>
      <c r="F110" s="104"/>
      <c r="G110" s="104"/>
    </row>
    <row r="111" spans="1:7">
      <c r="A111" s="104"/>
      <c r="B111" s="104"/>
      <c r="C111" s="104"/>
      <c r="D111" s="104"/>
      <c r="E111" s="104"/>
      <c r="F111" s="104"/>
      <c r="G111" s="104"/>
    </row>
    <row r="112" spans="1:7">
      <c r="A112" s="104"/>
      <c r="B112" s="104"/>
      <c r="C112" s="104"/>
      <c r="D112" s="104"/>
      <c r="E112" s="104"/>
      <c r="F112" s="104"/>
      <c r="G112" s="104"/>
    </row>
    <row r="113" spans="1:7">
      <c r="A113" s="104"/>
      <c r="B113" s="104"/>
      <c r="C113" s="104"/>
      <c r="D113" s="104"/>
      <c r="E113" s="104"/>
      <c r="F113" s="104"/>
      <c r="G113" s="104"/>
    </row>
    <row r="114" spans="1:7">
      <c r="A114" s="104"/>
      <c r="B114" s="104"/>
      <c r="C114" s="104"/>
      <c r="D114" s="104"/>
      <c r="E114" s="104"/>
      <c r="F114" s="104"/>
      <c r="G114" s="104"/>
    </row>
    <row r="115" spans="1:7">
      <c r="A115" s="104"/>
      <c r="B115" s="104"/>
      <c r="C115" s="104"/>
      <c r="D115" s="104"/>
      <c r="E115" s="104"/>
      <c r="F115" s="104"/>
      <c r="G115" s="104"/>
    </row>
    <row r="116" spans="1:7">
      <c r="A116" s="104"/>
      <c r="B116" s="104"/>
      <c r="C116" s="104"/>
      <c r="D116" s="104"/>
      <c r="E116" s="104"/>
      <c r="F116" s="104"/>
      <c r="G116" s="104"/>
    </row>
    <row r="117" spans="1:7">
      <c r="A117" s="104"/>
      <c r="B117" s="104"/>
      <c r="C117" s="104"/>
      <c r="D117" s="104"/>
      <c r="E117" s="104"/>
      <c r="F117" s="104"/>
      <c r="G117" s="104"/>
    </row>
    <row r="118" spans="1:7">
      <c r="A118" s="104"/>
      <c r="B118" s="104"/>
      <c r="C118" s="104"/>
      <c r="D118" s="104"/>
      <c r="E118" s="104"/>
      <c r="F118" s="104"/>
      <c r="G118" s="104"/>
    </row>
    <row r="119" spans="1:7">
      <c r="A119" s="104"/>
      <c r="B119" s="104"/>
      <c r="C119" s="104"/>
      <c r="D119" s="104"/>
      <c r="E119" s="104"/>
      <c r="F119" s="104"/>
      <c r="G119" s="104"/>
    </row>
    <row r="120" spans="1:7">
      <c r="A120" s="104"/>
      <c r="B120" s="104"/>
      <c r="C120" s="104"/>
      <c r="D120" s="104"/>
      <c r="E120" s="104"/>
      <c r="F120" s="104"/>
      <c r="G120" s="104"/>
    </row>
    <row r="121" spans="1:7">
      <c r="A121" s="104"/>
      <c r="B121" s="104"/>
      <c r="C121" s="104"/>
      <c r="D121" s="104"/>
      <c r="E121" s="104"/>
      <c r="F121" s="104"/>
      <c r="G121" s="104"/>
    </row>
    <row r="122" spans="1:7">
      <c r="A122" s="104"/>
      <c r="B122" s="104"/>
      <c r="C122" s="104"/>
      <c r="D122" s="104"/>
      <c r="E122" s="104"/>
      <c r="F122" s="104"/>
      <c r="G122" s="104"/>
    </row>
    <row r="123" spans="1:7">
      <c r="A123" s="104"/>
      <c r="B123" s="104"/>
      <c r="C123" s="104"/>
      <c r="D123" s="104"/>
      <c r="E123" s="104"/>
      <c r="F123" s="104"/>
      <c r="G123" s="104"/>
    </row>
    <row r="124" spans="1:7">
      <c r="A124" s="104"/>
      <c r="B124" s="104"/>
      <c r="C124" s="104"/>
      <c r="D124" s="104"/>
      <c r="E124" s="104"/>
      <c r="F124" s="104"/>
      <c r="G124" s="104"/>
    </row>
    <row r="125" spans="1:7">
      <c r="A125" s="104"/>
      <c r="B125" s="104"/>
      <c r="C125" s="104"/>
      <c r="D125" s="104"/>
      <c r="E125" s="104"/>
      <c r="F125" s="104"/>
      <c r="G125" s="104"/>
    </row>
    <row r="126" spans="1:7">
      <c r="A126" s="104"/>
      <c r="B126" s="104"/>
      <c r="C126" s="104"/>
      <c r="D126" s="104"/>
      <c r="E126" s="104"/>
      <c r="F126" s="104"/>
      <c r="G126" s="104"/>
    </row>
    <row r="127" spans="1:7">
      <c r="A127" s="104"/>
      <c r="B127" s="104"/>
      <c r="C127" s="104"/>
      <c r="D127" s="104"/>
      <c r="E127" s="104"/>
      <c r="F127" s="104"/>
      <c r="G127" s="104"/>
    </row>
    <row r="128" spans="1:7">
      <c r="A128" s="104"/>
      <c r="B128" s="104"/>
      <c r="C128" s="104"/>
      <c r="D128" s="104"/>
      <c r="E128" s="104"/>
      <c r="F128" s="104"/>
      <c r="G128" s="104"/>
    </row>
    <row r="129" spans="1:7">
      <c r="A129" s="104"/>
      <c r="B129" s="104"/>
      <c r="C129" s="104"/>
      <c r="D129" s="104"/>
      <c r="E129" s="104"/>
      <c r="F129" s="104"/>
      <c r="G129" s="104"/>
    </row>
    <row r="130" spans="1:7">
      <c r="A130" s="104"/>
      <c r="B130" s="104"/>
      <c r="C130" s="104"/>
      <c r="D130" s="104"/>
      <c r="E130" s="104"/>
      <c r="F130" s="104"/>
      <c r="G130" s="104"/>
    </row>
    <row r="131" spans="1:7">
      <c r="A131" s="104"/>
      <c r="B131" s="104"/>
      <c r="C131" s="104"/>
      <c r="D131" s="104"/>
      <c r="E131" s="104"/>
      <c r="F131" s="104"/>
      <c r="G131" s="104"/>
    </row>
    <row r="132" spans="1:7">
      <c r="A132" s="104"/>
      <c r="B132" s="104"/>
      <c r="C132" s="104"/>
      <c r="D132" s="104"/>
      <c r="E132" s="104"/>
      <c r="F132" s="104"/>
      <c r="G132" s="104"/>
    </row>
    <row r="133" spans="1:7">
      <c r="A133" s="104"/>
      <c r="B133" s="104"/>
      <c r="C133" s="104"/>
      <c r="D133" s="104"/>
      <c r="E133" s="104"/>
      <c r="F133" s="104"/>
      <c r="G133" s="104"/>
    </row>
    <row r="134" spans="1:7">
      <c r="A134" s="104"/>
      <c r="B134" s="104"/>
      <c r="C134" s="104"/>
      <c r="D134" s="104"/>
      <c r="E134" s="104"/>
      <c r="F134" s="104"/>
      <c r="G134" s="104"/>
    </row>
    <row r="135" spans="1:7">
      <c r="A135" s="104"/>
      <c r="B135" s="104"/>
      <c r="C135" s="104"/>
      <c r="D135" s="104"/>
      <c r="E135" s="104"/>
      <c r="F135" s="104"/>
      <c r="G135" s="104"/>
    </row>
    <row r="136" spans="1:7">
      <c r="A136" s="104"/>
      <c r="B136" s="104"/>
      <c r="C136" s="104"/>
      <c r="D136" s="104"/>
      <c r="E136" s="104"/>
      <c r="F136" s="104"/>
      <c r="G136" s="104"/>
    </row>
    <row r="137" spans="1:7">
      <c r="A137" s="104"/>
      <c r="B137" s="104"/>
      <c r="C137" s="104"/>
      <c r="D137" s="104"/>
      <c r="E137" s="104"/>
      <c r="F137" s="104"/>
      <c r="G137" s="104"/>
    </row>
    <row r="138" spans="1:7">
      <c r="A138" s="104"/>
      <c r="B138" s="104"/>
      <c r="C138" s="104"/>
      <c r="D138" s="104"/>
      <c r="E138" s="104"/>
      <c r="F138" s="104"/>
      <c r="G138" s="104"/>
    </row>
    <row r="139" spans="1:7">
      <c r="A139" s="104"/>
      <c r="B139" s="104"/>
      <c r="C139" s="104"/>
      <c r="D139" s="104"/>
      <c r="E139" s="104"/>
      <c r="F139" s="104"/>
      <c r="G139" s="104"/>
    </row>
    <row r="140" spans="1:7">
      <c r="A140" s="104"/>
      <c r="B140" s="104"/>
      <c r="C140" s="104"/>
      <c r="D140" s="104"/>
      <c r="E140" s="104"/>
      <c r="F140" s="104"/>
      <c r="G140" s="104"/>
    </row>
    <row r="141" spans="1:7">
      <c r="A141" s="104"/>
      <c r="B141" s="104"/>
      <c r="C141" s="104"/>
      <c r="D141" s="104"/>
      <c r="E141" s="104"/>
      <c r="F141" s="104"/>
      <c r="G141" s="104"/>
    </row>
    <row r="142" spans="1:7">
      <c r="A142" s="104"/>
      <c r="B142" s="104"/>
      <c r="C142" s="104"/>
      <c r="D142" s="104"/>
      <c r="E142" s="104"/>
      <c r="F142" s="104"/>
      <c r="G142" s="104"/>
    </row>
    <row r="143" spans="1:7">
      <c r="A143" s="104"/>
      <c r="B143" s="104"/>
      <c r="C143" s="104"/>
      <c r="D143" s="104"/>
      <c r="E143" s="104"/>
      <c r="F143" s="104"/>
      <c r="G143" s="104"/>
    </row>
    <row r="144" spans="1:7">
      <c r="A144" s="104"/>
      <c r="B144" s="104"/>
      <c r="C144" s="104"/>
      <c r="D144" s="104"/>
      <c r="E144" s="104"/>
      <c r="F144" s="104"/>
      <c r="G144" s="104"/>
    </row>
    <row r="145" spans="1:7">
      <c r="A145" s="104"/>
      <c r="B145" s="104"/>
      <c r="C145" s="104"/>
      <c r="D145" s="104"/>
      <c r="E145" s="104"/>
      <c r="F145" s="104"/>
      <c r="G145" s="104"/>
    </row>
    <row r="146" spans="1:7">
      <c r="A146" s="104"/>
      <c r="B146" s="104"/>
      <c r="C146" s="104"/>
      <c r="D146" s="104"/>
      <c r="E146" s="104"/>
      <c r="F146" s="104"/>
      <c r="G146" s="104"/>
    </row>
    <row r="147" spans="1:7">
      <c r="A147" s="104"/>
      <c r="B147" s="104"/>
      <c r="C147" s="104"/>
      <c r="D147" s="104"/>
      <c r="E147" s="104"/>
      <c r="F147" s="104"/>
      <c r="G147" s="104"/>
    </row>
    <row r="148" spans="1:7">
      <c r="A148" s="104"/>
      <c r="B148" s="104"/>
      <c r="C148" s="104"/>
      <c r="D148" s="104"/>
      <c r="E148" s="104"/>
      <c r="F148" s="104"/>
      <c r="G148" s="104"/>
    </row>
    <row r="149" spans="1:7">
      <c r="A149" s="104"/>
      <c r="B149" s="104"/>
      <c r="C149" s="104"/>
      <c r="D149" s="104"/>
      <c r="E149" s="104"/>
      <c r="F149" s="104"/>
      <c r="G149" s="104"/>
    </row>
    <row r="150" spans="1:7">
      <c r="A150" s="104"/>
      <c r="B150" s="104"/>
      <c r="C150" s="104"/>
      <c r="D150" s="104"/>
      <c r="E150" s="104"/>
      <c r="F150" s="104"/>
      <c r="G150" s="104"/>
    </row>
    <row r="151" spans="1:7">
      <c r="A151" s="104"/>
      <c r="B151" s="104"/>
      <c r="C151" s="104"/>
      <c r="D151" s="104"/>
      <c r="E151" s="104"/>
      <c r="F151" s="104"/>
      <c r="G151" s="104"/>
    </row>
    <row r="152" spans="1:7">
      <c r="A152" s="104"/>
      <c r="B152" s="104"/>
      <c r="C152" s="104"/>
      <c r="D152" s="104"/>
      <c r="E152" s="104"/>
      <c r="F152" s="104"/>
      <c r="G152" s="104"/>
    </row>
    <row r="153" spans="1:7">
      <c r="A153" s="104"/>
      <c r="B153" s="104"/>
      <c r="C153" s="104"/>
      <c r="D153" s="104"/>
      <c r="E153" s="104"/>
      <c r="F153" s="104"/>
      <c r="G153" s="104"/>
    </row>
    <row r="154" spans="1:7">
      <c r="A154" s="104"/>
      <c r="B154" s="104"/>
      <c r="C154" s="104"/>
      <c r="D154" s="104"/>
      <c r="E154" s="104"/>
      <c r="F154" s="104"/>
      <c r="G154" s="104"/>
    </row>
    <row r="155" spans="1:7">
      <c r="A155" s="104"/>
      <c r="B155" s="104"/>
      <c r="C155" s="104"/>
      <c r="D155" s="104"/>
      <c r="E155" s="104"/>
      <c r="F155" s="104"/>
      <c r="G155" s="104"/>
    </row>
    <row r="156" spans="1:7">
      <c r="A156" s="104"/>
      <c r="B156" s="104"/>
      <c r="C156" s="104"/>
      <c r="D156" s="104"/>
      <c r="E156" s="104"/>
      <c r="F156" s="104"/>
      <c r="G156" s="104"/>
    </row>
    <row r="157" spans="1:7">
      <c r="A157" s="104"/>
      <c r="B157" s="104"/>
      <c r="C157" s="104"/>
      <c r="D157" s="104"/>
      <c r="E157" s="104"/>
      <c r="F157" s="104"/>
      <c r="G157" s="104"/>
    </row>
    <row r="158" spans="1:7">
      <c r="A158" s="104"/>
      <c r="B158" s="104"/>
      <c r="C158" s="104"/>
      <c r="D158" s="104"/>
      <c r="E158" s="104"/>
      <c r="F158" s="104"/>
      <c r="G158" s="104"/>
    </row>
    <row r="159" spans="1:7">
      <c r="A159" s="104"/>
      <c r="B159" s="104"/>
      <c r="C159" s="104"/>
      <c r="D159" s="104"/>
      <c r="E159" s="104"/>
      <c r="F159" s="104"/>
      <c r="G159" s="104"/>
    </row>
    <row r="160" spans="1:7">
      <c r="A160" s="104"/>
      <c r="B160" s="104"/>
      <c r="C160" s="104"/>
      <c r="D160" s="104"/>
      <c r="E160" s="104"/>
      <c r="F160" s="104"/>
      <c r="G160" s="104"/>
    </row>
    <row r="161" spans="1:7">
      <c r="A161" s="104"/>
      <c r="B161" s="104"/>
      <c r="C161" s="104"/>
      <c r="D161" s="104"/>
      <c r="E161" s="104"/>
      <c r="F161" s="104"/>
      <c r="G161" s="104"/>
    </row>
    <row r="162" spans="1:7">
      <c r="A162" s="104"/>
      <c r="B162" s="104"/>
      <c r="C162" s="104"/>
      <c r="D162" s="104"/>
      <c r="E162" s="104"/>
      <c r="F162" s="104"/>
      <c r="G162" s="104"/>
    </row>
    <row r="163" spans="1:7">
      <c r="A163" s="104"/>
      <c r="B163" s="104"/>
      <c r="C163" s="104"/>
      <c r="D163" s="104"/>
      <c r="E163" s="104"/>
      <c r="F163" s="104"/>
      <c r="G163" s="104"/>
    </row>
    <row r="164" spans="1:7">
      <c r="A164" s="104"/>
      <c r="B164" s="104"/>
      <c r="C164" s="104"/>
      <c r="D164" s="104"/>
      <c r="E164" s="104"/>
      <c r="F164" s="104"/>
      <c r="G164" s="104"/>
    </row>
    <row r="165" spans="1:7">
      <c r="A165" s="104"/>
      <c r="B165" s="104"/>
      <c r="C165" s="104"/>
      <c r="D165" s="104"/>
      <c r="E165" s="104"/>
      <c r="F165" s="104"/>
      <c r="G165" s="104"/>
    </row>
    <row r="166" spans="1:7">
      <c r="A166" s="104"/>
      <c r="B166" s="104"/>
      <c r="C166" s="104"/>
      <c r="D166" s="104"/>
      <c r="E166" s="104"/>
      <c r="F166" s="104"/>
      <c r="G166" s="104"/>
    </row>
    <row r="167" spans="1:7">
      <c r="A167" s="104"/>
      <c r="B167" s="104"/>
      <c r="C167" s="104"/>
      <c r="D167" s="104"/>
      <c r="E167" s="104"/>
      <c r="F167" s="104"/>
      <c r="G167" s="104"/>
    </row>
    <row r="168" spans="1:7">
      <c r="A168" s="104"/>
      <c r="B168" s="104"/>
      <c r="C168" s="104"/>
      <c r="D168" s="104"/>
      <c r="E168" s="104"/>
      <c r="F168" s="104"/>
      <c r="G168" s="104"/>
    </row>
    <row r="169" spans="1:7">
      <c r="A169" s="104"/>
      <c r="B169" s="104"/>
      <c r="C169" s="104"/>
      <c r="D169" s="104"/>
      <c r="E169" s="104"/>
      <c r="F169" s="104"/>
      <c r="G169" s="104"/>
    </row>
    <row r="170" spans="1:7">
      <c r="A170" s="104"/>
      <c r="B170" s="104"/>
      <c r="C170" s="104"/>
      <c r="D170" s="104"/>
      <c r="E170" s="104"/>
      <c r="F170" s="104"/>
      <c r="G170" s="104"/>
    </row>
    <row r="171" spans="1:7">
      <c r="A171" s="104"/>
      <c r="B171" s="104"/>
      <c r="C171" s="104"/>
      <c r="D171" s="104"/>
      <c r="E171" s="104"/>
      <c r="F171" s="104"/>
      <c r="G171" s="104"/>
    </row>
    <row r="172" spans="1:7">
      <c r="A172" s="104"/>
      <c r="B172" s="104"/>
      <c r="C172" s="104"/>
      <c r="D172" s="104"/>
      <c r="E172" s="104"/>
      <c r="F172" s="104"/>
      <c r="G172" s="104"/>
    </row>
    <row r="173" spans="1:7">
      <c r="A173" s="104"/>
      <c r="B173" s="104"/>
      <c r="C173" s="104"/>
      <c r="D173" s="104"/>
      <c r="E173" s="104"/>
      <c r="F173" s="104"/>
      <c r="G173" s="104"/>
    </row>
    <row r="174" spans="1:7">
      <c r="A174" s="104"/>
      <c r="B174" s="104"/>
      <c r="C174" s="104"/>
      <c r="D174" s="104"/>
      <c r="E174" s="104"/>
      <c r="F174" s="104"/>
      <c r="G174" s="104"/>
    </row>
    <row r="175" spans="1:7">
      <c r="A175" s="104"/>
      <c r="B175" s="104"/>
      <c r="C175" s="104"/>
      <c r="D175" s="104"/>
      <c r="E175" s="104"/>
      <c r="F175" s="104"/>
      <c r="G175" s="104"/>
    </row>
    <row r="176" spans="1:7">
      <c r="A176" s="104"/>
      <c r="B176" s="104"/>
      <c r="C176" s="104"/>
      <c r="D176" s="104"/>
      <c r="E176" s="104"/>
      <c r="F176" s="104"/>
      <c r="G176" s="104"/>
    </row>
    <row r="177" spans="1:7">
      <c r="A177" s="104"/>
      <c r="B177" s="104"/>
      <c r="C177" s="104"/>
      <c r="D177" s="104"/>
      <c r="E177" s="104"/>
      <c r="F177" s="104"/>
      <c r="G177" s="104"/>
    </row>
    <row r="178" spans="1:7">
      <c r="A178" s="104"/>
      <c r="B178" s="104"/>
      <c r="C178" s="104"/>
      <c r="D178" s="104"/>
      <c r="E178" s="104"/>
      <c r="F178" s="104"/>
      <c r="G178" s="104"/>
    </row>
    <row r="179" spans="1:7">
      <c r="A179" s="104"/>
      <c r="B179" s="104"/>
      <c r="C179" s="104"/>
      <c r="D179" s="104"/>
      <c r="E179" s="104"/>
      <c r="F179" s="104"/>
      <c r="G179" s="104"/>
    </row>
  </sheetData>
  <pageMargins left="0.23622047244094491" right="0.23622047244094491" top="0.39370078740157483" bottom="0.59" header="0" footer="0.31496062992125984"/>
  <pageSetup paperSize="9" scale="8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9"/>
  <sheetViews>
    <sheetView workbookViewId="0">
      <selection activeCell="I18" sqref="I18"/>
    </sheetView>
  </sheetViews>
  <sheetFormatPr baseColWidth="10" defaultColWidth="25" defaultRowHeight="12.75"/>
  <cols>
    <col min="1" max="1" width="18.5703125" style="194" customWidth="1"/>
    <col min="2" max="8" width="12" style="194" customWidth="1"/>
    <col min="9" max="10" width="14.85546875" style="194" customWidth="1"/>
    <col min="11" max="16384" width="25" style="194"/>
  </cols>
  <sheetData>
    <row r="1" spans="1:22">
      <c r="A1" s="103" t="s">
        <v>475</v>
      </c>
      <c r="B1" s="104"/>
      <c r="C1" s="104"/>
      <c r="D1" s="104"/>
      <c r="E1" s="104"/>
      <c r="F1" s="104"/>
      <c r="G1" s="104"/>
      <c r="H1" s="104"/>
      <c r="I1" s="104"/>
      <c r="J1" s="104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</row>
    <row r="2" spans="1:22">
      <c r="A2" s="107" t="s">
        <v>476</v>
      </c>
      <c r="B2" s="122"/>
      <c r="C2" s="122"/>
      <c r="D2" s="122"/>
      <c r="E2" s="122"/>
      <c r="F2" s="122"/>
      <c r="G2" s="122"/>
      <c r="H2" s="122"/>
      <c r="I2" s="104"/>
      <c r="J2" s="104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</row>
    <row r="3" spans="1:22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</row>
    <row r="4" spans="1:22" ht="25.5">
      <c r="A4" s="110"/>
      <c r="B4" s="260" t="s">
        <v>6</v>
      </c>
      <c r="C4" s="167" t="s">
        <v>477</v>
      </c>
      <c r="D4" s="167" t="s">
        <v>478</v>
      </c>
      <c r="E4" s="167" t="s">
        <v>479</v>
      </c>
      <c r="F4" s="167" t="s">
        <v>480</v>
      </c>
      <c r="G4" s="167" t="s">
        <v>481</v>
      </c>
      <c r="H4" s="167" t="s">
        <v>482</v>
      </c>
      <c r="I4" s="104"/>
      <c r="J4" s="104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</row>
    <row r="5" spans="1:22">
      <c r="A5" s="169" t="s">
        <v>6</v>
      </c>
      <c r="B5" s="187">
        <v>50852</v>
      </c>
      <c r="C5" s="187">
        <v>5189.9166666666697</v>
      </c>
      <c r="D5" s="187">
        <v>6975</v>
      </c>
      <c r="E5" s="187">
        <v>5587.1666666666697</v>
      </c>
      <c r="F5" s="187">
        <v>5466.75</v>
      </c>
      <c r="G5" s="187">
        <v>5799.3333333333303</v>
      </c>
      <c r="H5" s="187">
        <v>21833.833333333299</v>
      </c>
    </row>
    <row r="6" spans="1:22">
      <c r="A6" s="121" t="s">
        <v>422</v>
      </c>
      <c r="B6" s="122">
        <v>1287.0833333333301</v>
      </c>
      <c r="C6" s="122">
        <v>141</v>
      </c>
      <c r="D6" s="122">
        <v>196.166666666667</v>
      </c>
      <c r="E6" s="122">
        <v>159.666666666667</v>
      </c>
      <c r="F6" s="122">
        <v>152.25</v>
      </c>
      <c r="G6" s="122">
        <v>157.666666666667</v>
      </c>
      <c r="H6" s="122">
        <v>480.33333333333297</v>
      </c>
    </row>
    <row r="7" spans="1:22">
      <c r="A7" s="121" t="s">
        <v>444</v>
      </c>
      <c r="B7" s="122">
        <v>1790.25</v>
      </c>
      <c r="C7" s="122">
        <v>185.416666666667</v>
      </c>
      <c r="D7" s="122">
        <v>250.666666666666</v>
      </c>
      <c r="E7" s="122">
        <v>199.333333333333</v>
      </c>
      <c r="F7" s="122">
        <v>208.166666666667</v>
      </c>
      <c r="G7" s="122">
        <v>206.333333333334</v>
      </c>
      <c r="H7" s="122">
        <v>740.33333333333405</v>
      </c>
    </row>
    <row r="8" spans="1:22">
      <c r="A8" s="121" t="s">
        <v>424</v>
      </c>
      <c r="B8" s="122">
        <v>2477.0833333333298</v>
      </c>
      <c r="C8" s="122">
        <v>258.25</v>
      </c>
      <c r="D8" s="122">
        <v>341.66666666666703</v>
      </c>
      <c r="E8" s="122">
        <v>267.5</v>
      </c>
      <c r="F8" s="122">
        <v>271.08333333333297</v>
      </c>
      <c r="G8" s="122">
        <v>305</v>
      </c>
      <c r="H8" s="122">
        <v>1033.5833333333301</v>
      </c>
    </row>
    <row r="9" spans="1:22">
      <c r="A9" s="121" t="s">
        <v>425</v>
      </c>
      <c r="B9" s="122">
        <v>1952</v>
      </c>
      <c r="C9" s="122">
        <v>210.166666666666</v>
      </c>
      <c r="D9" s="122">
        <v>292.5</v>
      </c>
      <c r="E9" s="122">
        <v>219.25</v>
      </c>
      <c r="F9" s="122">
        <v>211.333333333333</v>
      </c>
      <c r="G9" s="122">
        <v>253.75</v>
      </c>
      <c r="H9" s="122">
        <v>765</v>
      </c>
    </row>
    <row r="10" spans="1:22">
      <c r="A10" s="121" t="s">
        <v>445</v>
      </c>
      <c r="B10" s="122">
        <v>3077.25</v>
      </c>
      <c r="C10" s="122">
        <v>316.916666666666</v>
      </c>
      <c r="D10" s="122">
        <v>433.166666666666</v>
      </c>
      <c r="E10" s="122">
        <v>353.08333333333297</v>
      </c>
      <c r="F10" s="122">
        <v>346.16666666666703</v>
      </c>
      <c r="G10" s="122">
        <v>338.83333333333297</v>
      </c>
      <c r="H10" s="122">
        <v>1289.0833333333301</v>
      </c>
    </row>
    <row r="11" spans="1:22">
      <c r="A11" s="121" t="s">
        <v>446</v>
      </c>
      <c r="B11" s="122">
        <v>1099.3333333333301</v>
      </c>
      <c r="C11" s="122">
        <v>118.333333333333</v>
      </c>
      <c r="D11" s="122">
        <v>159.166666666667</v>
      </c>
      <c r="E11" s="122">
        <v>127.166666666667</v>
      </c>
      <c r="F11" s="122">
        <v>125.416666666667</v>
      </c>
      <c r="G11" s="122">
        <v>135.416666666667</v>
      </c>
      <c r="H11" s="122">
        <v>433.83333333333297</v>
      </c>
    </row>
    <row r="12" spans="1:22">
      <c r="A12" s="121" t="s">
        <v>447</v>
      </c>
      <c r="B12" s="122">
        <v>3539.9166666666702</v>
      </c>
      <c r="C12" s="122">
        <v>368.5</v>
      </c>
      <c r="D12" s="122">
        <v>502.16666666666703</v>
      </c>
      <c r="E12" s="122">
        <v>402.75</v>
      </c>
      <c r="F12" s="122">
        <v>357.91666666666703</v>
      </c>
      <c r="G12" s="122">
        <v>393</v>
      </c>
      <c r="H12" s="122">
        <v>1515.5833333333301</v>
      </c>
    </row>
    <row r="13" spans="1:22">
      <c r="A13" s="121" t="s">
        <v>429</v>
      </c>
      <c r="B13" s="122">
        <v>3596.25</v>
      </c>
      <c r="C13" s="122">
        <v>359.833333333334</v>
      </c>
      <c r="D13" s="122">
        <v>476</v>
      </c>
      <c r="E13" s="122">
        <v>388</v>
      </c>
      <c r="F13" s="122">
        <v>386.833333333334</v>
      </c>
      <c r="G13" s="122">
        <v>404</v>
      </c>
      <c r="H13" s="122">
        <v>1581.5833333333301</v>
      </c>
    </row>
    <row r="14" spans="1:22">
      <c r="A14" s="121" t="s">
        <v>430</v>
      </c>
      <c r="B14" s="122">
        <v>3635.3333333333298</v>
      </c>
      <c r="C14" s="122">
        <v>375.08333333333297</v>
      </c>
      <c r="D14" s="122">
        <v>506.91666666666703</v>
      </c>
      <c r="E14" s="122">
        <v>410.5</v>
      </c>
      <c r="F14" s="122">
        <v>391.666666666666</v>
      </c>
      <c r="G14" s="122">
        <v>396.75</v>
      </c>
      <c r="H14" s="122">
        <v>1554.4166666666699</v>
      </c>
    </row>
    <row r="15" spans="1:22">
      <c r="A15" s="121" t="s">
        <v>431</v>
      </c>
      <c r="B15" s="137">
        <v>5331.4166666666597</v>
      </c>
      <c r="C15" s="137">
        <v>506.166666666666</v>
      </c>
      <c r="D15" s="137">
        <v>699.33333333333303</v>
      </c>
      <c r="E15" s="137">
        <v>549.91666666666595</v>
      </c>
      <c r="F15" s="137">
        <v>545.5</v>
      </c>
      <c r="G15" s="137">
        <v>600.08333333333303</v>
      </c>
      <c r="H15" s="137">
        <v>2430.4166666666702</v>
      </c>
    </row>
    <row r="16" spans="1:22">
      <c r="A16" s="121" t="s">
        <v>432</v>
      </c>
      <c r="B16" s="137">
        <v>4877.0833333333303</v>
      </c>
      <c r="C16" s="137">
        <v>451.33333333333297</v>
      </c>
      <c r="D16" s="137">
        <v>628.83333333333303</v>
      </c>
      <c r="E16" s="137">
        <v>513.91666666666595</v>
      </c>
      <c r="F16" s="137">
        <v>505.583333333334</v>
      </c>
      <c r="G16" s="137">
        <v>536.16666666666595</v>
      </c>
      <c r="H16" s="137">
        <v>2241.25</v>
      </c>
    </row>
    <row r="17" spans="1:8">
      <c r="A17" s="121" t="s">
        <v>433</v>
      </c>
      <c r="B17" s="137">
        <v>4037.5</v>
      </c>
      <c r="C17" s="137">
        <v>386</v>
      </c>
      <c r="D17" s="137">
        <v>528.08333333333303</v>
      </c>
      <c r="E17" s="137">
        <v>448.58333333333297</v>
      </c>
      <c r="F17" s="137">
        <v>447.5</v>
      </c>
      <c r="G17" s="137">
        <v>483.33333333333297</v>
      </c>
      <c r="H17" s="137">
        <v>1744</v>
      </c>
    </row>
    <row r="18" spans="1:8">
      <c r="A18" s="121" t="s">
        <v>434</v>
      </c>
      <c r="B18" s="137">
        <v>2048.9166666666702</v>
      </c>
      <c r="C18" s="137">
        <v>205.833333333333</v>
      </c>
      <c r="D18" s="137">
        <v>272</v>
      </c>
      <c r="E18" s="137">
        <v>225.75</v>
      </c>
      <c r="F18" s="137">
        <v>217.416666666666</v>
      </c>
      <c r="G18" s="137">
        <v>242.666666666667</v>
      </c>
      <c r="H18" s="137">
        <v>885.25</v>
      </c>
    </row>
    <row r="19" spans="1:8">
      <c r="A19" s="121" t="s">
        <v>435</v>
      </c>
      <c r="B19" s="137">
        <v>1613.25</v>
      </c>
      <c r="C19" s="137">
        <v>176.75</v>
      </c>
      <c r="D19" s="137">
        <v>229.666666666666</v>
      </c>
      <c r="E19" s="137">
        <v>186.25</v>
      </c>
      <c r="F19" s="137">
        <v>195.166666666666</v>
      </c>
      <c r="G19" s="137">
        <v>199.5</v>
      </c>
      <c r="H19" s="137">
        <v>625.91666666666595</v>
      </c>
    </row>
    <row r="20" spans="1:8">
      <c r="A20" s="121" t="s">
        <v>436</v>
      </c>
      <c r="B20" s="137">
        <v>4092.0833333333298</v>
      </c>
      <c r="C20" s="137">
        <v>420.16666666666703</v>
      </c>
      <c r="D20" s="137">
        <v>566</v>
      </c>
      <c r="E20" s="137">
        <v>463.5</v>
      </c>
      <c r="F20" s="137">
        <v>447.75</v>
      </c>
      <c r="G20" s="137">
        <v>442.916666666666</v>
      </c>
      <c r="H20" s="137">
        <v>1751.75</v>
      </c>
    </row>
    <row r="21" spans="1:8">
      <c r="A21" s="121" t="s">
        <v>437</v>
      </c>
      <c r="B21" s="137">
        <v>3154.4166666666702</v>
      </c>
      <c r="C21" s="137">
        <v>323.25</v>
      </c>
      <c r="D21" s="137">
        <v>431.16666666666703</v>
      </c>
      <c r="E21" s="137">
        <v>338.5</v>
      </c>
      <c r="F21" s="137">
        <v>339.58333333333297</v>
      </c>
      <c r="G21" s="137">
        <v>355.5</v>
      </c>
      <c r="H21" s="137">
        <v>1366.4166666666699</v>
      </c>
    </row>
    <row r="22" spans="1:8">
      <c r="A22" s="121" t="s">
        <v>438</v>
      </c>
      <c r="B22" s="137">
        <v>329.91666666666703</v>
      </c>
      <c r="C22" s="137">
        <v>32</v>
      </c>
      <c r="D22" s="137">
        <v>45.5833333333333</v>
      </c>
      <c r="E22" s="137">
        <v>40.3333333333333</v>
      </c>
      <c r="F22" s="137">
        <v>38.1666666666667</v>
      </c>
      <c r="G22" s="137">
        <v>38.25</v>
      </c>
      <c r="H22" s="137">
        <v>135.583333333333</v>
      </c>
    </row>
    <row r="23" spans="1:8">
      <c r="A23" s="121" t="s">
        <v>439</v>
      </c>
      <c r="B23" s="137">
        <v>1084.0833333333301</v>
      </c>
      <c r="C23" s="137">
        <v>101.25</v>
      </c>
      <c r="D23" s="137">
        <v>136.416666666667</v>
      </c>
      <c r="E23" s="137">
        <v>114.083333333333</v>
      </c>
      <c r="F23" s="137">
        <v>104.75</v>
      </c>
      <c r="G23" s="137">
        <v>128.25</v>
      </c>
      <c r="H23" s="137">
        <v>499.33333333333297</v>
      </c>
    </row>
    <row r="24" spans="1:8">
      <c r="A24" s="121" t="s">
        <v>440</v>
      </c>
      <c r="B24" s="137">
        <v>1427.8333333333301</v>
      </c>
      <c r="C24" s="137">
        <v>129.916666666667</v>
      </c>
      <c r="D24" s="137">
        <v>176.75</v>
      </c>
      <c r="E24" s="137">
        <v>150.416666666667</v>
      </c>
      <c r="F24" s="137">
        <v>150.083333333333</v>
      </c>
      <c r="G24" s="137">
        <v>165</v>
      </c>
      <c r="H24" s="137">
        <v>655.66666666666697</v>
      </c>
    </row>
    <row r="25" spans="1:8">
      <c r="A25" s="124" t="s">
        <v>111</v>
      </c>
      <c r="B25" s="175">
        <v>401</v>
      </c>
      <c r="C25" s="175">
        <v>123.75</v>
      </c>
      <c r="D25" s="175">
        <v>102.75</v>
      </c>
      <c r="E25" s="175">
        <v>28.6666666666667</v>
      </c>
      <c r="F25" s="175">
        <v>24.4166666666667</v>
      </c>
      <c r="G25" s="175">
        <v>16.9166666666667</v>
      </c>
      <c r="H25" s="175">
        <v>104.5</v>
      </c>
    </row>
    <row r="26" spans="1:8">
      <c r="A26" s="169" t="s">
        <v>7</v>
      </c>
      <c r="B26" s="187">
        <v>20500.75</v>
      </c>
      <c r="C26" s="187">
        <v>2416.1666666666702</v>
      </c>
      <c r="D26" s="187">
        <v>3164.4166666666702</v>
      </c>
      <c r="E26" s="187">
        <v>2463.8333333333298</v>
      </c>
      <c r="F26" s="187">
        <v>2307</v>
      </c>
      <c r="G26" s="187">
        <v>2276.5</v>
      </c>
      <c r="H26" s="187">
        <v>7872.8333333333303</v>
      </c>
    </row>
    <row r="27" spans="1:8">
      <c r="A27" s="121" t="s">
        <v>422</v>
      </c>
      <c r="B27" s="122">
        <v>607.75</v>
      </c>
      <c r="C27" s="122">
        <v>70.5833333333333</v>
      </c>
      <c r="D27" s="122">
        <v>98.8333333333333</v>
      </c>
      <c r="E27" s="122">
        <v>77.5</v>
      </c>
      <c r="F27" s="122">
        <v>74.25</v>
      </c>
      <c r="G27" s="122">
        <v>66.5833333333333</v>
      </c>
      <c r="H27" s="122">
        <v>220</v>
      </c>
    </row>
    <row r="28" spans="1:8">
      <c r="A28" s="121" t="s">
        <v>444</v>
      </c>
      <c r="B28" s="122">
        <v>776.08333333333303</v>
      </c>
      <c r="C28" s="122">
        <v>87.9166666666667</v>
      </c>
      <c r="D28" s="122">
        <v>122.333333333333</v>
      </c>
      <c r="E28" s="122">
        <v>91.8333333333333</v>
      </c>
      <c r="F28" s="122">
        <v>93.1666666666667</v>
      </c>
      <c r="G28" s="122">
        <v>85.6666666666667</v>
      </c>
      <c r="H28" s="122">
        <v>295.16666666666703</v>
      </c>
    </row>
    <row r="29" spans="1:8">
      <c r="A29" s="121" t="s">
        <v>424</v>
      </c>
      <c r="B29" s="122">
        <v>1056.6666666666699</v>
      </c>
      <c r="C29" s="122">
        <v>115.916666666667</v>
      </c>
      <c r="D29" s="122">
        <v>152</v>
      </c>
      <c r="E29" s="122">
        <v>122.666666666667</v>
      </c>
      <c r="F29" s="122">
        <v>123.75</v>
      </c>
      <c r="G29" s="122">
        <v>127.916666666667</v>
      </c>
      <c r="H29" s="122">
        <v>414.41666666666703</v>
      </c>
    </row>
    <row r="30" spans="1:8">
      <c r="A30" s="121" t="s">
        <v>425</v>
      </c>
      <c r="B30" s="122">
        <v>747.5</v>
      </c>
      <c r="C30" s="122">
        <v>89.5833333333333</v>
      </c>
      <c r="D30" s="122">
        <v>123.666666666667</v>
      </c>
      <c r="E30" s="122">
        <v>91.5</v>
      </c>
      <c r="F30" s="122">
        <v>84.0833333333333</v>
      </c>
      <c r="G30" s="122">
        <v>94.9166666666667</v>
      </c>
      <c r="H30" s="122">
        <v>263.75</v>
      </c>
    </row>
    <row r="31" spans="1:8">
      <c r="A31" s="121" t="s">
        <v>445</v>
      </c>
      <c r="B31" s="122">
        <v>1271.8333333333301</v>
      </c>
      <c r="C31" s="122">
        <v>144.583333333333</v>
      </c>
      <c r="D31" s="122">
        <v>189.833333333333</v>
      </c>
      <c r="E31" s="122">
        <v>155</v>
      </c>
      <c r="F31" s="122">
        <v>148.666666666667</v>
      </c>
      <c r="G31" s="122">
        <v>137.75</v>
      </c>
      <c r="H31" s="122">
        <v>496</v>
      </c>
    </row>
    <row r="32" spans="1:8">
      <c r="A32" s="121" t="s">
        <v>446</v>
      </c>
      <c r="B32" s="122">
        <v>447.916666666666</v>
      </c>
      <c r="C32" s="122">
        <v>54.8333333333333</v>
      </c>
      <c r="D32" s="122">
        <v>73.25</v>
      </c>
      <c r="E32" s="122">
        <v>60.3333333333333</v>
      </c>
      <c r="F32" s="122">
        <v>57.1666666666667</v>
      </c>
      <c r="G32" s="122">
        <v>47.5</v>
      </c>
      <c r="H32" s="122">
        <v>154.833333333333</v>
      </c>
    </row>
    <row r="33" spans="1:8">
      <c r="A33" s="121" t="s">
        <v>447</v>
      </c>
      <c r="B33" s="122">
        <v>1418</v>
      </c>
      <c r="C33" s="122">
        <v>167.25</v>
      </c>
      <c r="D33" s="122">
        <v>224.5</v>
      </c>
      <c r="E33" s="122">
        <v>173.833333333333</v>
      </c>
      <c r="F33" s="122">
        <v>143.25</v>
      </c>
      <c r="G33" s="122">
        <v>148.75</v>
      </c>
      <c r="H33" s="122">
        <v>560.41666666666697</v>
      </c>
    </row>
    <row r="34" spans="1:8">
      <c r="A34" s="121" t="s">
        <v>429</v>
      </c>
      <c r="B34" s="122">
        <v>1371.75</v>
      </c>
      <c r="C34" s="122">
        <v>165.916666666667</v>
      </c>
      <c r="D34" s="122">
        <v>214.083333333333</v>
      </c>
      <c r="E34" s="122">
        <v>171.666666666667</v>
      </c>
      <c r="F34" s="122">
        <v>157.666666666667</v>
      </c>
      <c r="G34" s="122">
        <v>152</v>
      </c>
      <c r="H34" s="122">
        <v>510.41666666666703</v>
      </c>
    </row>
    <row r="35" spans="1:8">
      <c r="A35" s="121" t="s">
        <v>430</v>
      </c>
      <c r="B35" s="122">
        <v>1389.8333333333301</v>
      </c>
      <c r="C35" s="122">
        <v>180.5</v>
      </c>
      <c r="D35" s="122">
        <v>232.666666666667</v>
      </c>
      <c r="E35" s="122">
        <v>170.666666666667</v>
      </c>
      <c r="F35" s="122">
        <v>154.833333333333</v>
      </c>
      <c r="G35" s="122">
        <v>152</v>
      </c>
      <c r="H35" s="122">
        <v>499.16666666666703</v>
      </c>
    </row>
    <row r="36" spans="1:8">
      <c r="A36" s="121" t="s">
        <v>431</v>
      </c>
      <c r="B36" s="137">
        <v>2157.4166666666702</v>
      </c>
      <c r="C36" s="137">
        <v>233.333333333333</v>
      </c>
      <c r="D36" s="137">
        <v>313.75</v>
      </c>
      <c r="E36" s="137">
        <v>241.833333333333</v>
      </c>
      <c r="F36" s="137">
        <v>236.583333333333</v>
      </c>
      <c r="G36" s="137">
        <v>240.583333333333</v>
      </c>
      <c r="H36" s="137">
        <v>891.33333333333303</v>
      </c>
    </row>
    <row r="37" spans="1:8">
      <c r="A37" s="121" t="s">
        <v>432</v>
      </c>
      <c r="B37" s="137">
        <v>2013</v>
      </c>
      <c r="C37" s="137">
        <v>217.333333333333</v>
      </c>
      <c r="D37" s="137">
        <v>296.25</v>
      </c>
      <c r="E37" s="137">
        <v>239.333333333333</v>
      </c>
      <c r="F37" s="137">
        <v>229.416666666667</v>
      </c>
      <c r="G37" s="137">
        <v>224.583333333333</v>
      </c>
      <c r="H37" s="137">
        <v>806.08333333333303</v>
      </c>
    </row>
    <row r="38" spans="1:8">
      <c r="A38" s="121" t="s">
        <v>433</v>
      </c>
      <c r="B38" s="137">
        <v>1580.8333333333301</v>
      </c>
      <c r="C38" s="137">
        <v>177.25</v>
      </c>
      <c r="D38" s="137">
        <v>240.5</v>
      </c>
      <c r="E38" s="137">
        <v>191.5</v>
      </c>
      <c r="F38" s="137">
        <v>185.166666666667</v>
      </c>
      <c r="G38" s="137">
        <v>189.5</v>
      </c>
      <c r="H38" s="137">
        <v>596.91666666666697</v>
      </c>
    </row>
    <row r="39" spans="1:8">
      <c r="A39" s="121" t="s">
        <v>434</v>
      </c>
      <c r="B39" s="137">
        <v>882.5</v>
      </c>
      <c r="C39" s="137">
        <v>102.583333333333</v>
      </c>
      <c r="D39" s="137">
        <v>136.333333333333</v>
      </c>
      <c r="E39" s="137">
        <v>110.416666666667</v>
      </c>
      <c r="F39" s="137">
        <v>95.5833333333333</v>
      </c>
      <c r="G39" s="137">
        <v>90.9166666666667</v>
      </c>
      <c r="H39" s="137">
        <v>346.66666666666703</v>
      </c>
    </row>
    <row r="40" spans="1:8">
      <c r="A40" s="121" t="s">
        <v>435</v>
      </c>
      <c r="B40" s="137">
        <v>664.74999999999898</v>
      </c>
      <c r="C40" s="137">
        <v>83</v>
      </c>
      <c r="D40" s="137">
        <v>103.833333333333</v>
      </c>
      <c r="E40" s="137">
        <v>85.3333333333333</v>
      </c>
      <c r="F40" s="137">
        <v>82.8333333333333</v>
      </c>
      <c r="G40" s="137">
        <v>82.1666666666667</v>
      </c>
      <c r="H40" s="137">
        <v>227.583333333333</v>
      </c>
    </row>
    <row r="41" spans="1:8">
      <c r="A41" s="121" t="s">
        <v>436</v>
      </c>
      <c r="B41" s="137">
        <v>1630</v>
      </c>
      <c r="C41" s="137">
        <v>197.5</v>
      </c>
      <c r="D41" s="137">
        <v>245.583333333333</v>
      </c>
      <c r="E41" s="137">
        <v>195.083333333333</v>
      </c>
      <c r="F41" s="137">
        <v>177.666666666667</v>
      </c>
      <c r="G41" s="137">
        <v>168.083333333333</v>
      </c>
      <c r="H41" s="137">
        <v>646.08333333333303</v>
      </c>
    </row>
    <row r="42" spans="1:8">
      <c r="A42" s="121" t="s">
        <v>437</v>
      </c>
      <c r="B42" s="137">
        <v>1213.3333333333301</v>
      </c>
      <c r="C42" s="137">
        <v>146.916666666667</v>
      </c>
      <c r="D42" s="137">
        <v>191.25</v>
      </c>
      <c r="E42" s="137">
        <v>143.416666666667</v>
      </c>
      <c r="F42" s="137">
        <v>131.083333333333</v>
      </c>
      <c r="G42" s="137">
        <v>139.333333333333</v>
      </c>
      <c r="H42" s="137">
        <v>461.33333333333297</v>
      </c>
    </row>
    <row r="43" spans="1:8">
      <c r="A43" s="121" t="s">
        <v>438</v>
      </c>
      <c r="B43" s="137">
        <v>136.916666666667</v>
      </c>
      <c r="C43" s="137">
        <v>16.8333333333333</v>
      </c>
      <c r="D43" s="137">
        <v>24.0833333333333</v>
      </c>
      <c r="E43" s="137">
        <v>19.75</v>
      </c>
      <c r="F43" s="137">
        <v>16.0833333333333</v>
      </c>
      <c r="G43" s="137">
        <v>14.25</v>
      </c>
      <c r="H43" s="137">
        <v>45.9166666666667</v>
      </c>
    </row>
    <row r="44" spans="1:8">
      <c r="A44" s="121" t="s">
        <v>439</v>
      </c>
      <c r="B44" s="137">
        <v>416.66666666666703</v>
      </c>
      <c r="C44" s="137">
        <v>46.8333333333333</v>
      </c>
      <c r="D44" s="137">
        <v>58.9166666666667</v>
      </c>
      <c r="E44" s="137">
        <v>47.6666666666667</v>
      </c>
      <c r="F44" s="137">
        <v>43.9166666666667</v>
      </c>
      <c r="G44" s="137">
        <v>43.8333333333333</v>
      </c>
      <c r="H44" s="137">
        <v>175.5</v>
      </c>
    </row>
    <row r="45" spans="1:8">
      <c r="A45" s="121" t="s">
        <v>440</v>
      </c>
      <c r="B45" s="137">
        <v>552.33333333333303</v>
      </c>
      <c r="C45" s="137">
        <v>57.8333333333333</v>
      </c>
      <c r="D45" s="137">
        <v>75.0833333333333</v>
      </c>
      <c r="E45" s="137">
        <v>63.8333333333333</v>
      </c>
      <c r="F45" s="137">
        <v>62.6666666666667</v>
      </c>
      <c r="G45" s="137">
        <v>64.6666666666667</v>
      </c>
      <c r="H45" s="137">
        <v>228.25</v>
      </c>
    </row>
    <row r="46" spans="1:8">
      <c r="A46" s="124" t="s">
        <v>111</v>
      </c>
      <c r="B46" s="175">
        <v>165.666666666667</v>
      </c>
      <c r="C46" s="175">
        <v>59.6666666666667</v>
      </c>
      <c r="D46" s="175">
        <v>47.6666666666667</v>
      </c>
      <c r="E46" s="175">
        <v>10.6666666666667</v>
      </c>
      <c r="F46" s="175">
        <v>9.1666666666666696</v>
      </c>
      <c r="G46" s="175">
        <v>5.5</v>
      </c>
      <c r="H46" s="175">
        <v>33</v>
      </c>
    </row>
    <row r="47" spans="1:8">
      <c r="A47" s="169" t="s">
        <v>8</v>
      </c>
      <c r="B47" s="187">
        <v>30351.25</v>
      </c>
      <c r="C47" s="187">
        <v>2773.75</v>
      </c>
      <c r="D47" s="187">
        <v>3810.5833333333298</v>
      </c>
      <c r="E47" s="187">
        <v>3123.3333333333298</v>
      </c>
      <c r="F47" s="187">
        <v>3159.75</v>
      </c>
      <c r="G47" s="187">
        <v>3522.8333333333298</v>
      </c>
      <c r="H47" s="187">
        <v>13961</v>
      </c>
    </row>
    <row r="48" spans="1:8">
      <c r="A48" s="121" t="s">
        <v>422</v>
      </c>
      <c r="B48" s="122">
        <v>679.33333333333303</v>
      </c>
      <c r="C48" s="122">
        <v>70.4166666666667</v>
      </c>
      <c r="D48" s="122">
        <v>97.3333333333333</v>
      </c>
      <c r="E48" s="122">
        <v>82.1666666666667</v>
      </c>
      <c r="F48" s="122">
        <v>78</v>
      </c>
      <c r="G48" s="122">
        <v>91.0833333333333</v>
      </c>
      <c r="H48" s="122">
        <v>260.33333333333297</v>
      </c>
    </row>
    <row r="49" spans="1:8">
      <c r="A49" s="121" t="s">
        <v>444</v>
      </c>
      <c r="B49" s="122">
        <v>1014.16666666667</v>
      </c>
      <c r="C49" s="122">
        <v>97.5</v>
      </c>
      <c r="D49" s="122">
        <v>128.333333333333</v>
      </c>
      <c r="E49" s="122">
        <v>107.5</v>
      </c>
      <c r="F49" s="122">
        <v>115</v>
      </c>
      <c r="G49" s="122">
        <v>120.666666666667</v>
      </c>
      <c r="H49" s="122">
        <v>445.16666666666703</v>
      </c>
    </row>
    <row r="50" spans="1:8">
      <c r="A50" s="121" t="s">
        <v>424</v>
      </c>
      <c r="B50" s="122">
        <v>1420.4166666666699</v>
      </c>
      <c r="C50" s="122">
        <v>142.333333333333</v>
      </c>
      <c r="D50" s="122">
        <v>189.666666666667</v>
      </c>
      <c r="E50" s="122">
        <v>144.833333333333</v>
      </c>
      <c r="F50" s="122">
        <v>147.333333333333</v>
      </c>
      <c r="G50" s="122">
        <v>177.083333333333</v>
      </c>
      <c r="H50" s="122">
        <v>619.16666666666697</v>
      </c>
    </row>
    <row r="51" spans="1:8">
      <c r="A51" s="121" t="s">
        <v>425</v>
      </c>
      <c r="B51" s="122">
        <v>1204.5</v>
      </c>
      <c r="C51" s="122">
        <v>120.583333333333</v>
      </c>
      <c r="D51" s="122">
        <v>168.833333333333</v>
      </c>
      <c r="E51" s="122">
        <v>127.75</v>
      </c>
      <c r="F51" s="122">
        <v>127.25</v>
      </c>
      <c r="G51" s="122">
        <v>158.833333333333</v>
      </c>
      <c r="H51" s="122">
        <v>501.25</v>
      </c>
    </row>
    <row r="52" spans="1:8">
      <c r="A52" s="121" t="s">
        <v>445</v>
      </c>
      <c r="B52" s="122">
        <v>1805.4166666666699</v>
      </c>
      <c r="C52" s="122">
        <v>172.333333333333</v>
      </c>
      <c r="D52" s="122">
        <v>243.333333333333</v>
      </c>
      <c r="E52" s="122">
        <v>198.083333333333</v>
      </c>
      <c r="F52" s="122">
        <v>197.5</v>
      </c>
      <c r="G52" s="122">
        <v>201.083333333333</v>
      </c>
      <c r="H52" s="122">
        <v>793.08333333333303</v>
      </c>
    </row>
    <row r="53" spans="1:8">
      <c r="A53" s="121" t="s">
        <v>446</v>
      </c>
      <c r="B53" s="122">
        <v>651.41666666666697</v>
      </c>
      <c r="C53" s="122">
        <v>63.5</v>
      </c>
      <c r="D53" s="122">
        <v>85.9166666666667</v>
      </c>
      <c r="E53" s="122">
        <v>66.8333333333333</v>
      </c>
      <c r="F53" s="122">
        <v>68.25</v>
      </c>
      <c r="G53" s="122">
        <v>87.9166666666667</v>
      </c>
      <c r="H53" s="122">
        <v>279</v>
      </c>
    </row>
    <row r="54" spans="1:8">
      <c r="A54" s="121" t="s">
        <v>447</v>
      </c>
      <c r="B54" s="122">
        <v>2121.9166666666702</v>
      </c>
      <c r="C54" s="122">
        <v>201.25</v>
      </c>
      <c r="D54" s="122">
        <v>277.66666666666703</v>
      </c>
      <c r="E54" s="122">
        <v>228.916666666667</v>
      </c>
      <c r="F54" s="122">
        <v>214.666666666667</v>
      </c>
      <c r="G54" s="122">
        <v>244.25</v>
      </c>
      <c r="H54" s="122">
        <v>955.16666666666697</v>
      </c>
    </row>
    <row r="55" spans="1:8">
      <c r="A55" s="121" t="s">
        <v>429</v>
      </c>
      <c r="B55" s="122">
        <v>2224.5</v>
      </c>
      <c r="C55" s="122">
        <v>193.916666666667</v>
      </c>
      <c r="D55" s="122">
        <v>261.91666666666703</v>
      </c>
      <c r="E55" s="122">
        <v>216.333333333333</v>
      </c>
      <c r="F55" s="122">
        <v>229.166666666667</v>
      </c>
      <c r="G55" s="122">
        <v>252</v>
      </c>
      <c r="H55" s="122">
        <v>1071.1666666666699</v>
      </c>
    </row>
    <row r="56" spans="1:8">
      <c r="A56" s="121" t="s">
        <v>430</v>
      </c>
      <c r="B56" s="122">
        <v>2245.5</v>
      </c>
      <c r="C56" s="122">
        <v>194.583333333333</v>
      </c>
      <c r="D56" s="122">
        <v>274.25</v>
      </c>
      <c r="E56" s="122">
        <v>239.833333333333</v>
      </c>
      <c r="F56" s="122">
        <v>236.833333333333</v>
      </c>
      <c r="G56" s="122">
        <v>244.75</v>
      </c>
      <c r="H56" s="122">
        <v>1055.25</v>
      </c>
    </row>
    <row r="57" spans="1:8">
      <c r="A57" s="121" t="s">
        <v>431</v>
      </c>
      <c r="B57" s="137">
        <v>3174</v>
      </c>
      <c r="C57" s="137">
        <v>272.83333333333297</v>
      </c>
      <c r="D57" s="137">
        <v>385.58333333333297</v>
      </c>
      <c r="E57" s="137">
        <v>308.08333333333297</v>
      </c>
      <c r="F57" s="137">
        <v>308.91666666666703</v>
      </c>
      <c r="G57" s="137">
        <v>359.5</v>
      </c>
      <c r="H57" s="137">
        <v>1539.0833333333301</v>
      </c>
    </row>
    <row r="58" spans="1:8">
      <c r="A58" s="121" t="s">
        <v>432</v>
      </c>
      <c r="B58" s="137">
        <v>2864.0833333333298</v>
      </c>
      <c r="C58" s="137">
        <v>234</v>
      </c>
      <c r="D58" s="137">
        <v>332.58333333333297</v>
      </c>
      <c r="E58" s="137">
        <v>274.58333333333297</v>
      </c>
      <c r="F58" s="137">
        <v>276.16666666666703</v>
      </c>
      <c r="G58" s="137">
        <v>311.58333333333297</v>
      </c>
      <c r="H58" s="137">
        <v>1435.1666666666699</v>
      </c>
    </row>
    <row r="59" spans="1:8">
      <c r="A59" s="121" t="s">
        <v>433</v>
      </c>
      <c r="B59" s="137">
        <v>2456.6666666666702</v>
      </c>
      <c r="C59" s="137">
        <v>208.75</v>
      </c>
      <c r="D59" s="137">
        <v>287.58333333333297</v>
      </c>
      <c r="E59" s="137">
        <v>257.08333333333297</v>
      </c>
      <c r="F59" s="137">
        <v>262.33333333333297</v>
      </c>
      <c r="G59" s="137">
        <v>293.83333333333297</v>
      </c>
      <c r="H59" s="137">
        <v>1147.0833333333301</v>
      </c>
    </row>
    <row r="60" spans="1:8">
      <c r="A60" s="121" t="s">
        <v>434</v>
      </c>
      <c r="B60" s="137">
        <v>1166.4166666666699</v>
      </c>
      <c r="C60" s="137">
        <v>103.25</v>
      </c>
      <c r="D60" s="137">
        <v>135.666666666667</v>
      </c>
      <c r="E60" s="137">
        <v>115.333333333333</v>
      </c>
      <c r="F60" s="137">
        <v>121.833333333333</v>
      </c>
      <c r="G60" s="137">
        <v>151.75</v>
      </c>
      <c r="H60" s="137">
        <v>538.58333333333303</v>
      </c>
    </row>
    <row r="61" spans="1:8">
      <c r="A61" s="121" t="s">
        <v>435</v>
      </c>
      <c r="B61" s="137">
        <v>948.49999999999898</v>
      </c>
      <c r="C61" s="137">
        <v>93.75</v>
      </c>
      <c r="D61" s="137">
        <v>125.833333333333</v>
      </c>
      <c r="E61" s="137">
        <v>100.916666666667</v>
      </c>
      <c r="F61" s="137">
        <v>112.333333333333</v>
      </c>
      <c r="G61" s="137">
        <v>117.333333333333</v>
      </c>
      <c r="H61" s="137">
        <v>398.33333333333297</v>
      </c>
    </row>
    <row r="62" spans="1:8">
      <c r="A62" s="121" t="s">
        <v>436</v>
      </c>
      <c r="B62" s="137">
        <v>2462.0833333333298</v>
      </c>
      <c r="C62" s="137">
        <v>222.666666666667</v>
      </c>
      <c r="D62" s="137">
        <v>320.41666666666703</v>
      </c>
      <c r="E62" s="137">
        <v>268.41666666666703</v>
      </c>
      <c r="F62" s="137">
        <v>270.08333333333297</v>
      </c>
      <c r="G62" s="137">
        <v>274.83333333333297</v>
      </c>
      <c r="H62" s="137">
        <v>1105.6666666666699</v>
      </c>
    </row>
    <row r="63" spans="1:8">
      <c r="A63" s="121" t="s">
        <v>437</v>
      </c>
      <c r="B63" s="137">
        <v>1941.0833333333301</v>
      </c>
      <c r="C63" s="137">
        <v>176.333333333333</v>
      </c>
      <c r="D63" s="137">
        <v>239.916666666667</v>
      </c>
      <c r="E63" s="137">
        <v>195.083333333333</v>
      </c>
      <c r="F63" s="137">
        <v>208.5</v>
      </c>
      <c r="G63" s="137">
        <v>216.166666666667</v>
      </c>
      <c r="H63" s="137">
        <v>905.08333333333303</v>
      </c>
    </row>
    <row r="64" spans="1:8">
      <c r="A64" s="121" t="s">
        <v>438</v>
      </c>
      <c r="B64" s="137">
        <v>193</v>
      </c>
      <c r="C64" s="137">
        <v>15.1666666666667</v>
      </c>
      <c r="D64" s="137">
        <v>21.5</v>
      </c>
      <c r="E64" s="137">
        <v>20.5833333333333</v>
      </c>
      <c r="F64" s="137">
        <v>22.0833333333333</v>
      </c>
      <c r="G64" s="137">
        <v>24</v>
      </c>
      <c r="H64" s="137">
        <v>89.6666666666667</v>
      </c>
    </row>
    <row r="65" spans="1:8">
      <c r="A65" s="121" t="s">
        <v>439</v>
      </c>
      <c r="B65" s="137">
        <v>667.41666666666595</v>
      </c>
      <c r="C65" s="137">
        <v>54.4166666666667</v>
      </c>
      <c r="D65" s="137">
        <v>77.5</v>
      </c>
      <c r="E65" s="137">
        <v>66.4166666666667</v>
      </c>
      <c r="F65" s="137">
        <v>60.8333333333333</v>
      </c>
      <c r="G65" s="137">
        <v>84.4166666666667</v>
      </c>
      <c r="H65" s="137">
        <v>323.83333333333297</v>
      </c>
    </row>
    <row r="66" spans="1:8">
      <c r="A66" s="121" t="s">
        <v>440</v>
      </c>
      <c r="B66" s="137">
        <v>875.5</v>
      </c>
      <c r="C66" s="137">
        <v>72.0833333333333</v>
      </c>
      <c r="D66" s="137">
        <v>101.666666666667</v>
      </c>
      <c r="E66" s="137">
        <v>86.5833333333333</v>
      </c>
      <c r="F66" s="137">
        <v>87.4166666666667</v>
      </c>
      <c r="G66" s="137">
        <v>100.333333333333</v>
      </c>
      <c r="H66" s="137">
        <v>427.41666666666703</v>
      </c>
    </row>
    <row r="67" spans="1:8">
      <c r="A67" s="124" t="s">
        <v>111</v>
      </c>
      <c r="B67" s="175">
        <v>235.333333333333</v>
      </c>
      <c r="C67" s="175">
        <v>64.0833333333333</v>
      </c>
      <c r="D67" s="175">
        <v>55.0833333333333</v>
      </c>
      <c r="E67" s="175">
        <v>18</v>
      </c>
      <c r="F67" s="175">
        <v>15.25</v>
      </c>
      <c r="G67" s="175">
        <v>11.4166666666667</v>
      </c>
      <c r="H67" s="175">
        <v>71.5</v>
      </c>
    </row>
    <row r="68" spans="1:8" ht="13.5">
      <c r="A68" s="127" t="s">
        <v>216</v>
      </c>
      <c r="B68" s="104"/>
      <c r="C68" s="104"/>
      <c r="D68" s="104"/>
      <c r="E68" s="104"/>
      <c r="F68" s="104"/>
      <c r="G68" s="104"/>
      <c r="H68" s="104"/>
    </row>
    <row r="69" spans="1:8">
      <c r="A69" s="104"/>
      <c r="B69" s="104"/>
      <c r="C69" s="104"/>
      <c r="D69" s="104"/>
      <c r="E69" s="104"/>
      <c r="F69" s="104"/>
      <c r="G69" s="104"/>
      <c r="H69" s="104"/>
    </row>
    <row r="70" spans="1:8">
      <c r="A70" s="104"/>
      <c r="B70" s="104"/>
      <c r="C70" s="104"/>
      <c r="D70" s="104"/>
      <c r="E70" s="104"/>
      <c r="F70" s="104"/>
      <c r="G70" s="104"/>
      <c r="H70" s="104"/>
    </row>
    <row r="71" spans="1:8">
      <c r="A71" s="104"/>
      <c r="B71" s="104"/>
      <c r="C71" s="104"/>
      <c r="D71" s="104"/>
      <c r="E71" s="104"/>
      <c r="F71" s="104"/>
      <c r="G71" s="104"/>
      <c r="H71" s="104"/>
    </row>
    <row r="72" spans="1:8">
      <c r="A72" s="104"/>
      <c r="B72" s="104"/>
      <c r="C72" s="104"/>
      <c r="D72" s="104"/>
      <c r="E72" s="104"/>
      <c r="F72" s="104"/>
      <c r="G72" s="104"/>
      <c r="H72" s="104"/>
    </row>
    <row r="73" spans="1:8">
      <c r="A73" s="104"/>
      <c r="B73" s="104"/>
      <c r="C73" s="104"/>
      <c r="D73" s="104"/>
      <c r="E73" s="104"/>
      <c r="F73" s="104"/>
      <c r="G73" s="104"/>
      <c r="H73" s="104"/>
    </row>
    <row r="74" spans="1:8">
      <c r="A74" s="104"/>
      <c r="B74" s="104"/>
      <c r="C74" s="104"/>
      <c r="D74" s="104"/>
      <c r="E74" s="104"/>
      <c r="F74" s="104"/>
      <c r="G74" s="104"/>
      <c r="H74" s="104"/>
    </row>
    <row r="75" spans="1:8">
      <c r="A75" s="104"/>
      <c r="B75" s="104"/>
      <c r="C75" s="104"/>
      <c r="D75" s="104"/>
      <c r="E75" s="104"/>
      <c r="F75" s="104"/>
      <c r="G75" s="104"/>
      <c r="H75" s="104"/>
    </row>
    <row r="76" spans="1:8">
      <c r="A76" s="104"/>
      <c r="B76" s="104"/>
      <c r="C76" s="104"/>
      <c r="D76" s="104"/>
      <c r="E76" s="104"/>
      <c r="F76" s="104"/>
      <c r="G76" s="104"/>
      <c r="H76" s="104"/>
    </row>
    <row r="77" spans="1:8">
      <c r="A77" s="104"/>
      <c r="B77" s="104"/>
      <c r="C77" s="104"/>
      <c r="D77" s="104"/>
      <c r="E77" s="104"/>
      <c r="F77" s="104"/>
      <c r="G77" s="104"/>
      <c r="H77" s="104"/>
    </row>
    <row r="78" spans="1:8">
      <c r="A78" s="104"/>
      <c r="B78" s="104"/>
      <c r="C78" s="104"/>
      <c r="D78" s="104"/>
      <c r="E78" s="104"/>
      <c r="F78" s="104"/>
      <c r="G78" s="104"/>
      <c r="H78" s="104"/>
    </row>
    <row r="79" spans="1:8">
      <c r="A79" s="104"/>
      <c r="B79" s="104"/>
      <c r="C79" s="104"/>
      <c r="D79" s="104"/>
      <c r="E79" s="104"/>
      <c r="F79" s="104"/>
      <c r="G79" s="104"/>
      <c r="H79" s="104"/>
    </row>
    <row r="80" spans="1:8">
      <c r="A80" s="104"/>
      <c r="B80" s="104"/>
      <c r="C80" s="104"/>
      <c r="D80" s="104"/>
      <c r="E80" s="104"/>
      <c r="F80" s="104"/>
      <c r="G80" s="104"/>
      <c r="H80" s="104"/>
    </row>
    <row r="81" spans="1:8">
      <c r="A81" s="104"/>
      <c r="B81" s="104"/>
      <c r="C81" s="104"/>
      <c r="D81" s="104"/>
      <c r="E81" s="104"/>
      <c r="F81" s="104"/>
      <c r="G81" s="104"/>
      <c r="H81" s="104"/>
    </row>
    <row r="82" spans="1:8">
      <c r="A82" s="104"/>
      <c r="B82" s="104"/>
      <c r="C82" s="104"/>
      <c r="D82" s="104"/>
      <c r="E82" s="104"/>
      <c r="F82" s="104"/>
      <c r="G82" s="104"/>
      <c r="H82" s="104"/>
    </row>
    <row r="83" spans="1:8">
      <c r="A83" s="104"/>
      <c r="B83" s="104"/>
      <c r="C83" s="104"/>
      <c r="D83" s="104"/>
      <c r="E83" s="104"/>
      <c r="F83" s="104"/>
      <c r="G83" s="104"/>
      <c r="H83" s="104"/>
    </row>
    <row r="84" spans="1:8">
      <c r="A84" s="104"/>
      <c r="B84" s="104"/>
      <c r="C84" s="104"/>
      <c r="D84" s="104"/>
      <c r="E84" s="104"/>
      <c r="F84" s="104"/>
      <c r="G84" s="104"/>
      <c r="H84" s="104"/>
    </row>
    <row r="85" spans="1:8">
      <c r="A85" s="104"/>
      <c r="B85" s="104"/>
      <c r="C85" s="104"/>
      <c r="D85" s="104"/>
      <c r="E85" s="104"/>
      <c r="F85" s="104"/>
      <c r="G85" s="104"/>
      <c r="H85" s="104"/>
    </row>
    <row r="86" spans="1:8">
      <c r="A86" s="104"/>
      <c r="B86" s="104"/>
      <c r="C86" s="104"/>
      <c r="D86" s="104"/>
      <c r="E86" s="104"/>
      <c r="F86" s="104"/>
      <c r="G86" s="104"/>
      <c r="H86" s="104"/>
    </row>
    <row r="87" spans="1:8">
      <c r="A87" s="104"/>
      <c r="B87" s="104"/>
      <c r="C87" s="104"/>
      <c r="D87" s="104"/>
      <c r="E87" s="104"/>
      <c r="F87" s="104"/>
      <c r="G87" s="104"/>
      <c r="H87" s="104"/>
    </row>
    <row r="88" spans="1:8">
      <c r="A88" s="104"/>
      <c r="B88" s="104"/>
      <c r="C88" s="104"/>
      <c r="D88" s="104"/>
      <c r="E88" s="104"/>
      <c r="F88" s="104"/>
      <c r="G88" s="104"/>
      <c r="H88" s="104"/>
    </row>
    <row r="89" spans="1:8">
      <c r="A89" s="104"/>
      <c r="B89" s="104"/>
      <c r="C89" s="104"/>
      <c r="D89" s="104"/>
      <c r="E89" s="104"/>
      <c r="F89" s="104"/>
      <c r="G89" s="104"/>
      <c r="H89" s="104"/>
    </row>
    <row r="90" spans="1:8">
      <c r="A90" s="104"/>
      <c r="B90" s="104"/>
      <c r="C90" s="104"/>
      <c r="D90" s="104"/>
      <c r="E90" s="104"/>
      <c r="F90" s="104"/>
      <c r="G90" s="104"/>
      <c r="H90" s="104"/>
    </row>
    <row r="91" spans="1:8">
      <c r="A91" s="104"/>
      <c r="B91" s="104"/>
      <c r="C91" s="104"/>
      <c r="D91" s="104"/>
      <c r="E91" s="104"/>
      <c r="F91" s="104"/>
      <c r="G91" s="104"/>
      <c r="H91" s="104"/>
    </row>
    <row r="92" spans="1:8">
      <c r="A92" s="104"/>
      <c r="B92" s="104"/>
      <c r="C92" s="104"/>
      <c r="D92" s="104"/>
      <c r="E92" s="104"/>
      <c r="F92" s="104"/>
      <c r="G92" s="104"/>
      <c r="H92" s="104"/>
    </row>
    <row r="93" spans="1:8">
      <c r="A93" s="104"/>
      <c r="B93" s="104"/>
      <c r="C93" s="104"/>
      <c r="D93" s="104"/>
      <c r="E93" s="104"/>
      <c r="F93" s="104"/>
      <c r="G93" s="104"/>
      <c r="H93" s="104"/>
    </row>
    <row r="94" spans="1:8">
      <c r="A94" s="104"/>
      <c r="B94" s="104"/>
      <c r="C94" s="104"/>
      <c r="D94" s="104"/>
      <c r="E94" s="104"/>
      <c r="F94" s="104"/>
      <c r="G94" s="104"/>
      <c r="H94" s="104"/>
    </row>
    <row r="95" spans="1:8">
      <c r="A95" s="104"/>
      <c r="B95" s="104"/>
      <c r="C95" s="104"/>
      <c r="D95" s="104"/>
      <c r="E95" s="104"/>
      <c r="F95" s="104"/>
      <c r="G95" s="104"/>
      <c r="H95" s="104"/>
    </row>
    <row r="96" spans="1:8">
      <c r="A96" s="104"/>
      <c r="B96" s="104"/>
      <c r="C96" s="104"/>
      <c r="D96" s="104"/>
      <c r="E96" s="104"/>
      <c r="F96" s="104"/>
      <c r="G96" s="104"/>
      <c r="H96" s="104"/>
    </row>
    <row r="97" spans="1:8">
      <c r="A97" s="104"/>
      <c r="B97" s="104"/>
      <c r="C97" s="104"/>
      <c r="D97" s="104"/>
      <c r="E97" s="104"/>
      <c r="F97" s="104"/>
      <c r="G97" s="104"/>
      <c r="H97" s="104"/>
    </row>
    <row r="98" spans="1:8">
      <c r="A98" s="104"/>
      <c r="B98" s="104"/>
      <c r="C98" s="104"/>
      <c r="D98" s="104"/>
      <c r="E98" s="104"/>
      <c r="F98" s="104"/>
      <c r="G98" s="104"/>
      <c r="H98" s="104"/>
    </row>
    <row r="99" spans="1:8">
      <c r="A99" s="104"/>
      <c r="B99" s="104"/>
      <c r="C99" s="104"/>
      <c r="D99" s="104"/>
      <c r="E99" s="104"/>
      <c r="F99" s="104"/>
      <c r="G99" s="104"/>
      <c r="H99" s="104"/>
    </row>
    <row r="100" spans="1:8">
      <c r="A100" s="104"/>
      <c r="B100" s="104"/>
      <c r="C100" s="104"/>
      <c r="D100" s="104"/>
      <c r="E100" s="104"/>
      <c r="F100" s="104"/>
      <c r="G100" s="104"/>
      <c r="H100" s="104"/>
    </row>
    <row r="101" spans="1:8">
      <c r="A101" s="104"/>
      <c r="B101" s="104"/>
      <c r="C101" s="104"/>
      <c r="D101" s="104"/>
      <c r="E101" s="104"/>
      <c r="F101" s="104"/>
      <c r="G101" s="104"/>
      <c r="H101" s="104"/>
    </row>
    <row r="102" spans="1:8">
      <c r="A102" s="104"/>
      <c r="B102" s="104"/>
      <c r="C102" s="104"/>
      <c r="D102" s="104"/>
      <c r="E102" s="104"/>
      <c r="F102" s="104"/>
      <c r="G102" s="104"/>
      <c r="H102" s="104"/>
    </row>
    <row r="103" spans="1:8">
      <c r="A103" s="104"/>
      <c r="B103" s="104"/>
      <c r="C103" s="104"/>
      <c r="D103" s="104"/>
      <c r="E103" s="104"/>
      <c r="F103" s="104"/>
      <c r="G103" s="104"/>
      <c r="H103" s="104"/>
    </row>
    <row r="104" spans="1:8">
      <c r="A104" s="104"/>
      <c r="B104" s="104"/>
      <c r="C104" s="104"/>
      <c r="D104" s="104"/>
      <c r="E104" s="104"/>
      <c r="F104" s="104"/>
      <c r="G104" s="104"/>
      <c r="H104" s="104"/>
    </row>
    <row r="105" spans="1:8">
      <c r="A105" s="104"/>
      <c r="B105" s="104"/>
      <c r="C105" s="104"/>
      <c r="D105" s="104"/>
      <c r="E105" s="104"/>
      <c r="F105" s="104"/>
      <c r="G105" s="104"/>
      <c r="H105" s="104"/>
    </row>
    <row r="106" spans="1:8">
      <c r="A106" s="104"/>
      <c r="B106" s="104"/>
      <c r="C106" s="104"/>
      <c r="D106" s="104"/>
      <c r="E106" s="104"/>
      <c r="F106" s="104"/>
      <c r="G106" s="104"/>
      <c r="H106" s="104"/>
    </row>
    <row r="107" spans="1:8">
      <c r="A107" s="104"/>
      <c r="B107" s="104"/>
      <c r="C107" s="104"/>
      <c r="D107" s="104"/>
      <c r="E107" s="104"/>
      <c r="F107" s="104"/>
      <c r="G107" s="104"/>
      <c r="H107" s="104"/>
    </row>
    <row r="108" spans="1:8">
      <c r="A108" s="104"/>
      <c r="B108" s="104"/>
      <c r="C108" s="104"/>
      <c r="D108" s="104"/>
      <c r="E108" s="104"/>
      <c r="F108" s="104"/>
      <c r="G108" s="104"/>
      <c r="H108" s="104"/>
    </row>
    <row r="109" spans="1:8">
      <c r="A109" s="104"/>
      <c r="B109" s="104"/>
      <c r="C109" s="104"/>
      <c r="D109" s="104"/>
      <c r="E109" s="104"/>
      <c r="F109" s="104"/>
      <c r="G109" s="104"/>
      <c r="H109" s="104"/>
    </row>
    <row r="110" spans="1:8">
      <c r="A110" s="104"/>
      <c r="B110" s="104"/>
      <c r="C110" s="104"/>
      <c r="D110" s="104"/>
      <c r="E110" s="104"/>
      <c r="F110" s="104"/>
      <c r="G110" s="104"/>
      <c r="H110" s="104"/>
    </row>
    <row r="111" spans="1:8">
      <c r="A111" s="104"/>
      <c r="B111" s="104"/>
      <c r="C111" s="104"/>
      <c r="D111" s="104"/>
      <c r="E111" s="104"/>
      <c r="F111" s="104"/>
      <c r="G111" s="104"/>
      <c r="H111" s="104"/>
    </row>
    <row r="112" spans="1:8">
      <c r="A112" s="104"/>
      <c r="B112" s="104"/>
      <c r="C112" s="104"/>
      <c r="D112" s="104"/>
      <c r="E112" s="104"/>
      <c r="F112" s="104"/>
      <c r="G112" s="104"/>
      <c r="H112" s="104"/>
    </row>
    <row r="113" spans="1:8">
      <c r="A113" s="104"/>
      <c r="B113" s="104"/>
      <c r="C113" s="104"/>
      <c r="D113" s="104"/>
      <c r="E113" s="104"/>
      <c r="F113" s="104"/>
      <c r="G113" s="104"/>
      <c r="H113" s="104"/>
    </row>
    <row r="114" spans="1:8">
      <c r="A114" s="104"/>
      <c r="B114" s="104"/>
      <c r="C114" s="104"/>
      <c r="D114" s="104"/>
      <c r="E114" s="104"/>
      <c r="F114" s="104"/>
      <c r="G114" s="104"/>
      <c r="H114" s="104"/>
    </row>
    <row r="115" spans="1:8">
      <c r="A115" s="104"/>
      <c r="B115" s="104"/>
      <c r="C115" s="104"/>
      <c r="D115" s="104"/>
      <c r="E115" s="104"/>
      <c r="F115" s="104"/>
      <c r="G115" s="104"/>
      <c r="H115" s="104"/>
    </row>
    <row r="116" spans="1:8">
      <c r="A116" s="104"/>
      <c r="B116" s="104"/>
      <c r="C116" s="104"/>
      <c r="D116" s="104"/>
      <c r="E116" s="104"/>
      <c r="F116" s="104"/>
      <c r="G116" s="104"/>
      <c r="H116" s="104"/>
    </row>
    <row r="117" spans="1:8">
      <c r="A117" s="104"/>
      <c r="B117" s="104"/>
      <c r="C117" s="104"/>
      <c r="D117" s="104"/>
      <c r="E117" s="104"/>
      <c r="F117" s="104"/>
      <c r="G117" s="104"/>
      <c r="H117" s="104"/>
    </row>
    <row r="118" spans="1:8">
      <c r="A118" s="104"/>
      <c r="B118" s="104"/>
      <c r="C118" s="104"/>
      <c r="D118" s="104"/>
      <c r="E118" s="104"/>
      <c r="F118" s="104"/>
      <c r="G118" s="104"/>
      <c r="H118" s="104"/>
    </row>
    <row r="119" spans="1:8">
      <c r="A119" s="104"/>
      <c r="B119" s="104"/>
      <c r="C119" s="104"/>
      <c r="D119" s="104"/>
      <c r="E119" s="104"/>
      <c r="F119" s="104"/>
      <c r="G119" s="104"/>
      <c r="H119" s="104"/>
    </row>
    <row r="120" spans="1:8">
      <c r="A120" s="104"/>
      <c r="B120" s="104"/>
      <c r="C120" s="104"/>
      <c r="D120" s="104"/>
      <c r="E120" s="104"/>
      <c r="F120" s="104"/>
      <c r="G120" s="104"/>
      <c r="H120" s="104"/>
    </row>
    <row r="121" spans="1:8">
      <c r="A121" s="104"/>
      <c r="B121" s="104"/>
      <c r="C121" s="104"/>
      <c r="D121" s="104"/>
      <c r="E121" s="104"/>
      <c r="F121" s="104"/>
      <c r="G121" s="104"/>
      <c r="H121" s="104"/>
    </row>
    <row r="122" spans="1:8">
      <c r="A122" s="104"/>
      <c r="B122" s="104"/>
      <c r="C122" s="104"/>
      <c r="D122" s="104"/>
      <c r="E122" s="104"/>
      <c r="F122" s="104"/>
      <c r="G122" s="104"/>
      <c r="H122" s="104"/>
    </row>
    <row r="123" spans="1:8">
      <c r="A123" s="104"/>
      <c r="B123" s="104"/>
      <c r="C123" s="104"/>
      <c r="D123" s="104"/>
      <c r="E123" s="104"/>
      <c r="F123" s="104"/>
      <c r="G123" s="104"/>
      <c r="H123" s="104"/>
    </row>
    <row r="124" spans="1:8">
      <c r="A124" s="104"/>
      <c r="B124" s="104"/>
      <c r="C124" s="104"/>
      <c r="D124" s="104"/>
      <c r="E124" s="104"/>
      <c r="F124" s="104"/>
      <c r="G124" s="104"/>
      <c r="H124" s="104"/>
    </row>
    <row r="125" spans="1:8">
      <c r="A125" s="104"/>
      <c r="B125" s="104"/>
      <c r="C125" s="104"/>
      <c r="D125" s="104"/>
      <c r="E125" s="104"/>
      <c r="F125" s="104"/>
      <c r="G125" s="104"/>
      <c r="H125" s="104"/>
    </row>
    <row r="126" spans="1:8">
      <c r="A126" s="104"/>
      <c r="B126" s="104"/>
      <c r="C126" s="104"/>
      <c r="D126" s="104"/>
      <c r="E126" s="104"/>
      <c r="F126" s="104"/>
      <c r="G126" s="104"/>
      <c r="H126" s="104"/>
    </row>
    <row r="127" spans="1:8">
      <c r="A127" s="104"/>
      <c r="B127" s="104"/>
      <c r="C127" s="104"/>
      <c r="D127" s="104"/>
      <c r="E127" s="104"/>
      <c r="F127" s="104"/>
      <c r="G127" s="104"/>
      <c r="H127" s="104"/>
    </row>
    <row r="128" spans="1:8">
      <c r="A128" s="104"/>
      <c r="B128" s="104"/>
      <c r="C128" s="104"/>
      <c r="D128" s="104"/>
      <c r="E128" s="104"/>
      <c r="F128" s="104"/>
      <c r="G128" s="104"/>
      <c r="H128" s="104"/>
    </row>
    <row r="129" spans="1:8">
      <c r="A129" s="104"/>
      <c r="B129" s="104"/>
      <c r="C129" s="104"/>
      <c r="D129" s="104"/>
      <c r="E129" s="104"/>
      <c r="F129" s="104"/>
      <c r="G129" s="104"/>
      <c r="H129" s="104"/>
    </row>
    <row r="130" spans="1:8">
      <c r="A130" s="104"/>
      <c r="B130" s="104"/>
      <c r="C130" s="104"/>
      <c r="D130" s="104"/>
      <c r="E130" s="104"/>
      <c r="F130" s="104"/>
      <c r="G130" s="104"/>
      <c r="H130" s="104"/>
    </row>
    <row r="131" spans="1:8">
      <c r="A131" s="104"/>
      <c r="B131" s="104"/>
      <c r="C131" s="104"/>
      <c r="D131" s="104"/>
      <c r="E131" s="104"/>
      <c r="F131" s="104"/>
      <c r="G131" s="104"/>
      <c r="H131" s="104"/>
    </row>
    <row r="132" spans="1:8">
      <c r="A132" s="104"/>
      <c r="B132" s="104"/>
      <c r="C132" s="104"/>
      <c r="D132" s="104"/>
      <c r="E132" s="104"/>
      <c r="F132" s="104"/>
      <c r="G132" s="104"/>
      <c r="H132" s="104"/>
    </row>
    <row r="133" spans="1:8">
      <c r="A133" s="104"/>
      <c r="B133" s="104"/>
      <c r="C133" s="104"/>
      <c r="D133" s="104"/>
      <c r="E133" s="104"/>
      <c r="F133" s="104"/>
      <c r="G133" s="104"/>
      <c r="H133" s="104"/>
    </row>
    <row r="134" spans="1:8">
      <c r="A134" s="104"/>
      <c r="B134" s="104"/>
      <c r="C134" s="104"/>
      <c r="D134" s="104"/>
      <c r="E134" s="104"/>
      <c r="F134" s="104"/>
      <c r="G134" s="104"/>
      <c r="H134" s="104"/>
    </row>
    <row r="135" spans="1:8">
      <c r="A135" s="104"/>
      <c r="B135" s="104"/>
      <c r="C135" s="104"/>
      <c r="D135" s="104"/>
      <c r="E135" s="104"/>
      <c r="F135" s="104"/>
      <c r="G135" s="104"/>
      <c r="H135" s="104"/>
    </row>
    <row r="136" spans="1:8">
      <c r="A136" s="104"/>
      <c r="B136" s="104"/>
      <c r="C136" s="104"/>
      <c r="D136" s="104"/>
      <c r="E136" s="104"/>
      <c r="F136" s="104"/>
      <c r="G136" s="104"/>
      <c r="H136" s="104"/>
    </row>
    <row r="137" spans="1:8">
      <c r="A137" s="104"/>
      <c r="B137" s="104"/>
      <c r="C137" s="104"/>
      <c r="D137" s="104"/>
      <c r="E137" s="104"/>
      <c r="F137" s="104"/>
      <c r="G137" s="104"/>
      <c r="H137" s="104"/>
    </row>
    <row r="138" spans="1:8">
      <c r="A138" s="104"/>
      <c r="B138" s="104"/>
      <c r="C138" s="104"/>
      <c r="D138" s="104"/>
      <c r="E138" s="104"/>
      <c r="F138" s="104"/>
      <c r="G138" s="104"/>
      <c r="H138" s="104"/>
    </row>
    <row r="139" spans="1:8">
      <c r="A139" s="104"/>
      <c r="B139" s="104"/>
      <c r="C139" s="104"/>
      <c r="D139" s="104"/>
      <c r="E139" s="104"/>
      <c r="F139" s="104"/>
      <c r="G139" s="104"/>
      <c r="H139" s="104"/>
    </row>
    <row r="140" spans="1:8">
      <c r="A140" s="104"/>
      <c r="B140" s="104"/>
      <c r="C140" s="104"/>
      <c r="D140" s="104"/>
      <c r="E140" s="104"/>
      <c r="F140" s="104"/>
      <c r="G140" s="104"/>
      <c r="H140" s="104"/>
    </row>
    <row r="141" spans="1:8">
      <c r="A141" s="104"/>
      <c r="B141" s="104"/>
      <c r="C141" s="104"/>
      <c r="D141" s="104"/>
      <c r="E141" s="104"/>
      <c r="F141" s="104"/>
      <c r="G141" s="104"/>
      <c r="H141" s="104"/>
    </row>
    <row r="142" spans="1:8">
      <c r="A142" s="104"/>
      <c r="B142" s="104"/>
      <c r="C142" s="104"/>
      <c r="D142" s="104"/>
      <c r="E142" s="104"/>
      <c r="F142" s="104"/>
      <c r="G142" s="104"/>
      <c r="H142" s="104"/>
    </row>
    <row r="143" spans="1:8">
      <c r="A143" s="104"/>
      <c r="B143" s="104"/>
      <c r="C143" s="104"/>
      <c r="D143" s="104"/>
      <c r="E143" s="104"/>
      <c r="F143" s="104"/>
      <c r="G143" s="104"/>
      <c r="H143" s="104"/>
    </row>
    <row r="144" spans="1:8">
      <c r="A144" s="104"/>
      <c r="B144" s="104"/>
      <c r="C144" s="104"/>
      <c r="D144" s="104"/>
      <c r="E144" s="104"/>
      <c r="F144" s="104"/>
      <c r="G144" s="104"/>
      <c r="H144" s="104"/>
    </row>
    <row r="145" spans="1:8">
      <c r="A145" s="104"/>
      <c r="B145" s="104"/>
      <c r="C145" s="104"/>
      <c r="D145" s="104"/>
      <c r="E145" s="104"/>
      <c r="F145" s="104"/>
      <c r="G145" s="104"/>
      <c r="H145" s="104"/>
    </row>
    <row r="146" spans="1:8">
      <c r="A146" s="104"/>
      <c r="B146" s="104"/>
      <c r="C146" s="104"/>
      <c r="D146" s="104"/>
      <c r="E146" s="104"/>
      <c r="F146" s="104"/>
      <c r="G146" s="104"/>
      <c r="H146" s="104"/>
    </row>
    <row r="147" spans="1:8">
      <c r="A147" s="104"/>
      <c r="B147" s="104"/>
      <c r="C147" s="104"/>
      <c r="D147" s="104"/>
      <c r="E147" s="104"/>
      <c r="F147" s="104"/>
      <c r="G147" s="104"/>
      <c r="H147" s="104"/>
    </row>
    <row r="148" spans="1:8">
      <c r="A148" s="104"/>
      <c r="B148" s="104"/>
      <c r="C148" s="104"/>
      <c r="D148" s="104"/>
      <c r="E148" s="104"/>
      <c r="F148" s="104"/>
      <c r="G148" s="104"/>
      <c r="H148" s="104"/>
    </row>
    <row r="149" spans="1:8">
      <c r="A149" s="104"/>
      <c r="B149" s="104"/>
      <c r="C149" s="104"/>
      <c r="D149" s="104"/>
      <c r="E149" s="104"/>
      <c r="F149" s="104"/>
      <c r="G149" s="104"/>
      <c r="H149" s="104"/>
    </row>
    <row r="150" spans="1:8">
      <c r="A150" s="104"/>
      <c r="B150" s="104"/>
      <c r="C150" s="104"/>
      <c r="D150" s="104"/>
      <c r="E150" s="104"/>
      <c r="F150" s="104"/>
      <c r="G150" s="104"/>
      <c r="H150" s="104"/>
    </row>
    <row r="151" spans="1:8">
      <c r="A151" s="104"/>
      <c r="B151" s="104"/>
      <c r="C151" s="104"/>
      <c r="D151" s="104"/>
      <c r="E151" s="104"/>
      <c r="F151" s="104"/>
      <c r="G151" s="104"/>
      <c r="H151" s="104"/>
    </row>
    <row r="152" spans="1:8">
      <c r="A152" s="104"/>
      <c r="B152" s="104"/>
      <c r="C152" s="104"/>
      <c r="D152" s="104"/>
      <c r="E152" s="104"/>
      <c r="F152" s="104"/>
      <c r="G152" s="104"/>
      <c r="H152" s="104"/>
    </row>
    <row r="153" spans="1:8">
      <c r="A153" s="104"/>
      <c r="B153" s="104"/>
      <c r="C153" s="104"/>
      <c r="D153" s="104"/>
      <c r="E153" s="104"/>
      <c r="F153" s="104"/>
      <c r="G153" s="104"/>
      <c r="H153" s="104"/>
    </row>
    <row r="154" spans="1:8">
      <c r="A154" s="104"/>
      <c r="B154" s="104"/>
      <c r="C154" s="104"/>
      <c r="D154" s="104"/>
      <c r="E154" s="104"/>
      <c r="F154" s="104"/>
      <c r="G154" s="104"/>
      <c r="H154" s="104"/>
    </row>
    <row r="155" spans="1:8">
      <c r="A155" s="104"/>
      <c r="B155" s="104"/>
      <c r="C155" s="104"/>
      <c r="D155" s="104"/>
      <c r="E155" s="104"/>
      <c r="F155" s="104"/>
      <c r="G155" s="104"/>
      <c r="H155" s="104"/>
    </row>
    <row r="156" spans="1:8">
      <c r="A156" s="104"/>
      <c r="B156" s="104"/>
      <c r="C156" s="104"/>
      <c r="D156" s="104"/>
      <c r="E156" s="104"/>
      <c r="F156" s="104"/>
      <c r="G156" s="104"/>
      <c r="H156" s="104"/>
    </row>
    <row r="157" spans="1:8">
      <c r="A157" s="104"/>
      <c r="B157" s="104"/>
      <c r="C157" s="104"/>
      <c r="D157" s="104"/>
      <c r="E157" s="104"/>
      <c r="F157" s="104"/>
      <c r="G157" s="104"/>
      <c r="H157" s="104"/>
    </row>
    <row r="158" spans="1:8">
      <c r="A158" s="104"/>
      <c r="B158" s="104"/>
      <c r="C158" s="104"/>
      <c r="D158" s="104"/>
      <c r="E158" s="104"/>
      <c r="F158" s="104"/>
      <c r="G158" s="104"/>
      <c r="H158" s="104"/>
    </row>
    <row r="159" spans="1:8">
      <c r="A159" s="104"/>
      <c r="B159" s="104"/>
      <c r="C159" s="104"/>
      <c r="D159" s="104"/>
      <c r="E159" s="104"/>
      <c r="F159" s="104"/>
      <c r="G159" s="104"/>
      <c r="H159" s="104"/>
    </row>
    <row r="160" spans="1:8">
      <c r="A160" s="104"/>
      <c r="B160" s="104"/>
      <c r="C160" s="104"/>
      <c r="D160" s="104"/>
      <c r="E160" s="104"/>
      <c r="F160" s="104"/>
      <c r="G160" s="104"/>
      <c r="H160" s="104"/>
    </row>
    <row r="161" spans="1:8">
      <c r="A161" s="104"/>
      <c r="B161" s="104"/>
      <c r="C161" s="104"/>
      <c r="D161" s="104"/>
      <c r="E161" s="104"/>
      <c r="F161" s="104"/>
      <c r="G161" s="104"/>
      <c r="H161" s="104"/>
    </row>
    <row r="162" spans="1:8">
      <c r="A162" s="104"/>
      <c r="B162" s="104"/>
      <c r="C162" s="104"/>
      <c r="D162" s="104"/>
      <c r="E162" s="104"/>
      <c r="F162" s="104"/>
      <c r="G162" s="104"/>
      <c r="H162" s="104"/>
    </row>
    <row r="163" spans="1:8">
      <c r="A163" s="104"/>
      <c r="B163" s="104"/>
      <c r="C163" s="104"/>
      <c r="D163" s="104"/>
      <c r="E163" s="104"/>
      <c r="F163" s="104"/>
      <c r="G163" s="104"/>
      <c r="H163" s="104"/>
    </row>
    <row r="164" spans="1:8">
      <c r="A164" s="104"/>
      <c r="B164" s="104"/>
      <c r="C164" s="104"/>
      <c r="D164" s="104"/>
      <c r="E164" s="104"/>
      <c r="F164" s="104"/>
      <c r="G164" s="104"/>
      <c r="H164" s="104"/>
    </row>
    <row r="165" spans="1:8">
      <c r="A165" s="104"/>
      <c r="B165" s="104"/>
      <c r="C165" s="104"/>
      <c r="D165" s="104"/>
      <c r="E165" s="104"/>
      <c r="F165" s="104"/>
      <c r="G165" s="104"/>
      <c r="H165" s="104"/>
    </row>
    <row r="166" spans="1:8">
      <c r="A166" s="104"/>
      <c r="B166" s="104"/>
      <c r="C166" s="104"/>
      <c r="D166" s="104"/>
      <c r="E166" s="104"/>
      <c r="F166" s="104"/>
      <c r="G166" s="104"/>
      <c r="H166" s="104"/>
    </row>
    <row r="167" spans="1:8">
      <c r="A167" s="104"/>
      <c r="B167" s="104"/>
      <c r="C167" s="104"/>
      <c r="D167" s="104"/>
      <c r="E167" s="104"/>
      <c r="F167" s="104"/>
      <c r="G167" s="104"/>
      <c r="H167" s="104"/>
    </row>
    <row r="168" spans="1:8">
      <c r="A168" s="104"/>
      <c r="B168" s="104"/>
      <c r="C168" s="104"/>
      <c r="D168" s="104"/>
      <c r="E168" s="104"/>
      <c r="F168" s="104"/>
      <c r="G168" s="104"/>
      <c r="H168" s="104"/>
    </row>
    <row r="169" spans="1:8">
      <c r="A169" s="104"/>
      <c r="B169" s="104"/>
      <c r="C169" s="104"/>
      <c r="D169" s="104"/>
      <c r="E169" s="104"/>
      <c r="F169" s="104"/>
      <c r="G169" s="104"/>
      <c r="H169" s="104"/>
    </row>
    <row r="170" spans="1:8">
      <c r="A170" s="104"/>
      <c r="B170" s="104"/>
      <c r="C170" s="104"/>
      <c r="D170" s="104"/>
      <c r="E170" s="104"/>
      <c r="F170" s="104"/>
      <c r="G170" s="104"/>
      <c r="H170" s="104"/>
    </row>
    <row r="171" spans="1:8">
      <c r="A171" s="104"/>
      <c r="B171" s="104"/>
      <c r="C171" s="104"/>
      <c r="D171" s="104"/>
      <c r="E171" s="104"/>
      <c r="F171" s="104"/>
      <c r="G171" s="104"/>
      <c r="H171" s="104"/>
    </row>
    <row r="172" spans="1:8">
      <c r="A172" s="104"/>
      <c r="B172" s="104"/>
      <c r="C172" s="104"/>
      <c r="D172" s="104"/>
      <c r="E172" s="104"/>
      <c r="F172" s="104"/>
      <c r="G172" s="104"/>
      <c r="H172" s="104"/>
    </row>
    <row r="173" spans="1:8">
      <c r="A173" s="104"/>
      <c r="B173" s="104"/>
      <c r="C173" s="104"/>
      <c r="D173" s="104"/>
      <c r="E173" s="104"/>
      <c r="F173" s="104"/>
      <c r="G173" s="104"/>
      <c r="H173" s="104"/>
    </row>
    <row r="174" spans="1:8">
      <c r="A174" s="104"/>
      <c r="B174" s="104"/>
      <c r="C174" s="104"/>
      <c r="D174" s="104"/>
      <c r="E174" s="104"/>
      <c r="F174" s="104"/>
      <c r="G174" s="104"/>
      <c r="H174" s="104"/>
    </row>
    <row r="175" spans="1:8">
      <c r="A175" s="104"/>
      <c r="B175" s="104"/>
      <c r="C175" s="104"/>
      <c r="D175" s="104"/>
      <c r="E175" s="104"/>
      <c r="F175" s="104"/>
      <c r="G175" s="104"/>
      <c r="H175" s="104"/>
    </row>
    <row r="176" spans="1:8">
      <c r="A176" s="104"/>
      <c r="B176" s="104"/>
      <c r="C176" s="104"/>
      <c r="D176" s="104"/>
      <c r="E176" s="104"/>
      <c r="F176" s="104"/>
      <c r="G176" s="104"/>
      <c r="H176" s="104"/>
    </row>
    <row r="177" spans="1:8">
      <c r="A177" s="104"/>
      <c r="B177" s="104"/>
      <c r="C177" s="104"/>
      <c r="D177" s="104"/>
      <c r="E177" s="104"/>
      <c r="F177" s="104"/>
      <c r="G177" s="104"/>
      <c r="H177" s="104"/>
    </row>
    <row r="178" spans="1:8">
      <c r="A178" s="104"/>
      <c r="B178" s="104"/>
      <c r="C178" s="104"/>
      <c r="D178" s="104"/>
      <c r="E178" s="104"/>
      <c r="F178" s="104"/>
      <c r="G178" s="104"/>
      <c r="H178" s="104"/>
    </row>
    <row r="179" spans="1:8">
      <c r="A179" s="104"/>
      <c r="B179" s="104"/>
      <c r="C179" s="104"/>
      <c r="D179" s="104"/>
      <c r="E179" s="104"/>
      <c r="F179" s="104"/>
      <c r="G179" s="104"/>
      <c r="H179" s="104"/>
    </row>
  </sheetData>
  <pageMargins left="0.23622047244094491" right="0.23622047244094491" top="0.39370078740157483" bottom="0.59" header="0" footer="0.31496062992125984"/>
  <pageSetup paperSize="9" scale="8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9"/>
  <sheetViews>
    <sheetView workbookViewId="0">
      <selection activeCell="I18" sqref="I18"/>
    </sheetView>
  </sheetViews>
  <sheetFormatPr baseColWidth="10" defaultColWidth="11.42578125" defaultRowHeight="12.75"/>
  <cols>
    <col min="1" max="1" width="14.5703125" style="235" customWidth="1"/>
    <col min="2" max="2" width="6.5703125" style="235" bestFit="1" customWidth="1"/>
    <col min="3" max="3" width="7" style="235" bestFit="1" customWidth="1"/>
    <col min="4" max="6" width="5.7109375" style="235" bestFit="1" customWidth="1"/>
    <col min="7" max="7" width="5.85546875" style="235" bestFit="1" customWidth="1"/>
    <col min="8" max="8" width="6.28515625" style="235" bestFit="1" customWidth="1"/>
    <col min="9" max="9" width="6.5703125" style="235" bestFit="1" customWidth="1"/>
    <col min="10" max="10" width="9.28515625" style="235" bestFit="1" customWidth="1"/>
    <col min="11" max="11" width="8.140625" style="235" bestFit="1" customWidth="1"/>
    <col min="12" max="12" width="9.7109375" style="235" bestFit="1" customWidth="1"/>
    <col min="13" max="13" width="9.5703125" style="235" bestFit="1" customWidth="1"/>
    <col min="14" max="16384" width="11.42578125" style="235"/>
  </cols>
  <sheetData>
    <row r="1" spans="1:23">
      <c r="A1" s="103" t="s">
        <v>483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23">
      <c r="A2" s="107" t="s">
        <v>484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pans="1:23">
      <c r="A3" s="129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04"/>
    </row>
    <row r="4" spans="1:23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</row>
    <row r="5" spans="1:23">
      <c r="A5" s="169" t="s">
        <v>27</v>
      </c>
      <c r="B5" s="193">
        <f>SUM(B8,B11,B14,B17,B20,B23,B26,B29,B32,B35,B38,B41,B44,B47,B50,B53,B56,B59,B62,B65)</f>
        <v>51924</v>
      </c>
      <c r="C5" s="193">
        <f t="shared" ref="C5:M5" si="0">SUM(C8,C11,C14,C17,C20,C23,C26,C29,C32,C35,C38,C41,C44,C47,C50,C53,C56,C59,C62,C65)</f>
        <v>51913</v>
      </c>
      <c r="D5" s="193">
        <f t="shared" si="0"/>
        <v>51855</v>
      </c>
      <c r="E5" s="193">
        <f t="shared" si="0"/>
        <v>51780</v>
      </c>
      <c r="F5" s="193">
        <f t="shared" si="0"/>
        <v>51107</v>
      </c>
      <c r="G5" s="193">
        <f t="shared" si="0"/>
        <v>50730</v>
      </c>
      <c r="H5" s="193">
        <f t="shared" si="0"/>
        <v>50383</v>
      </c>
      <c r="I5" s="193">
        <f t="shared" si="0"/>
        <v>51527</v>
      </c>
      <c r="J5" s="193">
        <f t="shared" si="0"/>
        <v>50799</v>
      </c>
      <c r="K5" s="193">
        <f t="shared" si="0"/>
        <v>50973</v>
      </c>
      <c r="L5" s="193">
        <f t="shared" si="0"/>
        <v>48839</v>
      </c>
      <c r="M5" s="193">
        <f t="shared" si="0"/>
        <v>48394</v>
      </c>
    </row>
    <row r="6" spans="1:23">
      <c r="A6" s="138" t="s">
        <v>7</v>
      </c>
      <c r="B6" s="264">
        <f t="shared" ref="B6:M7" si="1">SUM(B9,B12,B15,B18,B21,B24,B27,B30,B33,B36,B39,B42,B45,B48,B51,B54,B57,B60,B63,B66)</f>
        <v>21091</v>
      </c>
      <c r="C6" s="264">
        <f t="shared" si="1"/>
        <v>21073</v>
      </c>
      <c r="D6" s="264">
        <f t="shared" si="1"/>
        <v>21180</v>
      </c>
      <c r="E6" s="264">
        <f t="shared" si="1"/>
        <v>21107</v>
      </c>
      <c r="F6" s="264">
        <f t="shared" si="1"/>
        <v>20650</v>
      </c>
      <c r="G6" s="264">
        <f t="shared" si="1"/>
        <v>20369</v>
      </c>
      <c r="H6" s="264">
        <f t="shared" si="1"/>
        <v>19990</v>
      </c>
      <c r="I6" s="264">
        <f t="shared" si="1"/>
        <v>20529</v>
      </c>
      <c r="J6" s="264">
        <f t="shared" si="1"/>
        <v>20383</v>
      </c>
      <c r="K6" s="264">
        <f t="shared" si="1"/>
        <v>20443</v>
      </c>
      <c r="L6" s="264">
        <f t="shared" si="1"/>
        <v>19608</v>
      </c>
      <c r="M6" s="264">
        <f t="shared" si="1"/>
        <v>19586</v>
      </c>
    </row>
    <row r="7" spans="1:23">
      <c r="A7" s="139" t="s">
        <v>8</v>
      </c>
      <c r="B7" s="265">
        <f t="shared" si="1"/>
        <v>30833</v>
      </c>
      <c r="C7" s="265">
        <f t="shared" si="1"/>
        <v>30840</v>
      </c>
      <c r="D7" s="265">
        <f t="shared" si="1"/>
        <v>30675</v>
      </c>
      <c r="E7" s="265">
        <f t="shared" si="1"/>
        <v>30673</v>
      </c>
      <c r="F7" s="265">
        <f t="shared" si="1"/>
        <v>30457</v>
      </c>
      <c r="G7" s="265">
        <f t="shared" si="1"/>
        <v>30361</v>
      </c>
      <c r="H7" s="265">
        <f t="shared" si="1"/>
        <v>30393</v>
      </c>
      <c r="I7" s="265">
        <f t="shared" si="1"/>
        <v>30998</v>
      </c>
      <c r="J7" s="265">
        <f t="shared" si="1"/>
        <v>30416</v>
      </c>
      <c r="K7" s="265">
        <f t="shared" si="1"/>
        <v>30530</v>
      </c>
      <c r="L7" s="265">
        <f t="shared" si="1"/>
        <v>29231</v>
      </c>
      <c r="M7" s="265">
        <f t="shared" si="1"/>
        <v>28808</v>
      </c>
    </row>
    <row r="8" spans="1:23">
      <c r="A8" s="169" t="s">
        <v>422</v>
      </c>
      <c r="B8" s="266">
        <v>1308</v>
      </c>
      <c r="C8" s="266">
        <v>1291</v>
      </c>
      <c r="D8" s="266">
        <v>1290</v>
      </c>
      <c r="E8" s="266">
        <v>1291</v>
      </c>
      <c r="F8" s="266">
        <v>1275</v>
      </c>
      <c r="G8" s="266">
        <v>1258</v>
      </c>
      <c r="H8" s="266">
        <v>1269</v>
      </c>
      <c r="I8" s="266">
        <v>1311</v>
      </c>
      <c r="J8" s="266">
        <v>1295</v>
      </c>
      <c r="K8" s="266">
        <v>1320</v>
      </c>
      <c r="L8" s="266">
        <v>1264</v>
      </c>
      <c r="M8" s="266">
        <v>1273</v>
      </c>
      <c r="N8" s="267"/>
      <c r="O8" s="267"/>
      <c r="P8" s="267"/>
      <c r="Q8" s="267"/>
      <c r="R8" s="267"/>
      <c r="S8" s="267"/>
      <c r="T8" s="267"/>
      <c r="U8" s="267"/>
      <c r="V8" s="267"/>
    </row>
    <row r="9" spans="1:23">
      <c r="A9" s="138" t="s">
        <v>7</v>
      </c>
      <c r="B9" s="264">
        <v>616</v>
      </c>
      <c r="C9" s="264">
        <v>620</v>
      </c>
      <c r="D9" s="264">
        <v>623</v>
      </c>
      <c r="E9" s="264">
        <v>624</v>
      </c>
      <c r="F9" s="264">
        <v>606</v>
      </c>
      <c r="G9" s="264">
        <v>593</v>
      </c>
      <c r="H9" s="264">
        <v>587</v>
      </c>
      <c r="I9" s="264">
        <v>607</v>
      </c>
      <c r="J9" s="264">
        <v>612</v>
      </c>
      <c r="K9" s="264">
        <v>619</v>
      </c>
      <c r="L9" s="264">
        <v>592</v>
      </c>
      <c r="M9" s="264">
        <v>594</v>
      </c>
    </row>
    <row r="10" spans="1:23">
      <c r="A10" s="139" t="s">
        <v>8</v>
      </c>
      <c r="B10" s="265">
        <v>692</v>
      </c>
      <c r="C10" s="265">
        <v>671</v>
      </c>
      <c r="D10" s="265">
        <v>667</v>
      </c>
      <c r="E10" s="265">
        <v>667</v>
      </c>
      <c r="F10" s="265">
        <v>669</v>
      </c>
      <c r="G10" s="265">
        <v>665</v>
      </c>
      <c r="H10" s="265">
        <v>682</v>
      </c>
      <c r="I10" s="265">
        <v>704</v>
      </c>
      <c r="J10" s="265">
        <v>683</v>
      </c>
      <c r="K10" s="265">
        <v>701</v>
      </c>
      <c r="L10" s="265">
        <v>672</v>
      </c>
      <c r="M10" s="265">
        <v>679</v>
      </c>
    </row>
    <row r="11" spans="1:23">
      <c r="A11" s="169" t="s">
        <v>444</v>
      </c>
      <c r="B11" s="187">
        <v>1819</v>
      </c>
      <c r="C11" s="187">
        <v>1820</v>
      </c>
      <c r="D11" s="187">
        <v>1797</v>
      </c>
      <c r="E11" s="187">
        <v>1808</v>
      </c>
      <c r="F11" s="187">
        <v>1782</v>
      </c>
      <c r="G11" s="187">
        <v>1764</v>
      </c>
      <c r="H11" s="187">
        <v>1814</v>
      </c>
      <c r="I11" s="187">
        <v>1855</v>
      </c>
      <c r="J11" s="187">
        <v>1818</v>
      </c>
      <c r="K11" s="187">
        <v>1790</v>
      </c>
      <c r="L11" s="187">
        <v>1709</v>
      </c>
      <c r="M11" s="187">
        <v>1707</v>
      </c>
      <c r="N11" s="267"/>
      <c r="O11" s="267"/>
      <c r="P11" s="267"/>
      <c r="Q11" s="267"/>
      <c r="R11" s="267"/>
      <c r="S11" s="267"/>
      <c r="T11" s="267"/>
      <c r="U11" s="267"/>
      <c r="V11" s="267"/>
      <c r="W11" s="267"/>
    </row>
    <row r="12" spans="1:23">
      <c r="A12" s="138" t="s">
        <v>7</v>
      </c>
      <c r="B12" s="264">
        <v>759</v>
      </c>
      <c r="C12" s="264">
        <v>776</v>
      </c>
      <c r="D12" s="264">
        <v>787</v>
      </c>
      <c r="E12" s="264">
        <v>799</v>
      </c>
      <c r="F12" s="264">
        <v>790</v>
      </c>
      <c r="G12" s="264">
        <v>757</v>
      </c>
      <c r="H12" s="264">
        <v>765</v>
      </c>
      <c r="I12" s="264">
        <v>785</v>
      </c>
      <c r="J12" s="264">
        <v>798</v>
      </c>
      <c r="K12" s="264">
        <v>782</v>
      </c>
      <c r="L12" s="264">
        <v>761</v>
      </c>
      <c r="M12" s="264">
        <v>754</v>
      </c>
    </row>
    <row r="13" spans="1:23">
      <c r="A13" s="139" t="s">
        <v>8</v>
      </c>
      <c r="B13" s="265">
        <v>1060</v>
      </c>
      <c r="C13" s="265">
        <v>1044</v>
      </c>
      <c r="D13" s="265">
        <v>1010</v>
      </c>
      <c r="E13" s="265">
        <v>1009</v>
      </c>
      <c r="F13" s="265">
        <v>992</v>
      </c>
      <c r="G13" s="265">
        <v>1007</v>
      </c>
      <c r="H13" s="265">
        <v>1049</v>
      </c>
      <c r="I13" s="265">
        <v>1070</v>
      </c>
      <c r="J13" s="265">
        <v>1020</v>
      </c>
      <c r="K13" s="265">
        <v>1008</v>
      </c>
      <c r="L13" s="265">
        <v>948</v>
      </c>
      <c r="M13" s="265">
        <v>953</v>
      </c>
    </row>
    <row r="14" spans="1:23">
      <c r="A14" s="169" t="s">
        <v>424</v>
      </c>
      <c r="B14" s="187">
        <v>2483</v>
      </c>
      <c r="C14" s="187">
        <v>2463</v>
      </c>
      <c r="D14" s="187">
        <v>2456</v>
      </c>
      <c r="E14" s="187">
        <v>2503</v>
      </c>
      <c r="F14" s="187">
        <v>2490</v>
      </c>
      <c r="G14" s="187">
        <v>2458</v>
      </c>
      <c r="H14" s="187">
        <v>2507</v>
      </c>
      <c r="I14" s="187">
        <v>2585</v>
      </c>
      <c r="J14" s="187">
        <v>2515</v>
      </c>
      <c r="K14" s="187">
        <v>2505</v>
      </c>
      <c r="L14" s="187">
        <v>2399</v>
      </c>
      <c r="M14" s="187">
        <v>2361</v>
      </c>
      <c r="N14" s="267"/>
      <c r="O14" s="267"/>
      <c r="P14" s="267"/>
      <c r="Q14" s="267"/>
      <c r="R14" s="267"/>
      <c r="S14" s="267"/>
      <c r="T14" s="267"/>
      <c r="U14" s="267"/>
      <c r="V14" s="267"/>
      <c r="W14" s="267"/>
    </row>
    <row r="15" spans="1:23">
      <c r="A15" s="138" t="s">
        <v>7</v>
      </c>
      <c r="B15" s="264">
        <v>1058</v>
      </c>
      <c r="C15" s="264">
        <v>1037</v>
      </c>
      <c r="D15" s="264">
        <v>1049</v>
      </c>
      <c r="E15" s="264">
        <v>1083</v>
      </c>
      <c r="F15" s="264">
        <v>1073</v>
      </c>
      <c r="G15" s="264">
        <v>1049</v>
      </c>
      <c r="H15" s="264">
        <v>1077</v>
      </c>
      <c r="I15" s="264">
        <v>1097</v>
      </c>
      <c r="J15" s="264">
        <v>1078</v>
      </c>
      <c r="K15" s="264">
        <v>1060</v>
      </c>
      <c r="L15" s="264">
        <v>1015</v>
      </c>
      <c r="M15" s="264">
        <v>1004</v>
      </c>
    </row>
    <row r="16" spans="1:23">
      <c r="A16" s="139" t="s">
        <v>8</v>
      </c>
      <c r="B16" s="265">
        <v>1425</v>
      </c>
      <c r="C16" s="265">
        <v>1426</v>
      </c>
      <c r="D16" s="265">
        <v>1407</v>
      </c>
      <c r="E16" s="265">
        <v>1420</v>
      </c>
      <c r="F16" s="265">
        <v>1417</v>
      </c>
      <c r="G16" s="265">
        <v>1409</v>
      </c>
      <c r="H16" s="265">
        <v>1430</v>
      </c>
      <c r="I16" s="265">
        <v>1488</v>
      </c>
      <c r="J16" s="265">
        <v>1437</v>
      </c>
      <c r="K16" s="265">
        <v>1445</v>
      </c>
      <c r="L16" s="265">
        <v>1384</v>
      </c>
      <c r="M16" s="265">
        <v>1357</v>
      </c>
    </row>
    <row r="17" spans="1:23">
      <c r="A17" s="169" t="s">
        <v>425</v>
      </c>
      <c r="B17" s="187">
        <v>1992</v>
      </c>
      <c r="C17" s="187">
        <v>1990</v>
      </c>
      <c r="D17" s="187">
        <v>1983</v>
      </c>
      <c r="E17" s="187">
        <v>1975</v>
      </c>
      <c r="F17" s="187">
        <v>1950</v>
      </c>
      <c r="G17" s="187">
        <v>1951</v>
      </c>
      <c r="H17" s="187">
        <v>1939</v>
      </c>
      <c r="I17" s="187">
        <v>1988</v>
      </c>
      <c r="J17" s="187">
        <v>1937</v>
      </c>
      <c r="K17" s="187">
        <v>1966</v>
      </c>
      <c r="L17" s="187">
        <v>1879</v>
      </c>
      <c r="M17" s="187">
        <v>1874</v>
      </c>
      <c r="N17" s="267"/>
      <c r="O17" s="267"/>
      <c r="P17" s="267"/>
      <c r="Q17" s="267"/>
      <c r="R17" s="267"/>
      <c r="S17" s="267"/>
      <c r="T17" s="267"/>
      <c r="U17" s="267"/>
      <c r="V17" s="267"/>
      <c r="W17" s="267"/>
    </row>
    <row r="18" spans="1:23">
      <c r="A18" s="138" t="s">
        <v>7</v>
      </c>
      <c r="B18" s="264">
        <v>764</v>
      </c>
      <c r="C18" s="264">
        <v>770</v>
      </c>
      <c r="D18" s="264">
        <v>787</v>
      </c>
      <c r="E18" s="264">
        <v>768</v>
      </c>
      <c r="F18" s="264">
        <v>736</v>
      </c>
      <c r="G18" s="264">
        <v>746</v>
      </c>
      <c r="H18" s="264">
        <v>731</v>
      </c>
      <c r="I18" s="264">
        <v>746</v>
      </c>
      <c r="J18" s="264">
        <v>732</v>
      </c>
      <c r="K18" s="264">
        <v>738</v>
      </c>
      <c r="L18" s="264">
        <v>722</v>
      </c>
      <c r="M18" s="264">
        <v>730</v>
      </c>
    </row>
    <row r="19" spans="1:23">
      <c r="A19" s="139" t="s">
        <v>8</v>
      </c>
      <c r="B19" s="265">
        <v>1228</v>
      </c>
      <c r="C19" s="265">
        <v>1220</v>
      </c>
      <c r="D19" s="265">
        <v>1196</v>
      </c>
      <c r="E19" s="265">
        <v>1207</v>
      </c>
      <c r="F19" s="265">
        <v>1214</v>
      </c>
      <c r="G19" s="265">
        <v>1205</v>
      </c>
      <c r="H19" s="265">
        <v>1208</v>
      </c>
      <c r="I19" s="265">
        <v>1242</v>
      </c>
      <c r="J19" s="265">
        <v>1205</v>
      </c>
      <c r="K19" s="265">
        <v>1228</v>
      </c>
      <c r="L19" s="265">
        <v>1157</v>
      </c>
      <c r="M19" s="265">
        <v>1144</v>
      </c>
    </row>
    <row r="20" spans="1:23">
      <c r="A20" s="169" t="s">
        <v>445</v>
      </c>
      <c r="B20" s="187">
        <v>3097</v>
      </c>
      <c r="C20" s="187">
        <v>3130</v>
      </c>
      <c r="D20" s="187">
        <v>3087</v>
      </c>
      <c r="E20" s="187">
        <v>3130</v>
      </c>
      <c r="F20" s="187">
        <v>3086</v>
      </c>
      <c r="G20" s="187">
        <v>3069</v>
      </c>
      <c r="H20" s="187">
        <v>3094</v>
      </c>
      <c r="I20" s="187">
        <v>3143</v>
      </c>
      <c r="J20" s="187">
        <v>3091</v>
      </c>
      <c r="K20" s="187">
        <v>3112</v>
      </c>
      <c r="L20" s="187">
        <v>2976</v>
      </c>
      <c r="M20" s="187">
        <v>2912</v>
      </c>
      <c r="N20" s="267"/>
      <c r="O20" s="267"/>
      <c r="P20" s="267"/>
      <c r="Q20" s="267"/>
      <c r="R20" s="267"/>
      <c r="S20" s="267"/>
      <c r="T20" s="267"/>
      <c r="U20" s="267"/>
      <c r="V20" s="267"/>
      <c r="W20" s="267"/>
    </row>
    <row r="21" spans="1:23">
      <c r="A21" s="138" t="s">
        <v>7</v>
      </c>
      <c r="B21" s="264">
        <v>1332</v>
      </c>
      <c r="C21" s="264">
        <v>1314</v>
      </c>
      <c r="D21" s="264">
        <v>1299</v>
      </c>
      <c r="E21" s="264">
        <v>1298</v>
      </c>
      <c r="F21" s="264">
        <v>1270</v>
      </c>
      <c r="G21" s="264">
        <v>1251</v>
      </c>
      <c r="H21" s="264">
        <v>1262</v>
      </c>
      <c r="I21" s="264">
        <v>1283</v>
      </c>
      <c r="J21" s="264">
        <v>1278</v>
      </c>
      <c r="K21" s="264">
        <v>1284</v>
      </c>
      <c r="L21" s="264">
        <v>1210</v>
      </c>
      <c r="M21" s="264">
        <v>1181</v>
      </c>
    </row>
    <row r="22" spans="1:23">
      <c r="A22" s="139" t="s">
        <v>8</v>
      </c>
      <c r="B22" s="265">
        <v>1765</v>
      </c>
      <c r="C22" s="265">
        <v>1816</v>
      </c>
      <c r="D22" s="265">
        <v>1788</v>
      </c>
      <c r="E22" s="265">
        <v>1832</v>
      </c>
      <c r="F22" s="265">
        <v>1816</v>
      </c>
      <c r="G22" s="265">
        <v>1818</v>
      </c>
      <c r="H22" s="265">
        <v>1832</v>
      </c>
      <c r="I22" s="265">
        <v>1860</v>
      </c>
      <c r="J22" s="265">
        <v>1813</v>
      </c>
      <c r="K22" s="265">
        <v>1828</v>
      </c>
      <c r="L22" s="265">
        <v>1766</v>
      </c>
      <c r="M22" s="265">
        <v>1731</v>
      </c>
    </row>
    <row r="23" spans="1:23">
      <c r="A23" s="169" t="s">
        <v>446</v>
      </c>
      <c r="B23" s="187">
        <v>1132</v>
      </c>
      <c r="C23" s="187">
        <v>1098</v>
      </c>
      <c r="D23" s="187">
        <v>1094</v>
      </c>
      <c r="E23" s="187">
        <v>1099</v>
      </c>
      <c r="F23" s="187">
        <v>1090</v>
      </c>
      <c r="G23" s="187">
        <v>1084</v>
      </c>
      <c r="H23" s="187">
        <v>1094</v>
      </c>
      <c r="I23" s="187">
        <v>1108</v>
      </c>
      <c r="J23" s="187">
        <v>1101</v>
      </c>
      <c r="K23" s="187">
        <v>1118</v>
      </c>
      <c r="L23" s="187">
        <v>1085</v>
      </c>
      <c r="M23" s="187">
        <v>1089</v>
      </c>
      <c r="N23" s="267"/>
      <c r="O23" s="267"/>
      <c r="P23" s="267"/>
      <c r="Q23" s="267"/>
      <c r="R23" s="267"/>
      <c r="S23" s="267"/>
      <c r="T23" s="267"/>
      <c r="U23" s="267"/>
      <c r="V23" s="267"/>
      <c r="W23" s="267"/>
    </row>
    <row r="24" spans="1:23">
      <c r="A24" s="138" t="s">
        <v>7</v>
      </c>
      <c r="B24" s="264">
        <v>466</v>
      </c>
      <c r="C24" s="264">
        <v>449</v>
      </c>
      <c r="D24" s="264">
        <v>440</v>
      </c>
      <c r="E24" s="264">
        <v>434</v>
      </c>
      <c r="F24" s="264">
        <v>424</v>
      </c>
      <c r="G24" s="264">
        <v>432</v>
      </c>
      <c r="H24" s="264">
        <v>446</v>
      </c>
      <c r="I24" s="264">
        <v>456</v>
      </c>
      <c r="J24" s="264">
        <v>467</v>
      </c>
      <c r="K24" s="264">
        <v>464</v>
      </c>
      <c r="L24" s="264">
        <v>446</v>
      </c>
      <c r="M24" s="264">
        <v>451</v>
      </c>
    </row>
    <row r="25" spans="1:23">
      <c r="A25" s="139" t="s">
        <v>8</v>
      </c>
      <c r="B25" s="265">
        <v>666</v>
      </c>
      <c r="C25" s="265">
        <v>649</v>
      </c>
      <c r="D25" s="265">
        <v>654</v>
      </c>
      <c r="E25" s="265">
        <v>665</v>
      </c>
      <c r="F25" s="265">
        <v>666</v>
      </c>
      <c r="G25" s="265">
        <v>652</v>
      </c>
      <c r="H25" s="265">
        <v>648</v>
      </c>
      <c r="I25" s="265">
        <v>652</v>
      </c>
      <c r="J25" s="265">
        <v>634</v>
      </c>
      <c r="K25" s="265">
        <v>654</v>
      </c>
      <c r="L25" s="265">
        <v>639</v>
      </c>
      <c r="M25" s="265">
        <v>638</v>
      </c>
    </row>
    <row r="26" spans="1:23">
      <c r="A26" s="169" t="s">
        <v>447</v>
      </c>
      <c r="B26" s="187">
        <v>3585</v>
      </c>
      <c r="C26" s="187">
        <v>3627</v>
      </c>
      <c r="D26" s="187">
        <v>3579</v>
      </c>
      <c r="E26" s="187">
        <v>3619</v>
      </c>
      <c r="F26" s="187">
        <v>3568</v>
      </c>
      <c r="G26" s="187">
        <v>3515</v>
      </c>
      <c r="H26" s="187">
        <v>3437</v>
      </c>
      <c r="I26" s="187">
        <v>3599</v>
      </c>
      <c r="J26" s="187">
        <v>3564</v>
      </c>
      <c r="K26" s="187">
        <v>3592</v>
      </c>
      <c r="L26" s="187">
        <v>3426</v>
      </c>
      <c r="M26" s="187">
        <v>3368</v>
      </c>
      <c r="N26" s="267"/>
      <c r="O26" s="267"/>
      <c r="P26" s="267"/>
      <c r="Q26" s="267"/>
      <c r="R26" s="267"/>
      <c r="S26" s="267"/>
      <c r="T26" s="267"/>
      <c r="U26" s="267"/>
      <c r="V26" s="267"/>
      <c r="W26" s="267"/>
    </row>
    <row r="27" spans="1:23">
      <c r="A27" s="138" t="s">
        <v>7</v>
      </c>
      <c r="B27" s="264">
        <v>1430</v>
      </c>
      <c r="C27" s="264">
        <v>1440</v>
      </c>
      <c r="D27" s="264">
        <v>1436</v>
      </c>
      <c r="E27" s="264">
        <v>1481</v>
      </c>
      <c r="F27" s="264">
        <v>1451</v>
      </c>
      <c r="G27" s="264">
        <v>1429</v>
      </c>
      <c r="H27" s="264">
        <v>1365</v>
      </c>
      <c r="I27" s="264">
        <v>1450</v>
      </c>
      <c r="J27" s="264">
        <v>1421</v>
      </c>
      <c r="K27" s="264">
        <v>1418</v>
      </c>
      <c r="L27" s="264">
        <v>1352</v>
      </c>
      <c r="M27" s="264">
        <v>1343</v>
      </c>
    </row>
    <row r="28" spans="1:23">
      <c r="A28" s="139" t="s">
        <v>8</v>
      </c>
      <c r="B28" s="265">
        <v>2155</v>
      </c>
      <c r="C28" s="265">
        <v>2187</v>
      </c>
      <c r="D28" s="265">
        <v>2143</v>
      </c>
      <c r="E28" s="265">
        <v>2138</v>
      </c>
      <c r="F28" s="265">
        <v>2117</v>
      </c>
      <c r="G28" s="265">
        <v>2086</v>
      </c>
      <c r="H28" s="265">
        <v>2072</v>
      </c>
      <c r="I28" s="265">
        <v>2149</v>
      </c>
      <c r="J28" s="265">
        <v>2143</v>
      </c>
      <c r="K28" s="265">
        <v>2174</v>
      </c>
      <c r="L28" s="265">
        <v>2074</v>
      </c>
      <c r="M28" s="265">
        <v>2025</v>
      </c>
    </row>
    <row r="29" spans="1:23">
      <c r="A29" s="169" t="s">
        <v>429</v>
      </c>
      <c r="B29" s="187">
        <v>3640</v>
      </c>
      <c r="C29" s="187">
        <v>3642</v>
      </c>
      <c r="D29" s="187">
        <v>3677</v>
      </c>
      <c r="E29" s="187">
        <v>3744</v>
      </c>
      <c r="F29" s="187">
        <v>3687</v>
      </c>
      <c r="G29" s="187">
        <v>3647</v>
      </c>
      <c r="H29" s="187">
        <v>3578</v>
      </c>
      <c r="I29" s="187">
        <v>3662</v>
      </c>
      <c r="J29" s="187">
        <v>3584</v>
      </c>
      <c r="K29" s="187">
        <v>3588</v>
      </c>
      <c r="L29" s="187">
        <v>3379</v>
      </c>
      <c r="M29" s="187">
        <v>3327</v>
      </c>
      <c r="N29" s="267"/>
      <c r="O29" s="267"/>
      <c r="P29" s="267"/>
      <c r="Q29" s="267"/>
      <c r="R29" s="267"/>
      <c r="S29" s="267"/>
      <c r="T29" s="267"/>
      <c r="U29" s="267"/>
      <c r="V29" s="267"/>
      <c r="W29" s="267"/>
    </row>
    <row r="30" spans="1:23">
      <c r="A30" s="138" t="s">
        <v>7</v>
      </c>
      <c r="B30" s="264">
        <v>1399</v>
      </c>
      <c r="C30" s="264">
        <v>1398</v>
      </c>
      <c r="D30" s="264">
        <v>1426</v>
      </c>
      <c r="E30" s="264">
        <v>1452</v>
      </c>
      <c r="F30" s="264">
        <v>1418</v>
      </c>
      <c r="G30" s="264">
        <v>1400</v>
      </c>
      <c r="H30" s="264">
        <v>1336</v>
      </c>
      <c r="I30" s="264">
        <v>1381</v>
      </c>
      <c r="J30" s="264">
        <v>1351</v>
      </c>
      <c r="K30" s="264">
        <v>1369</v>
      </c>
      <c r="L30" s="264">
        <v>1260</v>
      </c>
      <c r="M30" s="264">
        <v>1271</v>
      </c>
    </row>
    <row r="31" spans="1:23">
      <c r="A31" s="139" t="s">
        <v>8</v>
      </c>
      <c r="B31" s="265">
        <v>2241</v>
      </c>
      <c r="C31" s="265">
        <v>2244</v>
      </c>
      <c r="D31" s="265">
        <v>2251</v>
      </c>
      <c r="E31" s="265">
        <v>2292</v>
      </c>
      <c r="F31" s="265">
        <v>2269</v>
      </c>
      <c r="G31" s="265">
        <v>2247</v>
      </c>
      <c r="H31" s="265">
        <v>2242</v>
      </c>
      <c r="I31" s="265">
        <v>2281</v>
      </c>
      <c r="J31" s="265">
        <v>2233</v>
      </c>
      <c r="K31" s="265">
        <v>2219</v>
      </c>
      <c r="L31" s="265">
        <v>2119</v>
      </c>
      <c r="M31" s="265">
        <v>2056</v>
      </c>
    </row>
    <row r="32" spans="1:23">
      <c r="A32" s="169" t="s">
        <v>430</v>
      </c>
      <c r="B32" s="187">
        <v>3717</v>
      </c>
      <c r="C32" s="187">
        <v>3674</v>
      </c>
      <c r="D32" s="187">
        <v>3687</v>
      </c>
      <c r="E32" s="187">
        <v>3769</v>
      </c>
      <c r="F32" s="187">
        <v>3687</v>
      </c>
      <c r="G32" s="187">
        <v>3619</v>
      </c>
      <c r="H32" s="187">
        <v>3606</v>
      </c>
      <c r="I32" s="187">
        <v>3652</v>
      </c>
      <c r="J32" s="187">
        <v>3649</v>
      </c>
      <c r="K32" s="187">
        <v>3657</v>
      </c>
      <c r="L32" s="187">
        <v>3481</v>
      </c>
      <c r="M32" s="187">
        <v>3426</v>
      </c>
      <c r="N32" s="267"/>
      <c r="O32" s="267"/>
      <c r="P32" s="267"/>
      <c r="Q32" s="267"/>
      <c r="R32" s="267"/>
      <c r="S32" s="267"/>
      <c r="T32" s="267"/>
      <c r="U32" s="267"/>
      <c r="V32" s="267"/>
      <c r="W32" s="267"/>
    </row>
    <row r="33" spans="1:23">
      <c r="A33" s="138" t="s">
        <v>7</v>
      </c>
      <c r="B33" s="264">
        <v>1414</v>
      </c>
      <c r="C33" s="264">
        <v>1386</v>
      </c>
      <c r="D33" s="264">
        <v>1434</v>
      </c>
      <c r="E33" s="264">
        <v>1461</v>
      </c>
      <c r="F33" s="264">
        <v>1410</v>
      </c>
      <c r="G33" s="264">
        <v>1382</v>
      </c>
      <c r="H33" s="264">
        <v>1345</v>
      </c>
      <c r="I33" s="264">
        <v>1386</v>
      </c>
      <c r="J33" s="264">
        <v>1381</v>
      </c>
      <c r="K33" s="264">
        <v>1398</v>
      </c>
      <c r="L33" s="264">
        <v>1344</v>
      </c>
      <c r="M33" s="264">
        <v>1337</v>
      </c>
    </row>
    <row r="34" spans="1:23">
      <c r="A34" s="139" t="s">
        <v>8</v>
      </c>
      <c r="B34" s="265">
        <v>2303</v>
      </c>
      <c r="C34" s="265">
        <v>2288</v>
      </c>
      <c r="D34" s="265">
        <v>2253</v>
      </c>
      <c r="E34" s="265">
        <v>2308</v>
      </c>
      <c r="F34" s="265">
        <v>2277</v>
      </c>
      <c r="G34" s="265">
        <v>2237</v>
      </c>
      <c r="H34" s="265">
        <v>2261</v>
      </c>
      <c r="I34" s="265">
        <v>2266</v>
      </c>
      <c r="J34" s="265">
        <v>2268</v>
      </c>
      <c r="K34" s="265">
        <v>2259</v>
      </c>
      <c r="L34" s="265">
        <v>2137</v>
      </c>
      <c r="M34" s="265">
        <v>2089</v>
      </c>
    </row>
    <row r="35" spans="1:23">
      <c r="A35" s="169" t="s">
        <v>431</v>
      </c>
      <c r="B35" s="187">
        <v>5412</v>
      </c>
      <c r="C35" s="187">
        <v>5387</v>
      </c>
      <c r="D35" s="187">
        <v>5360</v>
      </c>
      <c r="E35" s="187">
        <v>5435</v>
      </c>
      <c r="F35" s="187">
        <v>5376</v>
      </c>
      <c r="G35" s="187">
        <v>5336</v>
      </c>
      <c r="H35" s="187">
        <v>5305</v>
      </c>
      <c r="I35" s="187">
        <v>5404</v>
      </c>
      <c r="J35" s="187">
        <v>5345</v>
      </c>
      <c r="K35" s="187">
        <v>5371</v>
      </c>
      <c r="L35" s="187">
        <v>5128</v>
      </c>
      <c r="M35" s="187">
        <v>5118</v>
      </c>
      <c r="N35" s="268"/>
      <c r="O35" s="267"/>
      <c r="P35" s="267"/>
      <c r="Q35" s="267"/>
      <c r="R35" s="267"/>
      <c r="S35" s="267"/>
      <c r="T35" s="267"/>
      <c r="U35" s="267"/>
      <c r="V35" s="267"/>
      <c r="W35" s="267"/>
    </row>
    <row r="36" spans="1:23">
      <c r="A36" s="138" t="s">
        <v>7</v>
      </c>
      <c r="B36" s="264">
        <v>2249</v>
      </c>
      <c r="C36" s="264">
        <v>2223</v>
      </c>
      <c r="D36" s="264">
        <v>2209</v>
      </c>
      <c r="E36" s="264">
        <v>2228</v>
      </c>
      <c r="F36" s="264">
        <v>2180</v>
      </c>
      <c r="G36" s="264">
        <v>2129</v>
      </c>
      <c r="H36" s="264">
        <v>2093</v>
      </c>
      <c r="I36" s="264">
        <v>2147</v>
      </c>
      <c r="J36" s="264">
        <v>2138</v>
      </c>
      <c r="K36" s="264">
        <v>2158</v>
      </c>
      <c r="L36" s="264">
        <v>2067</v>
      </c>
      <c r="M36" s="264">
        <v>2068</v>
      </c>
    </row>
    <row r="37" spans="1:23">
      <c r="A37" s="139" t="s">
        <v>8</v>
      </c>
      <c r="B37" s="265">
        <v>3163</v>
      </c>
      <c r="C37" s="265">
        <v>3164</v>
      </c>
      <c r="D37" s="265">
        <v>3151</v>
      </c>
      <c r="E37" s="265">
        <v>3207</v>
      </c>
      <c r="F37" s="265">
        <v>3196</v>
      </c>
      <c r="G37" s="265">
        <v>3207</v>
      </c>
      <c r="H37" s="265">
        <v>3212</v>
      </c>
      <c r="I37" s="265">
        <v>3257</v>
      </c>
      <c r="J37" s="265">
        <v>3207</v>
      </c>
      <c r="K37" s="265">
        <v>3213</v>
      </c>
      <c r="L37" s="265">
        <v>3061</v>
      </c>
      <c r="M37" s="265">
        <v>3050</v>
      </c>
    </row>
    <row r="38" spans="1:23">
      <c r="A38" s="169" t="s">
        <v>432</v>
      </c>
      <c r="B38" s="187">
        <v>4906</v>
      </c>
      <c r="C38" s="187">
        <v>4935</v>
      </c>
      <c r="D38" s="187">
        <v>4956</v>
      </c>
      <c r="E38" s="187">
        <v>4967</v>
      </c>
      <c r="F38" s="187">
        <v>4939</v>
      </c>
      <c r="G38" s="187">
        <v>4853</v>
      </c>
      <c r="H38" s="187">
        <v>4836</v>
      </c>
      <c r="I38" s="187">
        <v>4909</v>
      </c>
      <c r="J38" s="187">
        <v>4844</v>
      </c>
      <c r="K38" s="187">
        <v>4877</v>
      </c>
      <c r="L38" s="187">
        <v>4762</v>
      </c>
      <c r="M38" s="187">
        <v>4741</v>
      </c>
      <c r="N38" s="267"/>
      <c r="O38" s="267"/>
      <c r="P38" s="267"/>
      <c r="Q38" s="267"/>
      <c r="R38" s="267"/>
      <c r="S38" s="267"/>
      <c r="T38" s="267"/>
      <c r="U38" s="267"/>
      <c r="V38" s="267"/>
      <c r="W38" s="267"/>
    </row>
    <row r="39" spans="1:23">
      <c r="A39" s="138" t="s">
        <v>7</v>
      </c>
      <c r="B39" s="264">
        <v>1993</v>
      </c>
      <c r="C39" s="264">
        <v>2032</v>
      </c>
      <c r="D39" s="264">
        <v>2055</v>
      </c>
      <c r="E39" s="264">
        <v>2056</v>
      </c>
      <c r="F39" s="264">
        <v>2051</v>
      </c>
      <c r="G39" s="264">
        <v>2001</v>
      </c>
      <c r="H39" s="264">
        <v>1997</v>
      </c>
      <c r="I39" s="264">
        <v>2014</v>
      </c>
      <c r="J39" s="264">
        <v>1999</v>
      </c>
      <c r="K39" s="264">
        <v>2016</v>
      </c>
      <c r="L39" s="264">
        <v>1963</v>
      </c>
      <c r="M39" s="264">
        <v>1979</v>
      </c>
    </row>
    <row r="40" spans="1:23">
      <c r="A40" s="139" t="s">
        <v>8</v>
      </c>
      <c r="B40" s="265">
        <v>2913</v>
      </c>
      <c r="C40" s="265">
        <v>2903</v>
      </c>
      <c r="D40" s="265">
        <v>2901</v>
      </c>
      <c r="E40" s="265">
        <v>2911</v>
      </c>
      <c r="F40" s="265">
        <v>2888</v>
      </c>
      <c r="G40" s="265">
        <v>2852</v>
      </c>
      <c r="H40" s="265">
        <v>2839</v>
      </c>
      <c r="I40" s="265">
        <v>2895</v>
      </c>
      <c r="J40" s="265">
        <v>2845</v>
      </c>
      <c r="K40" s="265">
        <v>2861</v>
      </c>
      <c r="L40" s="265">
        <v>2799</v>
      </c>
      <c r="M40" s="265">
        <v>2762</v>
      </c>
    </row>
    <row r="41" spans="1:23">
      <c r="A41" s="169" t="s">
        <v>433</v>
      </c>
      <c r="B41" s="266">
        <v>4157</v>
      </c>
      <c r="C41" s="266">
        <v>4143</v>
      </c>
      <c r="D41" s="266">
        <v>4104</v>
      </c>
      <c r="E41" s="266">
        <v>4135</v>
      </c>
      <c r="F41" s="266">
        <v>4040</v>
      </c>
      <c r="G41" s="266">
        <v>4017</v>
      </c>
      <c r="H41" s="266">
        <v>3976</v>
      </c>
      <c r="I41" s="266">
        <v>4050</v>
      </c>
      <c r="J41" s="266">
        <v>4041</v>
      </c>
      <c r="K41" s="266">
        <v>4031</v>
      </c>
      <c r="L41" s="266">
        <v>3909</v>
      </c>
      <c r="M41" s="266">
        <v>3847</v>
      </c>
      <c r="N41" s="267"/>
      <c r="O41" s="267"/>
      <c r="P41" s="267"/>
      <c r="Q41" s="267"/>
      <c r="R41" s="267"/>
      <c r="S41" s="267"/>
      <c r="T41" s="267"/>
      <c r="U41" s="267"/>
      <c r="V41" s="267"/>
      <c r="W41" s="267"/>
    </row>
    <row r="42" spans="1:23">
      <c r="A42" s="138" t="s">
        <v>7</v>
      </c>
      <c r="B42" s="264">
        <v>1654</v>
      </c>
      <c r="C42" s="264">
        <v>1636</v>
      </c>
      <c r="D42" s="264">
        <v>1608</v>
      </c>
      <c r="E42" s="264">
        <v>1647</v>
      </c>
      <c r="F42" s="264">
        <v>1580</v>
      </c>
      <c r="G42" s="264">
        <v>1564</v>
      </c>
      <c r="H42" s="264">
        <v>1512</v>
      </c>
      <c r="I42" s="264">
        <v>1557</v>
      </c>
      <c r="J42" s="264">
        <v>1575</v>
      </c>
      <c r="K42" s="264">
        <v>1586</v>
      </c>
      <c r="L42" s="264">
        <v>1533</v>
      </c>
      <c r="M42" s="264">
        <v>1518</v>
      </c>
    </row>
    <row r="43" spans="1:23">
      <c r="A43" s="139" t="s">
        <v>8</v>
      </c>
      <c r="B43" s="265">
        <v>2503</v>
      </c>
      <c r="C43" s="265">
        <v>2507</v>
      </c>
      <c r="D43" s="265">
        <v>2496</v>
      </c>
      <c r="E43" s="265">
        <v>2488</v>
      </c>
      <c r="F43" s="265">
        <v>2460</v>
      </c>
      <c r="G43" s="265">
        <v>2453</v>
      </c>
      <c r="H43" s="265">
        <v>2464</v>
      </c>
      <c r="I43" s="265">
        <v>2493</v>
      </c>
      <c r="J43" s="265">
        <v>2466</v>
      </c>
      <c r="K43" s="265">
        <v>2445</v>
      </c>
      <c r="L43" s="265">
        <v>2376</v>
      </c>
      <c r="M43" s="265">
        <v>2329</v>
      </c>
    </row>
    <row r="44" spans="1:23">
      <c r="A44" s="169" t="s">
        <v>434</v>
      </c>
      <c r="B44" s="269">
        <v>2112</v>
      </c>
      <c r="C44" s="269">
        <v>2075</v>
      </c>
      <c r="D44" s="269">
        <v>2073</v>
      </c>
      <c r="E44" s="269">
        <v>2117</v>
      </c>
      <c r="F44" s="269">
        <v>2042</v>
      </c>
      <c r="G44" s="269">
        <v>2049</v>
      </c>
      <c r="H44" s="269">
        <v>2058</v>
      </c>
      <c r="I44" s="269">
        <v>2105</v>
      </c>
      <c r="J44" s="269">
        <v>2031</v>
      </c>
      <c r="K44" s="269">
        <v>2051</v>
      </c>
      <c r="L44" s="269">
        <v>1950</v>
      </c>
      <c r="M44" s="193">
        <v>1924</v>
      </c>
      <c r="N44" s="267"/>
      <c r="O44" s="267"/>
      <c r="P44" s="267"/>
      <c r="Q44" s="267"/>
      <c r="R44" s="267"/>
      <c r="S44" s="267"/>
      <c r="T44" s="267"/>
      <c r="U44" s="267"/>
      <c r="V44" s="267"/>
      <c r="W44" s="267"/>
    </row>
    <row r="45" spans="1:23">
      <c r="A45" s="138" t="s">
        <v>7</v>
      </c>
      <c r="B45" s="264">
        <v>915</v>
      </c>
      <c r="C45" s="264">
        <v>913</v>
      </c>
      <c r="D45" s="264">
        <v>898</v>
      </c>
      <c r="E45" s="264">
        <v>930</v>
      </c>
      <c r="F45" s="264">
        <v>884</v>
      </c>
      <c r="G45" s="264">
        <v>870</v>
      </c>
      <c r="H45" s="264">
        <v>867</v>
      </c>
      <c r="I45" s="264">
        <v>897</v>
      </c>
      <c r="J45" s="264">
        <v>867</v>
      </c>
      <c r="K45" s="264">
        <v>880</v>
      </c>
      <c r="L45" s="264">
        <v>841</v>
      </c>
      <c r="M45" s="264">
        <v>828</v>
      </c>
    </row>
    <row r="46" spans="1:23">
      <c r="A46" s="139" t="s">
        <v>8</v>
      </c>
      <c r="B46" s="265">
        <v>1197</v>
      </c>
      <c r="C46" s="265">
        <v>1162</v>
      </c>
      <c r="D46" s="265">
        <v>1175</v>
      </c>
      <c r="E46" s="265">
        <v>1187</v>
      </c>
      <c r="F46" s="265">
        <v>1158</v>
      </c>
      <c r="G46" s="265">
        <v>1179</v>
      </c>
      <c r="H46" s="265">
        <v>1191</v>
      </c>
      <c r="I46" s="265">
        <v>1208</v>
      </c>
      <c r="J46" s="265">
        <v>1164</v>
      </c>
      <c r="K46" s="265">
        <v>1171</v>
      </c>
      <c r="L46" s="265">
        <v>1109</v>
      </c>
      <c r="M46" s="265">
        <v>1096</v>
      </c>
    </row>
    <row r="47" spans="1:23">
      <c r="A47" s="169" t="s">
        <v>435</v>
      </c>
      <c r="B47" s="269">
        <v>1627</v>
      </c>
      <c r="C47" s="269">
        <v>1631</v>
      </c>
      <c r="D47" s="269">
        <v>1613</v>
      </c>
      <c r="E47" s="269">
        <v>1639</v>
      </c>
      <c r="F47" s="269">
        <v>1591</v>
      </c>
      <c r="G47" s="269">
        <v>1621</v>
      </c>
      <c r="H47" s="269">
        <v>1618</v>
      </c>
      <c r="I47" s="269">
        <v>1671</v>
      </c>
      <c r="J47" s="269">
        <v>1629</v>
      </c>
      <c r="K47" s="269">
        <v>1629</v>
      </c>
      <c r="L47" s="269">
        <v>1544</v>
      </c>
      <c r="M47" s="193">
        <v>1546</v>
      </c>
      <c r="N47" s="267"/>
      <c r="O47" s="267"/>
      <c r="P47" s="267"/>
      <c r="Q47" s="267"/>
      <c r="R47" s="267"/>
      <c r="S47" s="267"/>
      <c r="T47" s="267"/>
      <c r="U47" s="267"/>
      <c r="V47" s="267"/>
      <c r="W47" s="267"/>
    </row>
    <row r="48" spans="1:23">
      <c r="A48" s="138" t="s">
        <v>7</v>
      </c>
      <c r="B48" s="264">
        <v>667</v>
      </c>
      <c r="C48" s="264">
        <v>666</v>
      </c>
      <c r="D48" s="264">
        <v>667</v>
      </c>
      <c r="E48" s="264">
        <v>670</v>
      </c>
      <c r="F48" s="264">
        <v>644</v>
      </c>
      <c r="G48" s="264">
        <v>670</v>
      </c>
      <c r="H48" s="264">
        <v>661</v>
      </c>
      <c r="I48" s="264">
        <v>686</v>
      </c>
      <c r="J48" s="264">
        <v>673</v>
      </c>
      <c r="K48" s="264">
        <v>678</v>
      </c>
      <c r="L48" s="264">
        <v>649</v>
      </c>
      <c r="M48" s="264">
        <v>646</v>
      </c>
    </row>
    <row r="49" spans="1:23">
      <c r="A49" s="139" t="s">
        <v>8</v>
      </c>
      <c r="B49" s="265">
        <v>960</v>
      </c>
      <c r="C49" s="265">
        <v>965</v>
      </c>
      <c r="D49" s="265">
        <v>946</v>
      </c>
      <c r="E49" s="265">
        <v>969</v>
      </c>
      <c r="F49" s="265">
        <v>947</v>
      </c>
      <c r="G49" s="265">
        <v>951</v>
      </c>
      <c r="H49" s="265">
        <v>957</v>
      </c>
      <c r="I49" s="265">
        <v>985</v>
      </c>
      <c r="J49" s="265">
        <v>956</v>
      </c>
      <c r="K49" s="265">
        <v>951</v>
      </c>
      <c r="L49" s="265">
        <v>895</v>
      </c>
      <c r="M49" s="265">
        <v>900</v>
      </c>
    </row>
    <row r="50" spans="1:23">
      <c r="A50" s="169" t="s">
        <v>436</v>
      </c>
      <c r="B50" s="269">
        <v>4124</v>
      </c>
      <c r="C50" s="269">
        <v>4142</v>
      </c>
      <c r="D50" s="269">
        <v>4137</v>
      </c>
      <c r="E50" s="269">
        <v>4178</v>
      </c>
      <c r="F50" s="269">
        <v>4169</v>
      </c>
      <c r="G50" s="269">
        <v>4162</v>
      </c>
      <c r="H50" s="269">
        <v>4069</v>
      </c>
      <c r="I50" s="269">
        <v>4146</v>
      </c>
      <c r="J50" s="269">
        <v>4083</v>
      </c>
      <c r="K50" s="269">
        <v>4084</v>
      </c>
      <c r="L50" s="269">
        <v>3902</v>
      </c>
      <c r="M50" s="193">
        <v>3909</v>
      </c>
      <c r="N50" s="267"/>
      <c r="O50" s="267"/>
      <c r="P50" s="267"/>
      <c r="Q50" s="267"/>
      <c r="R50" s="267"/>
      <c r="S50" s="267"/>
      <c r="T50" s="267"/>
      <c r="U50" s="267"/>
      <c r="V50" s="267"/>
      <c r="W50" s="267"/>
    </row>
    <row r="51" spans="1:23">
      <c r="A51" s="138" t="s">
        <v>7</v>
      </c>
      <c r="B51" s="264">
        <v>1645</v>
      </c>
      <c r="C51" s="264">
        <v>1654</v>
      </c>
      <c r="D51" s="264">
        <v>1643</v>
      </c>
      <c r="E51" s="264">
        <v>1668</v>
      </c>
      <c r="F51" s="264">
        <v>1674</v>
      </c>
      <c r="G51" s="264">
        <v>1664</v>
      </c>
      <c r="H51" s="264">
        <v>1618</v>
      </c>
      <c r="I51" s="264">
        <v>1648</v>
      </c>
      <c r="J51" s="264">
        <v>1631</v>
      </c>
      <c r="K51" s="264">
        <v>1622</v>
      </c>
      <c r="L51" s="264">
        <v>1539</v>
      </c>
      <c r="M51" s="264">
        <v>1554</v>
      </c>
    </row>
    <row r="52" spans="1:23">
      <c r="A52" s="139" t="s">
        <v>8</v>
      </c>
      <c r="B52" s="265">
        <v>2479</v>
      </c>
      <c r="C52" s="265">
        <v>2488</v>
      </c>
      <c r="D52" s="265">
        <v>2494</v>
      </c>
      <c r="E52" s="265">
        <v>2510</v>
      </c>
      <c r="F52" s="265">
        <v>2495</v>
      </c>
      <c r="G52" s="265">
        <v>2498</v>
      </c>
      <c r="H52" s="265">
        <v>2451</v>
      </c>
      <c r="I52" s="265">
        <v>2498</v>
      </c>
      <c r="J52" s="265">
        <v>2452</v>
      </c>
      <c r="K52" s="265">
        <v>2462</v>
      </c>
      <c r="L52" s="265">
        <v>2363</v>
      </c>
      <c r="M52" s="265">
        <v>2355</v>
      </c>
    </row>
    <row r="53" spans="1:23">
      <c r="A53" s="169" t="s">
        <v>437</v>
      </c>
      <c r="B53" s="269">
        <v>3233</v>
      </c>
      <c r="C53" s="269">
        <v>3207</v>
      </c>
      <c r="D53" s="269">
        <v>3181</v>
      </c>
      <c r="E53" s="269">
        <v>3222</v>
      </c>
      <c r="F53" s="269">
        <v>3167</v>
      </c>
      <c r="G53" s="269">
        <v>3173</v>
      </c>
      <c r="H53" s="269">
        <v>3123</v>
      </c>
      <c r="I53" s="269">
        <v>3176</v>
      </c>
      <c r="J53" s="269">
        <v>3147</v>
      </c>
      <c r="K53" s="269">
        <v>3165</v>
      </c>
      <c r="L53" s="269">
        <v>3029</v>
      </c>
      <c r="M53" s="193">
        <v>3030</v>
      </c>
      <c r="N53" s="267"/>
      <c r="O53" s="267"/>
      <c r="P53" s="267"/>
      <c r="Q53" s="267"/>
      <c r="R53" s="267"/>
      <c r="S53" s="267"/>
      <c r="T53" s="267"/>
      <c r="U53" s="267"/>
      <c r="V53" s="267"/>
      <c r="W53" s="267"/>
    </row>
    <row r="54" spans="1:23">
      <c r="A54" s="138" t="s">
        <v>7</v>
      </c>
      <c r="B54" s="264">
        <v>1274</v>
      </c>
      <c r="C54" s="264">
        <v>1265</v>
      </c>
      <c r="D54" s="264">
        <v>1256</v>
      </c>
      <c r="E54" s="264">
        <v>1257</v>
      </c>
      <c r="F54" s="264">
        <v>1211</v>
      </c>
      <c r="G54" s="264">
        <v>1210</v>
      </c>
      <c r="H54" s="264">
        <v>1155</v>
      </c>
      <c r="I54" s="264">
        <v>1167</v>
      </c>
      <c r="J54" s="264">
        <v>1188</v>
      </c>
      <c r="K54" s="264">
        <v>1205</v>
      </c>
      <c r="L54" s="264">
        <v>1170</v>
      </c>
      <c r="M54" s="264">
        <v>1202</v>
      </c>
    </row>
    <row r="55" spans="1:23">
      <c r="A55" s="139" t="s">
        <v>8</v>
      </c>
      <c r="B55" s="265">
        <v>1959</v>
      </c>
      <c r="C55" s="265">
        <v>1942</v>
      </c>
      <c r="D55" s="265">
        <v>1925</v>
      </c>
      <c r="E55" s="265">
        <v>1965</v>
      </c>
      <c r="F55" s="265">
        <v>1956</v>
      </c>
      <c r="G55" s="265">
        <v>1963</v>
      </c>
      <c r="H55" s="265">
        <v>1968</v>
      </c>
      <c r="I55" s="265">
        <v>2009</v>
      </c>
      <c r="J55" s="265">
        <v>1959</v>
      </c>
      <c r="K55" s="265">
        <v>1960</v>
      </c>
      <c r="L55" s="265">
        <v>1859</v>
      </c>
      <c r="M55" s="265">
        <v>1828</v>
      </c>
    </row>
    <row r="56" spans="1:23">
      <c r="A56" s="169" t="s">
        <v>438</v>
      </c>
      <c r="B56" s="269">
        <v>330</v>
      </c>
      <c r="C56" s="269">
        <v>330</v>
      </c>
      <c r="D56" s="269">
        <v>333</v>
      </c>
      <c r="E56" s="269">
        <v>337</v>
      </c>
      <c r="F56" s="269">
        <v>345</v>
      </c>
      <c r="G56" s="269">
        <v>336</v>
      </c>
      <c r="H56" s="269">
        <v>341</v>
      </c>
      <c r="I56" s="269">
        <v>352</v>
      </c>
      <c r="J56" s="269">
        <v>334</v>
      </c>
      <c r="K56" s="269">
        <v>320</v>
      </c>
      <c r="L56" s="269">
        <v>297</v>
      </c>
      <c r="M56" s="193">
        <v>304</v>
      </c>
      <c r="N56" s="267"/>
      <c r="O56" s="267"/>
      <c r="P56" s="267"/>
      <c r="Q56" s="267"/>
      <c r="R56" s="267"/>
      <c r="S56" s="267"/>
      <c r="T56" s="267"/>
      <c r="U56" s="267"/>
      <c r="V56" s="267"/>
      <c r="W56" s="267"/>
    </row>
    <row r="57" spans="1:23">
      <c r="A57" s="138" t="s">
        <v>7</v>
      </c>
      <c r="B57" s="264">
        <v>133</v>
      </c>
      <c r="C57" s="264">
        <v>134</v>
      </c>
      <c r="D57" s="264">
        <v>147</v>
      </c>
      <c r="E57" s="264">
        <v>147</v>
      </c>
      <c r="F57" s="264">
        <v>144</v>
      </c>
      <c r="G57" s="264">
        <v>140</v>
      </c>
      <c r="H57" s="264">
        <v>139</v>
      </c>
      <c r="I57" s="264">
        <v>144</v>
      </c>
      <c r="J57" s="264">
        <v>138</v>
      </c>
      <c r="K57" s="264">
        <v>129</v>
      </c>
      <c r="L57" s="264">
        <v>120</v>
      </c>
      <c r="M57" s="264">
        <v>128</v>
      </c>
    </row>
    <row r="58" spans="1:23">
      <c r="A58" s="139" t="s">
        <v>8</v>
      </c>
      <c r="B58" s="265">
        <v>197</v>
      </c>
      <c r="C58" s="265">
        <v>196</v>
      </c>
      <c r="D58" s="265">
        <v>186</v>
      </c>
      <c r="E58" s="265">
        <v>190</v>
      </c>
      <c r="F58" s="265">
        <v>201</v>
      </c>
      <c r="G58" s="265">
        <v>196</v>
      </c>
      <c r="H58" s="265">
        <v>202</v>
      </c>
      <c r="I58" s="265">
        <v>208</v>
      </c>
      <c r="J58" s="265">
        <v>196</v>
      </c>
      <c r="K58" s="265">
        <v>191</v>
      </c>
      <c r="L58" s="265">
        <v>177</v>
      </c>
      <c r="M58" s="265">
        <v>176</v>
      </c>
    </row>
    <row r="59" spans="1:23">
      <c r="A59" s="169" t="s">
        <v>439</v>
      </c>
      <c r="B59" s="269">
        <v>1127</v>
      </c>
      <c r="C59" s="269">
        <v>1088</v>
      </c>
      <c r="D59" s="269">
        <v>1102</v>
      </c>
      <c r="E59" s="269">
        <v>1099</v>
      </c>
      <c r="F59" s="269">
        <v>1099</v>
      </c>
      <c r="G59" s="269">
        <v>1094</v>
      </c>
      <c r="H59" s="269">
        <v>1077</v>
      </c>
      <c r="I59" s="269">
        <v>1087</v>
      </c>
      <c r="J59" s="269">
        <v>1072</v>
      </c>
      <c r="K59" s="269">
        <v>1084</v>
      </c>
      <c r="L59" s="269">
        <v>1045</v>
      </c>
      <c r="M59" s="193">
        <v>1035</v>
      </c>
      <c r="N59" s="267"/>
      <c r="O59" s="267"/>
      <c r="P59" s="267"/>
      <c r="Q59" s="267"/>
      <c r="R59" s="267"/>
      <c r="S59" s="267"/>
      <c r="T59" s="267"/>
      <c r="U59" s="267"/>
      <c r="V59" s="267"/>
      <c r="W59" s="267"/>
    </row>
    <row r="60" spans="1:23">
      <c r="A60" s="138" t="s">
        <v>7</v>
      </c>
      <c r="B60" s="264">
        <v>449</v>
      </c>
      <c r="C60" s="264">
        <v>428</v>
      </c>
      <c r="D60" s="264">
        <v>427</v>
      </c>
      <c r="E60" s="264">
        <v>430</v>
      </c>
      <c r="F60" s="264">
        <v>430</v>
      </c>
      <c r="G60" s="264">
        <v>414</v>
      </c>
      <c r="H60" s="264">
        <v>404</v>
      </c>
      <c r="I60" s="264">
        <v>408</v>
      </c>
      <c r="J60" s="264">
        <v>406</v>
      </c>
      <c r="K60" s="264">
        <v>401</v>
      </c>
      <c r="L60" s="264">
        <v>397</v>
      </c>
      <c r="M60" s="264">
        <v>406</v>
      </c>
    </row>
    <row r="61" spans="1:23">
      <c r="A61" s="139" t="s">
        <v>8</v>
      </c>
      <c r="B61" s="265">
        <v>678</v>
      </c>
      <c r="C61" s="265">
        <v>660</v>
      </c>
      <c r="D61" s="265">
        <v>675</v>
      </c>
      <c r="E61" s="265">
        <v>669</v>
      </c>
      <c r="F61" s="265">
        <v>669</v>
      </c>
      <c r="G61" s="265">
        <v>680</v>
      </c>
      <c r="H61" s="265">
        <v>673</v>
      </c>
      <c r="I61" s="265">
        <v>679</v>
      </c>
      <c r="J61" s="265">
        <v>666</v>
      </c>
      <c r="K61" s="265">
        <v>683</v>
      </c>
      <c r="L61" s="265">
        <v>648</v>
      </c>
      <c r="M61" s="265">
        <v>629</v>
      </c>
    </row>
    <row r="62" spans="1:23">
      <c r="A62" s="169" t="s">
        <v>440</v>
      </c>
      <c r="B62" s="269">
        <v>1459</v>
      </c>
      <c r="C62" s="269">
        <v>1435</v>
      </c>
      <c r="D62" s="269">
        <v>1434</v>
      </c>
      <c r="E62" s="269">
        <v>1452</v>
      </c>
      <c r="F62" s="269">
        <v>1436</v>
      </c>
      <c r="G62" s="269">
        <v>1426</v>
      </c>
      <c r="H62" s="269">
        <v>1464</v>
      </c>
      <c r="I62" s="269">
        <v>1497</v>
      </c>
      <c r="J62" s="269">
        <v>1410</v>
      </c>
      <c r="K62" s="269">
        <v>1414</v>
      </c>
      <c r="L62" s="269">
        <v>1359</v>
      </c>
      <c r="M62" s="193">
        <v>1348</v>
      </c>
      <c r="N62" s="267"/>
      <c r="O62" s="267"/>
      <c r="P62" s="267"/>
      <c r="Q62" s="267"/>
      <c r="R62" s="267"/>
      <c r="S62" s="267"/>
      <c r="T62" s="267"/>
      <c r="U62" s="267"/>
      <c r="V62" s="267"/>
      <c r="W62" s="267"/>
    </row>
    <row r="63" spans="1:23">
      <c r="A63" s="138" t="s">
        <v>7</v>
      </c>
      <c r="B63" s="264">
        <v>581</v>
      </c>
      <c r="C63" s="264">
        <v>567</v>
      </c>
      <c r="D63" s="264">
        <v>568</v>
      </c>
      <c r="E63" s="264">
        <v>584</v>
      </c>
      <c r="F63" s="264">
        <v>566</v>
      </c>
      <c r="G63" s="264">
        <v>553</v>
      </c>
      <c r="H63" s="264">
        <v>556</v>
      </c>
      <c r="I63" s="264">
        <v>579</v>
      </c>
      <c r="J63" s="264">
        <v>531</v>
      </c>
      <c r="K63" s="264">
        <v>529</v>
      </c>
      <c r="L63" s="264">
        <v>511</v>
      </c>
      <c r="M63" s="264">
        <v>503</v>
      </c>
    </row>
    <row r="64" spans="1:23">
      <c r="A64" s="139" t="s">
        <v>8</v>
      </c>
      <c r="B64" s="265">
        <v>878</v>
      </c>
      <c r="C64" s="265">
        <v>868</v>
      </c>
      <c r="D64" s="265">
        <v>866</v>
      </c>
      <c r="E64" s="265">
        <v>868</v>
      </c>
      <c r="F64" s="265">
        <v>870</v>
      </c>
      <c r="G64" s="265">
        <v>873</v>
      </c>
      <c r="H64" s="265">
        <v>908</v>
      </c>
      <c r="I64" s="265">
        <v>918</v>
      </c>
      <c r="J64" s="265">
        <v>879</v>
      </c>
      <c r="K64" s="265">
        <v>885</v>
      </c>
      <c r="L64" s="265">
        <v>848</v>
      </c>
      <c r="M64" s="265">
        <v>845</v>
      </c>
    </row>
    <row r="65" spans="1:23">
      <c r="A65" s="169" t="s">
        <v>111</v>
      </c>
      <c r="B65" s="269">
        <v>664</v>
      </c>
      <c r="C65" s="269">
        <v>805</v>
      </c>
      <c r="D65" s="269">
        <v>912</v>
      </c>
      <c r="E65" s="269">
        <v>261</v>
      </c>
      <c r="F65" s="269">
        <v>288</v>
      </c>
      <c r="G65" s="269">
        <v>298</v>
      </c>
      <c r="H65" s="269">
        <v>178</v>
      </c>
      <c r="I65" s="269">
        <v>227</v>
      </c>
      <c r="J65" s="269">
        <v>309</v>
      </c>
      <c r="K65" s="269">
        <v>299</v>
      </c>
      <c r="L65" s="269">
        <v>316</v>
      </c>
      <c r="M65" s="193">
        <v>255</v>
      </c>
      <c r="N65" s="267"/>
      <c r="O65" s="267"/>
      <c r="P65" s="267"/>
      <c r="Q65" s="267"/>
      <c r="R65" s="267"/>
      <c r="S65" s="267"/>
      <c r="T65" s="267"/>
      <c r="U65" s="267"/>
      <c r="V65" s="267"/>
      <c r="W65" s="267"/>
    </row>
    <row r="66" spans="1:23">
      <c r="A66" s="138" t="s">
        <v>7</v>
      </c>
      <c r="B66" s="264">
        <v>293</v>
      </c>
      <c r="C66" s="264">
        <v>365</v>
      </c>
      <c r="D66" s="264">
        <v>421</v>
      </c>
      <c r="E66" s="264">
        <v>90</v>
      </c>
      <c r="F66" s="264">
        <v>108</v>
      </c>
      <c r="G66" s="264">
        <v>115</v>
      </c>
      <c r="H66" s="264">
        <v>74</v>
      </c>
      <c r="I66" s="264">
        <v>91</v>
      </c>
      <c r="J66" s="264">
        <v>119</v>
      </c>
      <c r="K66" s="264">
        <v>107</v>
      </c>
      <c r="L66" s="264">
        <v>116</v>
      </c>
      <c r="M66" s="264">
        <v>89</v>
      </c>
    </row>
    <row r="67" spans="1:23">
      <c r="A67" s="139" t="s">
        <v>8</v>
      </c>
      <c r="B67" s="265">
        <v>371</v>
      </c>
      <c r="C67" s="265">
        <v>440</v>
      </c>
      <c r="D67" s="265">
        <v>491</v>
      </c>
      <c r="E67" s="265">
        <v>171</v>
      </c>
      <c r="F67" s="265">
        <v>180</v>
      </c>
      <c r="G67" s="265">
        <v>183</v>
      </c>
      <c r="H67" s="265">
        <v>104</v>
      </c>
      <c r="I67" s="265">
        <v>136</v>
      </c>
      <c r="J67" s="265">
        <v>190</v>
      </c>
      <c r="K67" s="265">
        <v>192</v>
      </c>
      <c r="L67" s="265">
        <v>200</v>
      </c>
      <c r="M67" s="265">
        <v>166</v>
      </c>
    </row>
    <row r="68" spans="1:23" ht="13.5">
      <c r="A68" s="127" t="s">
        <v>216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</row>
    <row r="69" spans="1:23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</row>
    <row r="70" spans="1:23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</row>
    <row r="71" spans="1:23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</row>
    <row r="72" spans="1:23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</row>
    <row r="73" spans="1:23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</row>
    <row r="74" spans="1:23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</row>
    <row r="75" spans="1:23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</row>
    <row r="76" spans="1:23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</row>
    <row r="77" spans="1:23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</row>
    <row r="78" spans="1:23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</row>
    <row r="79" spans="1:23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</row>
    <row r="80" spans="1:23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</row>
    <row r="81" spans="1:13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</row>
    <row r="82" spans="1:13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</row>
    <row r="83" spans="1:13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</row>
    <row r="84" spans="1:13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</row>
    <row r="85" spans="1:13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</row>
    <row r="86" spans="1:13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</row>
    <row r="87" spans="1:13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</row>
    <row r="88" spans="1:13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</row>
    <row r="89" spans="1:13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</row>
    <row r="90" spans="1:13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</row>
    <row r="91" spans="1:13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</row>
    <row r="92" spans="1:13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</row>
    <row r="93" spans="1:13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</row>
    <row r="94" spans="1:13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</row>
    <row r="95" spans="1:13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</row>
    <row r="96" spans="1:13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</row>
    <row r="97" spans="1:13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</row>
    <row r="98" spans="1:13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</row>
    <row r="99" spans="1:13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</row>
  </sheetData>
  <pageMargins left="0.23622047244094491" right="0.23622047244094491" top="0.39370078740157483" bottom="0.32" header="0" footer="0.1"/>
  <pageSetup paperSize="9" scale="8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59"/>
  <sheetViews>
    <sheetView workbookViewId="0">
      <selection activeCell="I18" sqref="I18"/>
    </sheetView>
  </sheetViews>
  <sheetFormatPr baseColWidth="10" defaultColWidth="11.42578125" defaultRowHeight="12.75"/>
  <cols>
    <col min="1" max="1" width="14.5703125" style="235" customWidth="1"/>
    <col min="2" max="2" width="6.5703125" style="235" bestFit="1" customWidth="1"/>
    <col min="3" max="3" width="7" style="235" bestFit="1" customWidth="1"/>
    <col min="4" max="6" width="5.7109375" style="235" bestFit="1" customWidth="1"/>
    <col min="7" max="7" width="5.85546875" style="235" bestFit="1" customWidth="1"/>
    <col min="8" max="8" width="6.28515625" style="235" bestFit="1" customWidth="1"/>
    <col min="9" max="9" width="6.5703125" style="235" bestFit="1" customWidth="1"/>
    <col min="10" max="10" width="9.28515625" style="235" bestFit="1" customWidth="1"/>
    <col min="11" max="11" width="8.140625" style="235" bestFit="1" customWidth="1"/>
    <col min="12" max="12" width="9.7109375" style="235" bestFit="1" customWidth="1"/>
    <col min="13" max="13" width="9.5703125" style="235" bestFit="1" customWidth="1"/>
    <col min="14" max="16384" width="11.42578125" style="235"/>
  </cols>
  <sheetData>
    <row r="1" spans="1:22">
      <c r="A1" s="103" t="s">
        <v>485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22">
      <c r="A2" s="107" t="s">
        <v>486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pans="1:22">
      <c r="A3" s="129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04"/>
    </row>
    <row r="4" spans="1:22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</row>
    <row r="5" spans="1:22">
      <c r="A5" s="169" t="s">
        <v>27</v>
      </c>
      <c r="B5" s="193">
        <f>SUM(B16,B27,B38,B49,B60,B71,B82,B93,B104,B115,B126,B137,B148,B159,B170,B181,B192,B203,B214,B225)</f>
        <v>51924</v>
      </c>
      <c r="C5" s="193">
        <f t="shared" ref="C5:M5" si="0">SUM(C16,C27,C38,C49,C60,C71,C82,C93,C104,C115,C126,C137,C148,C159,C170,C181,C192,C203,C214,C225)</f>
        <v>51913</v>
      </c>
      <c r="D5" s="193">
        <f t="shared" si="0"/>
        <v>51855</v>
      </c>
      <c r="E5" s="193">
        <f t="shared" si="0"/>
        <v>51780</v>
      </c>
      <c r="F5" s="193">
        <f t="shared" si="0"/>
        <v>51107</v>
      </c>
      <c r="G5" s="193">
        <f t="shared" si="0"/>
        <v>50730</v>
      </c>
      <c r="H5" s="193">
        <f t="shared" si="0"/>
        <v>50383</v>
      </c>
      <c r="I5" s="193">
        <f t="shared" si="0"/>
        <v>51527</v>
      </c>
      <c r="J5" s="193">
        <f t="shared" si="0"/>
        <v>50799</v>
      </c>
      <c r="K5" s="193">
        <f t="shared" si="0"/>
        <v>50973</v>
      </c>
      <c r="L5" s="193">
        <f t="shared" si="0"/>
        <v>48839</v>
      </c>
      <c r="M5" s="193">
        <f t="shared" si="0"/>
        <v>48394</v>
      </c>
    </row>
    <row r="6" spans="1:22">
      <c r="A6" s="138" t="s">
        <v>443</v>
      </c>
      <c r="B6" s="264">
        <f t="shared" ref="B6:M15" si="1">SUM(B17,B28,B39,B50,B61,B72,B83,B94,B105,B116,B127,B138,B149,B160,B171,B182,B193,B204,B215,B226)</f>
        <v>757</v>
      </c>
      <c r="C6" s="264">
        <f t="shared" si="1"/>
        <v>805</v>
      </c>
      <c r="D6" s="264">
        <f t="shared" si="1"/>
        <v>876</v>
      </c>
      <c r="E6" s="264">
        <f t="shared" si="1"/>
        <v>894</v>
      </c>
      <c r="F6" s="264">
        <f t="shared" si="1"/>
        <v>866</v>
      </c>
      <c r="G6" s="264">
        <f t="shared" si="1"/>
        <v>888</v>
      </c>
      <c r="H6" s="264">
        <f t="shared" si="1"/>
        <v>560</v>
      </c>
      <c r="I6" s="264">
        <f t="shared" si="1"/>
        <v>615</v>
      </c>
      <c r="J6" s="264">
        <f t="shared" si="1"/>
        <v>677</v>
      </c>
      <c r="K6" s="264">
        <f t="shared" si="1"/>
        <v>684</v>
      </c>
      <c r="L6" s="264">
        <f t="shared" si="1"/>
        <v>578</v>
      </c>
      <c r="M6" s="264">
        <f t="shared" si="1"/>
        <v>580</v>
      </c>
    </row>
    <row r="7" spans="1:22">
      <c r="A7" s="138" t="s">
        <v>208</v>
      </c>
      <c r="B7" s="264">
        <f t="shared" si="1"/>
        <v>2231</v>
      </c>
      <c r="C7" s="264">
        <f t="shared" si="1"/>
        <v>2360</v>
      </c>
      <c r="D7" s="264">
        <f t="shared" si="1"/>
        <v>2369</v>
      </c>
      <c r="E7" s="264">
        <f t="shared" si="1"/>
        <v>2406</v>
      </c>
      <c r="F7" s="264">
        <f t="shared" si="1"/>
        <v>2130</v>
      </c>
      <c r="G7" s="264">
        <f t="shared" si="1"/>
        <v>2217</v>
      </c>
      <c r="H7" s="264">
        <f t="shared" si="1"/>
        <v>1696</v>
      </c>
      <c r="I7" s="264">
        <f t="shared" si="1"/>
        <v>1882</v>
      </c>
      <c r="J7" s="264">
        <f t="shared" si="1"/>
        <v>1885</v>
      </c>
      <c r="K7" s="264">
        <f t="shared" si="1"/>
        <v>2015</v>
      </c>
      <c r="L7" s="264">
        <f t="shared" si="1"/>
        <v>1764</v>
      </c>
      <c r="M7" s="264">
        <f t="shared" si="1"/>
        <v>1683</v>
      </c>
    </row>
    <row r="8" spans="1:22">
      <c r="A8" s="138" t="s">
        <v>61</v>
      </c>
      <c r="B8" s="264">
        <f t="shared" si="1"/>
        <v>4009</v>
      </c>
      <c r="C8" s="264">
        <f t="shared" si="1"/>
        <v>4047</v>
      </c>
      <c r="D8" s="264">
        <f t="shared" si="1"/>
        <v>3960</v>
      </c>
      <c r="E8" s="264">
        <f t="shared" si="1"/>
        <v>3955</v>
      </c>
      <c r="F8" s="264">
        <f t="shared" si="1"/>
        <v>3936</v>
      </c>
      <c r="G8" s="264">
        <f t="shared" si="1"/>
        <v>3879</v>
      </c>
      <c r="H8" s="264">
        <f t="shared" si="1"/>
        <v>4063</v>
      </c>
      <c r="I8" s="264">
        <f t="shared" si="1"/>
        <v>4285</v>
      </c>
      <c r="J8" s="264">
        <f t="shared" si="1"/>
        <v>4103</v>
      </c>
      <c r="K8" s="264">
        <f t="shared" si="1"/>
        <v>4137</v>
      </c>
      <c r="L8" s="264">
        <f t="shared" si="1"/>
        <v>3675</v>
      </c>
      <c r="M8" s="264">
        <f t="shared" si="1"/>
        <v>3607</v>
      </c>
    </row>
    <row r="9" spans="1:22">
      <c r="A9" s="138" t="s">
        <v>209</v>
      </c>
      <c r="B9" s="264">
        <f t="shared" si="1"/>
        <v>4378</v>
      </c>
      <c r="C9" s="264">
        <f t="shared" si="1"/>
        <v>4344</v>
      </c>
      <c r="D9" s="264">
        <f t="shared" si="1"/>
        <v>4352</v>
      </c>
      <c r="E9" s="264">
        <f t="shared" si="1"/>
        <v>4292</v>
      </c>
      <c r="F9" s="264">
        <f t="shared" si="1"/>
        <v>4284</v>
      </c>
      <c r="G9" s="264">
        <f t="shared" si="1"/>
        <v>4167</v>
      </c>
      <c r="H9" s="264">
        <f t="shared" si="1"/>
        <v>4338</v>
      </c>
      <c r="I9" s="264">
        <f t="shared" si="1"/>
        <v>4542</v>
      </c>
      <c r="J9" s="264">
        <f t="shared" si="1"/>
        <v>4359</v>
      </c>
      <c r="K9" s="264">
        <f t="shared" si="1"/>
        <v>4348</v>
      </c>
      <c r="L9" s="264">
        <f t="shared" si="1"/>
        <v>4137</v>
      </c>
      <c r="M9" s="264">
        <f t="shared" si="1"/>
        <v>4078</v>
      </c>
    </row>
    <row r="10" spans="1:22">
      <c r="A10" s="138" t="s">
        <v>210</v>
      </c>
      <c r="B10" s="264">
        <f t="shared" si="1"/>
        <v>4853</v>
      </c>
      <c r="C10" s="264">
        <f t="shared" si="1"/>
        <v>4768</v>
      </c>
      <c r="D10" s="264">
        <f t="shared" si="1"/>
        <v>4753</v>
      </c>
      <c r="E10" s="264">
        <f t="shared" si="1"/>
        <v>4708</v>
      </c>
      <c r="F10" s="264">
        <f t="shared" si="1"/>
        <v>4727</v>
      </c>
      <c r="G10" s="264">
        <f t="shared" si="1"/>
        <v>4627</v>
      </c>
      <c r="H10" s="264">
        <f t="shared" si="1"/>
        <v>4688</v>
      </c>
      <c r="I10" s="264">
        <f t="shared" si="1"/>
        <v>4801</v>
      </c>
      <c r="J10" s="264">
        <f t="shared" si="1"/>
        <v>4634</v>
      </c>
      <c r="K10" s="264">
        <f t="shared" si="1"/>
        <v>4684</v>
      </c>
      <c r="L10" s="264">
        <f t="shared" si="1"/>
        <v>4478</v>
      </c>
      <c r="M10" s="264">
        <f t="shared" si="1"/>
        <v>4438</v>
      </c>
    </row>
    <row r="11" spans="1:22">
      <c r="A11" s="138" t="s">
        <v>211</v>
      </c>
      <c r="B11" s="264">
        <f t="shared" si="1"/>
        <v>5548</v>
      </c>
      <c r="C11" s="264">
        <f t="shared" si="1"/>
        <v>5499</v>
      </c>
      <c r="D11" s="264">
        <f t="shared" si="1"/>
        <v>5445</v>
      </c>
      <c r="E11" s="264">
        <f t="shared" si="1"/>
        <v>5424</v>
      </c>
      <c r="F11" s="264">
        <f t="shared" si="1"/>
        <v>5322</v>
      </c>
      <c r="G11" s="264">
        <f t="shared" si="1"/>
        <v>5308</v>
      </c>
      <c r="H11" s="264">
        <f t="shared" si="1"/>
        <v>5420</v>
      </c>
      <c r="I11" s="264">
        <f t="shared" si="1"/>
        <v>5485</v>
      </c>
      <c r="J11" s="264">
        <f t="shared" si="1"/>
        <v>5332</v>
      </c>
      <c r="K11" s="264">
        <f t="shared" si="1"/>
        <v>5302</v>
      </c>
      <c r="L11" s="264">
        <f t="shared" si="1"/>
        <v>5076</v>
      </c>
      <c r="M11" s="264">
        <f t="shared" si="1"/>
        <v>5103</v>
      </c>
    </row>
    <row r="12" spans="1:22">
      <c r="A12" s="138" t="s">
        <v>212</v>
      </c>
      <c r="B12" s="264">
        <f t="shared" si="1"/>
        <v>6566</v>
      </c>
      <c r="C12" s="264">
        <f t="shared" si="1"/>
        <v>6532</v>
      </c>
      <c r="D12" s="264">
        <f t="shared" si="1"/>
        <v>6452</v>
      </c>
      <c r="E12" s="264">
        <f t="shared" si="1"/>
        <v>6426</v>
      </c>
      <c r="F12" s="264">
        <f t="shared" si="1"/>
        <v>6386</v>
      </c>
      <c r="G12" s="264">
        <f t="shared" si="1"/>
        <v>6291</v>
      </c>
      <c r="H12" s="264">
        <f t="shared" si="1"/>
        <v>6273</v>
      </c>
      <c r="I12" s="264">
        <f t="shared" si="1"/>
        <v>6378</v>
      </c>
      <c r="J12" s="264">
        <f t="shared" si="1"/>
        <v>6311</v>
      </c>
      <c r="K12" s="264">
        <f t="shared" si="1"/>
        <v>6337</v>
      </c>
      <c r="L12" s="264">
        <f t="shared" si="1"/>
        <v>6035</v>
      </c>
      <c r="M12" s="264">
        <f t="shared" si="1"/>
        <v>5975</v>
      </c>
    </row>
    <row r="13" spans="1:22">
      <c r="A13" s="138" t="s">
        <v>213</v>
      </c>
      <c r="B13" s="264">
        <f t="shared" si="1"/>
        <v>7296</v>
      </c>
      <c r="C13" s="264">
        <f t="shared" si="1"/>
        <v>7235</v>
      </c>
      <c r="D13" s="264">
        <f t="shared" si="1"/>
        <v>7243</v>
      </c>
      <c r="E13" s="264">
        <f t="shared" si="1"/>
        <v>7196</v>
      </c>
      <c r="F13" s="264">
        <f t="shared" si="1"/>
        <v>7058</v>
      </c>
      <c r="G13" s="264">
        <f t="shared" si="1"/>
        <v>6972</v>
      </c>
      <c r="H13" s="264">
        <f t="shared" si="1"/>
        <v>6962</v>
      </c>
      <c r="I13" s="264">
        <f t="shared" si="1"/>
        <v>7056</v>
      </c>
      <c r="J13" s="264">
        <f t="shared" si="1"/>
        <v>6958</v>
      </c>
      <c r="K13" s="264">
        <f t="shared" si="1"/>
        <v>6901</v>
      </c>
      <c r="L13" s="264">
        <f t="shared" si="1"/>
        <v>6756</v>
      </c>
      <c r="M13" s="264">
        <f t="shared" si="1"/>
        <v>6678</v>
      </c>
    </row>
    <row r="14" spans="1:22">
      <c r="A14" s="138" t="s">
        <v>214</v>
      </c>
      <c r="B14" s="264">
        <f t="shared" si="1"/>
        <v>8391</v>
      </c>
      <c r="C14" s="264">
        <f t="shared" si="1"/>
        <v>8375</v>
      </c>
      <c r="D14" s="264">
        <f t="shared" si="1"/>
        <v>8431</v>
      </c>
      <c r="E14" s="264">
        <f t="shared" si="1"/>
        <v>8443</v>
      </c>
      <c r="F14" s="264">
        <f t="shared" si="1"/>
        <v>8342</v>
      </c>
      <c r="G14" s="264">
        <f t="shared" si="1"/>
        <v>8334</v>
      </c>
      <c r="H14" s="264">
        <f t="shared" si="1"/>
        <v>8310</v>
      </c>
      <c r="I14" s="264">
        <f t="shared" si="1"/>
        <v>8364</v>
      </c>
      <c r="J14" s="264">
        <f t="shared" si="1"/>
        <v>8352</v>
      </c>
      <c r="K14" s="264">
        <f t="shared" si="1"/>
        <v>8378</v>
      </c>
      <c r="L14" s="264">
        <f t="shared" si="1"/>
        <v>8215</v>
      </c>
      <c r="M14" s="264">
        <f t="shared" si="1"/>
        <v>8158</v>
      </c>
    </row>
    <row r="15" spans="1:22">
      <c r="A15" s="139" t="s">
        <v>215</v>
      </c>
      <c r="B15" s="265">
        <f t="shared" si="1"/>
        <v>7895</v>
      </c>
      <c r="C15" s="265">
        <f t="shared" si="1"/>
        <v>7948</v>
      </c>
      <c r="D15" s="265">
        <f t="shared" si="1"/>
        <v>7974</v>
      </c>
      <c r="E15" s="265">
        <f t="shared" si="1"/>
        <v>8036</v>
      </c>
      <c r="F15" s="265">
        <f t="shared" si="1"/>
        <v>8056</v>
      </c>
      <c r="G15" s="265">
        <f t="shared" si="1"/>
        <v>8047</v>
      </c>
      <c r="H15" s="265">
        <f t="shared" si="1"/>
        <v>8073</v>
      </c>
      <c r="I15" s="265">
        <f t="shared" si="1"/>
        <v>8119</v>
      </c>
      <c r="J15" s="265">
        <f t="shared" si="1"/>
        <v>8188</v>
      </c>
      <c r="K15" s="265">
        <f t="shared" si="1"/>
        <v>8187</v>
      </c>
      <c r="L15" s="265">
        <f t="shared" si="1"/>
        <v>8125</v>
      </c>
      <c r="M15" s="265">
        <f t="shared" si="1"/>
        <v>8094</v>
      </c>
    </row>
    <row r="16" spans="1:22">
      <c r="A16" s="169" t="s">
        <v>422</v>
      </c>
      <c r="B16" s="266">
        <v>1308</v>
      </c>
      <c r="C16" s="266">
        <v>1291</v>
      </c>
      <c r="D16" s="266">
        <v>1290</v>
      </c>
      <c r="E16" s="266">
        <v>1291</v>
      </c>
      <c r="F16" s="266">
        <v>1275</v>
      </c>
      <c r="G16" s="266">
        <v>1258</v>
      </c>
      <c r="H16" s="266">
        <v>1269</v>
      </c>
      <c r="I16" s="266">
        <v>1311</v>
      </c>
      <c r="J16" s="266">
        <v>1295</v>
      </c>
      <c r="K16" s="266">
        <v>1320</v>
      </c>
      <c r="L16" s="266">
        <v>1264</v>
      </c>
      <c r="M16" s="266">
        <v>1273</v>
      </c>
      <c r="N16" s="267"/>
      <c r="O16" s="267"/>
      <c r="P16" s="267"/>
      <c r="Q16" s="267"/>
      <c r="R16" s="267"/>
      <c r="S16" s="267"/>
      <c r="T16" s="267"/>
      <c r="U16" s="267"/>
      <c r="V16" s="267"/>
    </row>
    <row r="17" spans="1:23">
      <c r="A17" s="138" t="s">
        <v>443</v>
      </c>
      <c r="B17" s="264">
        <v>10</v>
      </c>
      <c r="C17" s="264">
        <v>9</v>
      </c>
      <c r="D17" s="264">
        <v>10</v>
      </c>
      <c r="E17" s="264">
        <v>11</v>
      </c>
      <c r="F17" s="264">
        <v>10</v>
      </c>
      <c r="G17" s="264">
        <v>10</v>
      </c>
      <c r="H17" s="264">
        <v>6</v>
      </c>
      <c r="I17" s="264">
        <v>6</v>
      </c>
      <c r="J17" s="264">
        <v>7</v>
      </c>
      <c r="K17" s="264">
        <v>10</v>
      </c>
      <c r="L17" s="264">
        <v>9</v>
      </c>
      <c r="M17" s="264">
        <v>10</v>
      </c>
    </row>
    <row r="18" spans="1:23">
      <c r="A18" s="138" t="s">
        <v>208</v>
      </c>
      <c r="B18" s="264">
        <v>24</v>
      </c>
      <c r="C18" s="264">
        <v>31</v>
      </c>
      <c r="D18" s="264">
        <v>32</v>
      </c>
      <c r="E18" s="264">
        <v>34</v>
      </c>
      <c r="F18" s="264">
        <v>33</v>
      </c>
      <c r="G18" s="264">
        <v>30</v>
      </c>
      <c r="H18" s="264">
        <v>25</v>
      </c>
      <c r="I18" s="264">
        <v>29</v>
      </c>
      <c r="J18" s="264">
        <v>34</v>
      </c>
      <c r="K18" s="264">
        <v>31</v>
      </c>
      <c r="L18" s="264">
        <v>32</v>
      </c>
      <c r="M18" s="264">
        <v>35</v>
      </c>
    </row>
    <row r="19" spans="1:23">
      <c r="A19" s="138" t="s">
        <v>61</v>
      </c>
      <c r="B19" s="264">
        <v>110</v>
      </c>
      <c r="C19" s="264">
        <v>105</v>
      </c>
      <c r="D19" s="264">
        <v>100</v>
      </c>
      <c r="E19" s="264">
        <v>102</v>
      </c>
      <c r="F19" s="264">
        <v>90</v>
      </c>
      <c r="G19" s="264">
        <v>86</v>
      </c>
      <c r="H19" s="264">
        <v>101</v>
      </c>
      <c r="I19" s="264">
        <v>105</v>
      </c>
      <c r="J19" s="264">
        <v>106</v>
      </c>
      <c r="K19" s="264">
        <v>106</v>
      </c>
      <c r="L19" s="264">
        <v>82</v>
      </c>
      <c r="M19" s="264">
        <v>83</v>
      </c>
    </row>
    <row r="20" spans="1:23">
      <c r="A20" s="138" t="s">
        <v>209</v>
      </c>
      <c r="B20" s="264">
        <v>123</v>
      </c>
      <c r="C20" s="264">
        <v>113</v>
      </c>
      <c r="D20" s="264">
        <v>122</v>
      </c>
      <c r="E20" s="264">
        <v>116</v>
      </c>
      <c r="F20" s="264">
        <v>114</v>
      </c>
      <c r="G20" s="264">
        <v>111</v>
      </c>
      <c r="H20" s="264">
        <v>117</v>
      </c>
      <c r="I20" s="264">
        <v>128</v>
      </c>
      <c r="J20" s="264">
        <v>118</v>
      </c>
      <c r="K20" s="264">
        <v>133</v>
      </c>
      <c r="L20" s="264">
        <v>126</v>
      </c>
      <c r="M20" s="264">
        <v>125</v>
      </c>
    </row>
    <row r="21" spans="1:23">
      <c r="A21" s="138" t="s">
        <v>210</v>
      </c>
      <c r="B21" s="264">
        <v>129</v>
      </c>
      <c r="C21" s="264">
        <v>122</v>
      </c>
      <c r="D21" s="264">
        <v>128</v>
      </c>
      <c r="E21" s="264">
        <v>129</v>
      </c>
      <c r="F21" s="264">
        <v>135</v>
      </c>
      <c r="G21" s="264">
        <v>127</v>
      </c>
      <c r="H21" s="264">
        <v>140</v>
      </c>
      <c r="I21" s="264">
        <v>143</v>
      </c>
      <c r="J21" s="264">
        <v>139</v>
      </c>
      <c r="K21" s="264">
        <v>134</v>
      </c>
      <c r="L21" s="264">
        <v>136</v>
      </c>
      <c r="M21" s="264">
        <v>125</v>
      </c>
    </row>
    <row r="22" spans="1:23">
      <c r="A22" s="138" t="s">
        <v>211</v>
      </c>
      <c r="B22" s="264">
        <v>154</v>
      </c>
      <c r="C22" s="264">
        <v>161</v>
      </c>
      <c r="D22" s="264">
        <v>148</v>
      </c>
      <c r="E22" s="264">
        <v>142</v>
      </c>
      <c r="F22" s="264">
        <v>137</v>
      </c>
      <c r="G22" s="264">
        <v>139</v>
      </c>
      <c r="H22" s="264">
        <v>149</v>
      </c>
      <c r="I22" s="264">
        <v>150</v>
      </c>
      <c r="J22" s="264">
        <v>153</v>
      </c>
      <c r="K22" s="264">
        <v>149</v>
      </c>
      <c r="L22" s="264">
        <v>134</v>
      </c>
      <c r="M22" s="264">
        <v>137</v>
      </c>
    </row>
    <row r="23" spans="1:23">
      <c r="A23" s="138" t="s">
        <v>212</v>
      </c>
      <c r="B23" s="264">
        <v>201</v>
      </c>
      <c r="C23" s="264">
        <v>190</v>
      </c>
      <c r="D23" s="264">
        <v>179</v>
      </c>
      <c r="E23" s="264">
        <v>178</v>
      </c>
      <c r="F23" s="264">
        <v>180</v>
      </c>
      <c r="G23" s="264">
        <v>181</v>
      </c>
      <c r="H23" s="264">
        <v>177</v>
      </c>
      <c r="I23" s="264">
        <v>170</v>
      </c>
      <c r="J23" s="264">
        <v>171</v>
      </c>
      <c r="K23" s="264">
        <v>172</v>
      </c>
      <c r="L23" s="264">
        <v>178</v>
      </c>
      <c r="M23" s="264">
        <v>182</v>
      </c>
    </row>
    <row r="24" spans="1:23">
      <c r="A24" s="138" t="s">
        <v>213</v>
      </c>
      <c r="B24" s="264">
        <v>201</v>
      </c>
      <c r="C24" s="264">
        <v>204</v>
      </c>
      <c r="D24" s="264">
        <v>204</v>
      </c>
      <c r="E24" s="264">
        <v>201</v>
      </c>
      <c r="F24" s="264">
        <v>198</v>
      </c>
      <c r="G24" s="264">
        <v>198</v>
      </c>
      <c r="H24" s="264">
        <v>182</v>
      </c>
      <c r="I24" s="264">
        <v>200</v>
      </c>
      <c r="J24" s="264">
        <v>190</v>
      </c>
      <c r="K24" s="264">
        <v>195</v>
      </c>
      <c r="L24" s="264">
        <v>183</v>
      </c>
      <c r="M24" s="264">
        <v>181</v>
      </c>
    </row>
    <row r="25" spans="1:23">
      <c r="A25" s="138" t="s">
        <v>214</v>
      </c>
      <c r="B25" s="264">
        <v>182</v>
      </c>
      <c r="C25" s="264">
        <v>184</v>
      </c>
      <c r="D25" s="264">
        <v>195</v>
      </c>
      <c r="E25" s="264">
        <v>195</v>
      </c>
      <c r="F25" s="264">
        <v>198</v>
      </c>
      <c r="G25" s="264">
        <v>191</v>
      </c>
      <c r="H25" s="264">
        <v>191</v>
      </c>
      <c r="I25" s="264">
        <v>193</v>
      </c>
      <c r="J25" s="264">
        <v>194</v>
      </c>
      <c r="K25" s="264">
        <v>200</v>
      </c>
      <c r="L25" s="264">
        <v>196</v>
      </c>
      <c r="M25" s="264">
        <v>201</v>
      </c>
    </row>
    <row r="26" spans="1:23">
      <c r="A26" s="139" t="s">
        <v>215</v>
      </c>
      <c r="B26" s="265">
        <v>174</v>
      </c>
      <c r="C26" s="265">
        <v>172</v>
      </c>
      <c r="D26" s="265">
        <v>172</v>
      </c>
      <c r="E26" s="265">
        <v>183</v>
      </c>
      <c r="F26" s="265">
        <v>180</v>
      </c>
      <c r="G26" s="265">
        <v>185</v>
      </c>
      <c r="H26" s="265">
        <v>181</v>
      </c>
      <c r="I26" s="265">
        <v>187</v>
      </c>
      <c r="J26" s="265">
        <v>183</v>
      </c>
      <c r="K26" s="265">
        <v>190</v>
      </c>
      <c r="L26" s="265">
        <v>188</v>
      </c>
      <c r="M26" s="265">
        <v>194</v>
      </c>
    </row>
    <row r="27" spans="1:23">
      <c r="A27" s="169" t="s">
        <v>444</v>
      </c>
      <c r="B27" s="187">
        <v>1819</v>
      </c>
      <c r="C27" s="187">
        <v>1820</v>
      </c>
      <c r="D27" s="187">
        <v>1797</v>
      </c>
      <c r="E27" s="187">
        <v>1808</v>
      </c>
      <c r="F27" s="187">
        <v>1782</v>
      </c>
      <c r="G27" s="187">
        <v>1764</v>
      </c>
      <c r="H27" s="187">
        <v>1814</v>
      </c>
      <c r="I27" s="187">
        <v>1855</v>
      </c>
      <c r="J27" s="187">
        <v>1818</v>
      </c>
      <c r="K27" s="187">
        <v>1790</v>
      </c>
      <c r="L27" s="187">
        <v>1709</v>
      </c>
      <c r="M27" s="187">
        <v>1707</v>
      </c>
      <c r="N27" s="267"/>
      <c r="O27" s="267"/>
      <c r="P27" s="267"/>
      <c r="Q27" s="267"/>
      <c r="R27" s="267"/>
      <c r="S27" s="267"/>
      <c r="T27" s="267"/>
      <c r="U27" s="267"/>
      <c r="V27" s="267"/>
      <c r="W27" s="267"/>
    </row>
    <row r="28" spans="1:23">
      <c r="A28" s="138" t="s">
        <v>443</v>
      </c>
      <c r="B28" s="264">
        <v>10</v>
      </c>
      <c r="C28" s="264">
        <v>10</v>
      </c>
      <c r="D28" s="264">
        <v>13</v>
      </c>
      <c r="E28" s="264">
        <v>13</v>
      </c>
      <c r="F28" s="264">
        <v>14</v>
      </c>
      <c r="G28" s="264">
        <v>13</v>
      </c>
      <c r="H28" s="264">
        <v>4</v>
      </c>
      <c r="I28" s="264">
        <v>5</v>
      </c>
      <c r="J28" s="264">
        <v>10</v>
      </c>
      <c r="K28" s="264">
        <v>9</v>
      </c>
      <c r="L28" s="264">
        <v>5</v>
      </c>
      <c r="M28" s="264">
        <v>6</v>
      </c>
    </row>
    <row r="29" spans="1:23">
      <c r="A29" s="138" t="s">
        <v>208</v>
      </c>
      <c r="B29" s="264">
        <v>53</v>
      </c>
      <c r="C29" s="264">
        <v>55</v>
      </c>
      <c r="D29" s="264">
        <v>59</v>
      </c>
      <c r="E29" s="264">
        <v>63</v>
      </c>
      <c r="F29" s="264">
        <v>45</v>
      </c>
      <c r="G29" s="264">
        <v>56</v>
      </c>
      <c r="H29" s="264">
        <v>42</v>
      </c>
      <c r="I29" s="264">
        <v>42</v>
      </c>
      <c r="J29" s="264">
        <v>44</v>
      </c>
      <c r="K29" s="264">
        <v>48</v>
      </c>
      <c r="L29" s="264">
        <v>48</v>
      </c>
      <c r="M29" s="264">
        <v>43</v>
      </c>
    </row>
    <row r="30" spans="1:23">
      <c r="A30" s="138" t="s">
        <v>61</v>
      </c>
      <c r="B30" s="264">
        <v>115</v>
      </c>
      <c r="C30" s="264">
        <v>122</v>
      </c>
      <c r="D30" s="264">
        <v>117</v>
      </c>
      <c r="E30" s="264">
        <v>118</v>
      </c>
      <c r="F30" s="264">
        <v>134</v>
      </c>
      <c r="G30" s="264">
        <v>125</v>
      </c>
      <c r="H30" s="264">
        <v>134</v>
      </c>
      <c r="I30" s="264">
        <v>143</v>
      </c>
      <c r="J30" s="264">
        <v>125</v>
      </c>
      <c r="K30" s="264">
        <v>126</v>
      </c>
      <c r="L30" s="264">
        <v>109</v>
      </c>
      <c r="M30" s="264">
        <v>107</v>
      </c>
    </row>
    <row r="31" spans="1:23">
      <c r="A31" s="138" t="s">
        <v>209</v>
      </c>
      <c r="B31" s="264">
        <v>148</v>
      </c>
      <c r="C31" s="264">
        <v>147</v>
      </c>
      <c r="D31" s="264">
        <v>147</v>
      </c>
      <c r="E31" s="264">
        <v>135</v>
      </c>
      <c r="F31" s="264">
        <v>136</v>
      </c>
      <c r="G31" s="264">
        <v>122</v>
      </c>
      <c r="H31" s="264">
        <v>142</v>
      </c>
      <c r="I31" s="264">
        <v>154</v>
      </c>
      <c r="J31" s="264">
        <v>143</v>
      </c>
      <c r="K31" s="264">
        <v>139</v>
      </c>
      <c r="L31" s="264">
        <v>134</v>
      </c>
      <c r="M31" s="264">
        <v>136</v>
      </c>
    </row>
    <row r="32" spans="1:23">
      <c r="A32" s="138" t="s">
        <v>210</v>
      </c>
      <c r="B32" s="264">
        <v>145</v>
      </c>
      <c r="C32" s="264">
        <v>139</v>
      </c>
      <c r="D32" s="264">
        <v>129</v>
      </c>
      <c r="E32" s="264">
        <v>134</v>
      </c>
      <c r="F32" s="264">
        <v>136</v>
      </c>
      <c r="G32" s="264">
        <v>137</v>
      </c>
      <c r="H32" s="264">
        <v>148</v>
      </c>
      <c r="I32" s="264">
        <v>151</v>
      </c>
      <c r="J32" s="264">
        <v>151</v>
      </c>
      <c r="K32" s="264">
        <v>150</v>
      </c>
      <c r="L32" s="264">
        <v>136</v>
      </c>
      <c r="M32" s="264">
        <v>145</v>
      </c>
    </row>
    <row r="33" spans="1:23">
      <c r="A33" s="138" t="s">
        <v>211</v>
      </c>
      <c r="B33" s="264">
        <v>178</v>
      </c>
      <c r="C33" s="264">
        <v>181</v>
      </c>
      <c r="D33" s="264">
        <v>181</v>
      </c>
      <c r="E33" s="264">
        <v>188</v>
      </c>
      <c r="F33" s="264">
        <v>182</v>
      </c>
      <c r="G33" s="264">
        <v>191</v>
      </c>
      <c r="H33" s="264">
        <v>192</v>
      </c>
      <c r="I33" s="264">
        <v>188</v>
      </c>
      <c r="J33" s="264">
        <v>183</v>
      </c>
      <c r="K33" s="264">
        <v>172</v>
      </c>
      <c r="L33" s="264">
        <v>165</v>
      </c>
      <c r="M33" s="264">
        <v>166</v>
      </c>
    </row>
    <row r="34" spans="1:23">
      <c r="A34" s="138" t="s">
        <v>212</v>
      </c>
      <c r="B34" s="264">
        <v>213</v>
      </c>
      <c r="C34" s="264">
        <v>227</v>
      </c>
      <c r="D34" s="264">
        <v>216</v>
      </c>
      <c r="E34" s="264">
        <v>205</v>
      </c>
      <c r="F34" s="264">
        <v>196</v>
      </c>
      <c r="G34" s="264">
        <v>189</v>
      </c>
      <c r="H34" s="264">
        <v>197</v>
      </c>
      <c r="I34" s="264">
        <v>203</v>
      </c>
      <c r="J34" s="264">
        <v>186</v>
      </c>
      <c r="K34" s="264">
        <v>180</v>
      </c>
      <c r="L34" s="264">
        <v>163</v>
      </c>
      <c r="M34" s="264">
        <v>161</v>
      </c>
    </row>
    <row r="35" spans="1:23">
      <c r="A35" s="138" t="s">
        <v>213</v>
      </c>
      <c r="B35" s="264">
        <v>294</v>
      </c>
      <c r="C35" s="264">
        <v>278</v>
      </c>
      <c r="D35" s="264">
        <v>274</v>
      </c>
      <c r="E35" s="264">
        <v>282</v>
      </c>
      <c r="F35" s="264">
        <v>275</v>
      </c>
      <c r="G35" s="264">
        <v>273</v>
      </c>
      <c r="H35" s="264">
        <v>280</v>
      </c>
      <c r="I35" s="264">
        <v>281</v>
      </c>
      <c r="J35" s="264">
        <v>276</v>
      </c>
      <c r="K35" s="264">
        <v>275</v>
      </c>
      <c r="L35" s="264">
        <v>270</v>
      </c>
      <c r="M35" s="264">
        <v>254</v>
      </c>
    </row>
    <row r="36" spans="1:23">
      <c r="A36" s="138" t="s">
        <v>214</v>
      </c>
      <c r="B36" s="264">
        <v>373</v>
      </c>
      <c r="C36" s="264">
        <v>366</v>
      </c>
      <c r="D36" s="264">
        <v>364</v>
      </c>
      <c r="E36" s="264">
        <v>371</v>
      </c>
      <c r="F36" s="264">
        <v>363</v>
      </c>
      <c r="G36" s="264">
        <v>364</v>
      </c>
      <c r="H36" s="264">
        <v>375</v>
      </c>
      <c r="I36" s="264">
        <v>376</v>
      </c>
      <c r="J36" s="264">
        <v>378</v>
      </c>
      <c r="K36" s="264">
        <v>369</v>
      </c>
      <c r="L36" s="264">
        <v>370</v>
      </c>
      <c r="M36" s="264">
        <v>375</v>
      </c>
    </row>
    <row r="37" spans="1:23">
      <c r="A37" s="139" t="s">
        <v>215</v>
      </c>
      <c r="B37" s="265">
        <v>290</v>
      </c>
      <c r="C37" s="265">
        <v>295</v>
      </c>
      <c r="D37" s="265">
        <v>297</v>
      </c>
      <c r="E37" s="265">
        <v>299</v>
      </c>
      <c r="F37" s="265">
        <v>301</v>
      </c>
      <c r="G37" s="265">
        <v>294</v>
      </c>
      <c r="H37" s="265">
        <v>300</v>
      </c>
      <c r="I37" s="265">
        <v>312</v>
      </c>
      <c r="J37" s="265">
        <v>322</v>
      </c>
      <c r="K37" s="265">
        <v>322</v>
      </c>
      <c r="L37" s="265">
        <v>309</v>
      </c>
      <c r="M37" s="265">
        <v>314</v>
      </c>
    </row>
    <row r="38" spans="1:23">
      <c r="A38" s="169" t="s">
        <v>424</v>
      </c>
      <c r="B38" s="187">
        <v>2483</v>
      </c>
      <c r="C38" s="187">
        <v>2463</v>
      </c>
      <c r="D38" s="187">
        <v>2456</v>
      </c>
      <c r="E38" s="187">
        <v>2503</v>
      </c>
      <c r="F38" s="187">
        <v>2490</v>
      </c>
      <c r="G38" s="187">
        <v>2458</v>
      </c>
      <c r="H38" s="187">
        <v>2507</v>
      </c>
      <c r="I38" s="187">
        <v>2585</v>
      </c>
      <c r="J38" s="187">
        <v>2515</v>
      </c>
      <c r="K38" s="187">
        <v>2505</v>
      </c>
      <c r="L38" s="187">
        <v>2399</v>
      </c>
      <c r="M38" s="187">
        <v>2361</v>
      </c>
      <c r="N38" s="267"/>
      <c r="O38" s="267"/>
      <c r="P38" s="267"/>
      <c r="Q38" s="267"/>
      <c r="R38" s="267"/>
      <c r="S38" s="267"/>
      <c r="T38" s="267"/>
      <c r="U38" s="267"/>
      <c r="V38" s="267"/>
      <c r="W38" s="267"/>
    </row>
    <row r="39" spans="1:23">
      <c r="A39" s="138" t="s">
        <v>443</v>
      </c>
      <c r="B39" s="264">
        <v>27</v>
      </c>
      <c r="C39" s="264">
        <v>23</v>
      </c>
      <c r="D39" s="264">
        <v>27</v>
      </c>
      <c r="E39" s="264">
        <v>36</v>
      </c>
      <c r="F39" s="264">
        <v>32</v>
      </c>
      <c r="G39" s="264">
        <v>34</v>
      </c>
      <c r="H39" s="264">
        <v>22</v>
      </c>
      <c r="I39" s="264">
        <v>27</v>
      </c>
      <c r="J39" s="264">
        <v>37</v>
      </c>
      <c r="K39" s="264">
        <v>35</v>
      </c>
      <c r="L39" s="264">
        <v>22</v>
      </c>
      <c r="M39" s="264">
        <v>22</v>
      </c>
    </row>
    <row r="40" spans="1:23">
      <c r="A40" s="138" t="s">
        <v>208</v>
      </c>
      <c r="B40" s="264">
        <v>96</v>
      </c>
      <c r="C40" s="264">
        <v>90</v>
      </c>
      <c r="D40" s="264">
        <v>88</v>
      </c>
      <c r="E40" s="264">
        <v>93</v>
      </c>
      <c r="F40" s="264">
        <v>73</v>
      </c>
      <c r="G40" s="264">
        <v>80</v>
      </c>
      <c r="H40" s="264">
        <v>71</v>
      </c>
      <c r="I40" s="264">
        <v>83</v>
      </c>
      <c r="J40" s="264">
        <v>64</v>
      </c>
      <c r="K40" s="264">
        <v>72</v>
      </c>
      <c r="L40" s="264">
        <v>68</v>
      </c>
      <c r="M40" s="264">
        <v>67</v>
      </c>
    </row>
    <row r="41" spans="1:23">
      <c r="A41" s="138" t="s">
        <v>61</v>
      </c>
      <c r="B41" s="264">
        <v>170</v>
      </c>
      <c r="C41" s="264">
        <v>177</v>
      </c>
      <c r="D41" s="264">
        <v>165</v>
      </c>
      <c r="E41" s="264">
        <v>157</v>
      </c>
      <c r="F41" s="264">
        <v>180</v>
      </c>
      <c r="G41" s="264">
        <v>179</v>
      </c>
      <c r="H41" s="264">
        <v>195</v>
      </c>
      <c r="I41" s="264">
        <v>219</v>
      </c>
      <c r="J41" s="264">
        <v>200</v>
      </c>
      <c r="K41" s="264">
        <v>191</v>
      </c>
      <c r="L41" s="264">
        <v>178</v>
      </c>
      <c r="M41" s="264">
        <v>185</v>
      </c>
    </row>
    <row r="42" spans="1:23">
      <c r="A42" s="138" t="s">
        <v>209</v>
      </c>
      <c r="B42" s="264">
        <v>197</v>
      </c>
      <c r="C42" s="264">
        <v>191</v>
      </c>
      <c r="D42" s="264">
        <v>198</v>
      </c>
      <c r="E42" s="264">
        <v>205</v>
      </c>
      <c r="F42" s="264">
        <v>195</v>
      </c>
      <c r="G42" s="264">
        <v>194</v>
      </c>
      <c r="H42" s="264">
        <v>214</v>
      </c>
      <c r="I42" s="264">
        <v>223</v>
      </c>
      <c r="J42" s="264">
        <v>208</v>
      </c>
      <c r="K42" s="264">
        <v>202</v>
      </c>
      <c r="L42" s="264">
        <v>194</v>
      </c>
      <c r="M42" s="264">
        <v>180</v>
      </c>
    </row>
    <row r="43" spans="1:23">
      <c r="A43" s="138" t="s">
        <v>210</v>
      </c>
      <c r="B43" s="264">
        <v>228</v>
      </c>
      <c r="C43" s="264">
        <v>225</v>
      </c>
      <c r="D43" s="264">
        <v>209</v>
      </c>
      <c r="E43" s="264">
        <v>219</v>
      </c>
      <c r="F43" s="264">
        <v>219</v>
      </c>
      <c r="G43" s="264">
        <v>203</v>
      </c>
      <c r="H43" s="264">
        <v>216</v>
      </c>
      <c r="I43" s="264">
        <v>229</v>
      </c>
      <c r="J43" s="264">
        <v>214</v>
      </c>
      <c r="K43" s="264">
        <v>223</v>
      </c>
      <c r="L43" s="264">
        <v>210</v>
      </c>
      <c r="M43" s="264">
        <v>210</v>
      </c>
    </row>
    <row r="44" spans="1:23">
      <c r="A44" s="138" t="s">
        <v>211</v>
      </c>
      <c r="B44" s="264">
        <v>246</v>
      </c>
      <c r="C44" s="264">
        <v>244</v>
      </c>
      <c r="D44" s="264">
        <v>237</v>
      </c>
      <c r="E44" s="264">
        <v>248</v>
      </c>
      <c r="F44" s="264">
        <v>245</v>
      </c>
      <c r="G44" s="264">
        <v>244</v>
      </c>
      <c r="H44" s="264">
        <v>257</v>
      </c>
      <c r="I44" s="264">
        <v>261</v>
      </c>
      <c r="J44" s="264">
        <v>252</v>
      </c>
      <c r="K44" s="264">
        <v>245</v>
      </c>
      <c r="L44" s="264">
        <v>235</v>
      </c>
      <c r="M44" s="264">
        <v>228</v>
      </c>
    </row>
    <row r="45" spans="1:23">
      <c r="A45" s="138" t="s">
        <v>212</v>
      </c>
      <c r="B45" s="264">
        <v>289</v>
      </c>
      <c r="C45" s="264">
        <v>288</v>
      </c>
      <c r="D45" s="264">
        <v>298</v>
      </c>
      <c r="E45" s="264">
        <v>301</v>
      </c>
      <c r="F45" s="264">
        <v>301</v>
      </c>
      <c r="G45" s="264">
        <v>294</v>
      </c>
      <c r="H45" s="264">
        <v>311</v>
      </c>
      <c r="I45" s="264">
        <v>320</v>
      </c>
      <c r="J45" s="264">
        <v>307</v>
      </c>
      <c r="K45" s="264">
        <v>299</v>
      </c>
      <c r="L45" s="264">
        <v>281</v>
      </c>
      <c r="M45" s="264">
        <v>276</v>
      </c>
    </row>
    <row r="46" spans="1:23">
      <c r="A46" s="138" t="s">
        <v>213</v>
      </c>
      <c r="B46" s="264">
        <v>386</v>
      </c>
      <c r="C46" s="264">
        <v>392</v>
      </c>
      <c r="D46" s="264">
        <v>385</v>
      </c>
      <c r="E46" s="264">
        <v>385</v>
      </c>
      <c r="F46" s="264">
        <v>378</v>
      </c>
      <c r="G46" s="264">
        <v>367</v>
      </c>
      <c r="H46" s="264">
        <v>363</v>
      </c>
      <c r="I46" s="264">
        <v>367</v>
      </c>
      <c r="J46" s="264">
        <v>362</v>
      </c>
      <c r="K46" s="264">
        <v>360</v>
      </c>
      <c r="L46" s="264">
        <v>354</v>
      </c>
      <c r="M46" s="264">
        <v>353</v>
      </c>
    </row>
    <row r="47" spans="1:23">
      <c r="A47" s="138" t="s">
        <v>214</v>
      </c>
      <c r="B47" s="264">
        <v>453</v>
      </c>
      <c r="C47" s="264">
        <v>441</v>
      </c>
      <c r="D47" s="264">
        <v>452</v>
      </c>
      <c r="E47" s="264">
        <v>440</v>
      </c>
      <c r="F47" s="264">
        <v>440</v>
      </c>
      <c r="G47" s="264">
        <v>446</v>
      </c>
      <c r="H47" s="264">
        <v>444</v>
      </c>
      <c r="I47" s="264">
        <v>447</v>
      </c>
      <c r="J47" s="264">
        <v>451</v>
      </c>
      <c r="K47" s="264">
        <v>463</v>
      </c>
      <c r="L47" s="264">
        <v>458</v>
      </c>
      <c r="M47" s="264">
        <v>451</v>
      </c>
    </row>
    <row r="48" spans="1:23">
      <c r="A48" s="139" t="s">
        <v>215</v>
      </c>
      <c r="B48" s="265">
        <v>391</v>
      </c>
      <c r="C48" s="265">
        <v>392</v>
      </c>
      <c r="D48" s="265">
        <v>397</v>
      </c>
      <c r="E48" s="265">
        <v>419</v>
      </c>
      <c r="F48" s="265">
        <v>427</v>
      </c>
      <c r="G48" s="265">
        <v>417</v>
      </c>
      <c r="H48" s="265">
        <v>414</v>
      </c>
      <c r="I48" s="265">
        <v>409</v>
      </c>
      <c r="J48" s="265">
        <v>420</v>
      </c>
      <c r="K48" s="265">
        <v>415</v>
      </c>
      <c r="L48" s="265">
        <v>399</v>
      </c>
      <c r="M48" s="265">
        <v>389</v>
      </c>
    </row>
    <row r="49" spans="1:23">
      <c r="A49" s="169" t="s">
        <v>425</v>
      </c>
      <c r="B49" s="187">
        <v>1992</v>
      </c>
      <c r="C49" s="187">
        <v>1990</v>
      </c>
      <c r="D49" s="187">
        <v>1983</v>
      </c>
      <c r="E49" s="187">
        <v>1975</v>
      </c>
      <c r="F49" s="187">
        <v>1950</v>
      </c>
      <c r="G49" s="187">
        <v>1951</v>
      </c>
      <c r="H49" s="187">
        <v>1939</v>
      </c>
      <c r="I49" s="187">
        <v>1988</v>
      </c>
      <c r="J49" s="187">
        <v>1937</v>
      </c>
      <c r="K49" s="187">
        <v>1966</v>
      </c>
      <c r="L49" s="187">
        <v>1879</v>
      </c>
      <c r="M49" s="187">
        <v>1874</v>
      </c>
      <c r="N49" s="267"/>
      <c r="O49" s="267"/>
      <c r="P49" s="267"/>
      <c r="Q49" s="267"/>
      <c r="R49" s="267"/>
      <c r="S49" s="267"/>
      <c r="T49" s="267"/>
      <c r="U49" s="267"/>
      <c r="V49" s="267"/>
      <c r="W49" s="267"/>
    </row>
    <row r="50" spans="1:23">
      <c r="A50" s="138" t="s">
        <v>443</v>
      </c>
      <c r="B50" s="264">
        <v>36</v>
      </c>
      <c r="C50" s="264">
        <v>38</v>
      </c>
      <c r="D50" s="264">
        <v>38</v>
      </c>
      <c r="E50" s="264">
        <v>38</v>
      </c>
      <c r="F50" s="264">
        <v>43</v>
      </c>
      <c r="G50" s="264">
        <v>31</v>
      </c>
      <c r="H50" s="264">
        <v>27</v>
      </c>
      <c r="I50" s="264">
        <v>29</v>
      </c>
      <c r="J50" s="264">
        <v>31</v>
      </c>
      <c r="K50" s="264">
        <v>30</v>
      </c>
      <c r="L50" s="264">
        <v>22</v>
      </c>
      <c r="M50" s="264">
        <v>22</v>
      </c>
    </row>
    <row r="51" spans="1:23">
      <c r="A51" s="138" t="s">
        <v>208</v>
      </c>
      <c r="B51" s="264">
        <v>77</v>
      </c>
      <c r="C51" s="264">
        <v>80</v>
      </c>
      <c r="D51" s="264">
        <v>82</v>
      </c>
      <c r="E51" s="264">
        <v>81</v>
      </c>
      <c r="F51" s="264">
        <v>68</v>
      </c>
      <c r="G51" s="264">
        <v>65</v>
      </c>
      <c r="H51" s="264">
        <v>54</v>
      </c>
      <c r="I51" s="264">
        <v>57</v>
      </c>
      <c r="J51" s="264">
        <v>56</v>
      </c>
      <c r="K51" s="264">
        <v>59</v>
      </c>
      <c r="L51" s="264">
        <v>50</v>
      </c>
      <c r="M51" s="264">
        <v>50</v>
      </c>
    </row>
    <row r="52" spans="1:23">
      <c r="A52" s="138" t="s">
        <v>61</v>
      </c>
      <c r="B52" s="264">
        <v>156</v>
      </c>
      <c r="C52" s="264">
        <v>141</v>
      </c>
      <c r="D52" s="264">
        <v>139</v>
      </c>
      <c r="E52" s="264">
        <v>143</v>
      </c>
      <c r="F52" s="264">
        <v>152</v>
      </c>
      <c r="G52" s="264">
        <v>154</v>
      </c>
      <c r="H52" s="264">
        <v>161</v>
      </c>
      <c r="I52" s="264">
        <v>163</v>
      </c>
      <c r="J52" s="264">
        <v>153</v>
      </c>
      <c r="K52" s="264">
        <v>155</v>
      </c>
      <c r="L52" s="264">
        <v>135</v>
      </c>
      <c r="M52" s="264">
        <v>133</v>
      </c>
    </row>
    <row r="53" spans="1:23">
      <c r="A53" s="138" t="s">
        <v>209</v>
      </c>
      <c r="B53" s="264">
        <v>165</v>
      </c>
      <c r="C53" s="264">
        <v>166</v>
      </c>
      <c r="D53" s="264">
        <v>168</v>
      </c>
      <c r="E53" s="264">
        <v>180</v>
      </c>
      <c r="F53" s="264">
        <v>168</v>
      </c>
      <c r="G53" s="264">
        <v>172</v>
      </c>
      <c r="H53" s="264">
        <v>173</v>
      </c>
      <c r="I53" s="264">
        <v>185</v>
      </c>
      <c r="J53" s="264">
        <v>167</v>
      </c>
      <c r="K53" s="264">
        <v>170</v>
      </c>
      <c r="L53" s="264">
        <v>164</v>
      </c>
      <c r="M53" s="264">
        <v>159</v>
      </c>
    </row>
    <row r="54" spans="1:23">
      <c r="A54" s="138" t="s">
        <v>210</v>
      </c>
      <c r="B54" s="264">
        <v>194</v>
      </c>
      <c r="C54" s="264">
        <v>198</v>
      </c>
      <c r="D54" s="264">
        <v>191</v>
      </c>
      <c r="E54" s="264">
        <v>169</v>
      </c>
      <c r="F54" s="264">
        <v>170</v>
      </c>
      <c r="G54" s="264">
        <v>172</v>
      </c>
      <c r="H54" s="264">
        <v>173</v>
      </c>
      <c r="I54" s="264">
        <v>177</v>
      </c>
      <c r="J54" s="264">
        <v>180</v>
      </c>
      <c r="K54" s="264">
        <v>183</v>
      </c>
      <c r="L54" s="264">
        <v>183</v>
      </c>
      <c r="M54" s="264">
        <v>177</v>
      </c>
    </row>
    <row r="55" spans="1:23">
      <c r="A55" s="138" t="s">
        <v>211</v>
      </c>
      <c r="B55" s="264">
        <v>207</v>
      </c>
      <c r="C55" s="264">
        <v>203</v>
      </c>
      <c r="D55" s="264">
        <v>208</v>
      </c>
      <c r="E55" s="264">
        <v>209</v>
      </c>
      <c r="F55" s="264">
        <v>204</v>
      </c>
      <c r="G55" s="264">
        <v>218</v>
      </c>
      <c r="H55" s="264">
        <v>220</v>
      </c>
      <c r="I55" s="264">
        <v>221</v>
      </c>
      <c r="J55" s="264">
        <v>223</v>
      </c>
      <c r="K55" s="264">
        <v>232</v>
      </c>
      <c r="L55" s="264">
        <v>225</v>
      </c>
      <c r="M55" s="264">
        <v>228</v>
      </c>
    </row>
    <row r="56" spans="1:23">
      <c r="A56" s="138" t="s">
        <v>212</v>
      </c>
      <c r="B56" s="264">
        <v>254</v>
      </c>
      <c r="C56" s="264">
        <v>250</v>
      </c>
      <c r="D56" s="264">
        <v>237</v>
      </c>
      <c r="E56" s="264">
        <v>246</v>
      </c>
      <c r="F56" s="264">
        <v>250</v>
      </c>
      <c r="G56" s="264">
        <v>248</v>
      </c>
      <c r="H56" s="264">
        <v>247</v>
      </c>
      <c r="I56" s="264">
        <v>249</v>
      </c>
      <c r="J56" s="264">
        <v>237</v>
      </c>
      <c r="K56" s="264">
        <v>253</v>
      </c>
      <c r="L56" s="264">
        <v>227</v>
      </c>
      <c r="M56" s="264">
        <v>229</v>
      </c>
    </row>
    <row r="57" spans="1:23">
      <c r="A57" s="138" t="s">
        <v>213</v>
      </c>
      <c r="B57" s="264">
        <v>291</v>
      </c>
      <c r="C57" s="264">
        <v>305</v>
      </c>
      <c r="D57" s="264">
        <v>299</v>
      </c>
      <c r="E57" s="264">
        <v>288</v>
      </c>
      <c r="F57" s="264">
        <v>280</v>
      </c>
      <c r="G57" s="264">
        <v>275</v>
      </c>
      <c r="H57" s="264">
        <v>264</v>
      </c>
      <c r="I57" s="264">
        <v>278</v>
      </c>
      <c r="J57" s="264">
        <v>272</v>
      </c>
      <c r="K57" s="264">
        <v>263</v>
      </c>
      <c r="L57" s="264">
        <v>260</v>
      </c>
      <c r="M57" s="264">
        <v>269</v>
      </c>
    </row>
    <row r="58" spans="1:23">
      <c r="A58" s="138" t="s">
        <v>214</v>
      </c>
      <c r="B58" s="264">
        <v>313</v>
      </c>
      <c r="C58" s="264">
        <v>303</v>
      </c>
      <c r="D58" s="264">
        <v>309</v>
      </c>
      <c r="E58" s="264">
        <v>302</v>
      </c>
      <c r="F58" s="264">
        <v>298</v>
      </c>
      <c r="G58" s="264">
        <v>294</v>
      </c>
      <c r="H58" s="264">
        <v>297</v>
      </c>
      <c r="I58" s="264">
        <v>304</v>
      </c>
      <c r="J58" s="264">
        <v>282</v>
      </c>
      <c r="K58" s="264">
        <v>288</v>
      </c>
      <c r="L58" s="264">
        <v>285</v>
      </c>
      <c r="M58" s="264">
        <v>280</v>
      </c>
    </row>
    <row r="59" spans="1:23">
      <c r="A59" s="139" t="s">
        <v>215</v>
      </c>
      <c r="B59" s="265">
        <v>299</v>
      </c>
      <c r="C59" s="265">
        <v>306</v>
      </c>
      <c r="D59" s="265">
        <v>312</v>
      </c>
      <c r="E59" s="265">
        <v>319</v>
      </c>
      <c r="F59" s="265">
        <v>317</v>
      </c>
      <c r="G59" s="265">
        <v>322</v>
      </c>
      <c r="H59" s="265">
        <v>323</v>
      </c>
      <c r="I59" s="265">
        <v>325</v>
      </c>
      <c r="J59" s="265">
        <v>336</v>
      </c>
      <c r="K59" s="265">
        <v>333</v>
      </c>
      <c r="L59" s="265">
        <v>328</v>
      </c>
      <c r="M59" s="265">
        <v>327</v>
      </c>
    </row>
    <row r="60" spans="1:23">
      <c r="A60" s="169" t="s">
        <v>445</v>
      </c>
      <c r="B60" s="187">
        <v>3097</v>
      </c>
      <c r="C60" s="187">
        <v>3130</v>
      </c>
      <c r="D60" s="187">
        <v>3087</v>
      </c>
      <c r="E60" s="187">
        <v>3130</v>
      </c>
      <c r="F60" s="187">
        <v>3086</v>
      </c>
      <c r="G60" s="187">
        <v>3069</v>
      </c>
      <c r="H60" s="187">
        <v>3094</v>
      </c>
      <c r="I60" s="187">
        <v>3143</v>
      </c>
      <c r="J60" s="187">
        <v>3091</v>
      </c>
      <c r="K60" s="187">
        <v>3112</v>
      </c>
      <c r="L60" s="187">
        <v>2976</v>
      </c>
      <c r="M60" s="187">
        <v>2912</v>
      </c>
      <c r="N60" s="267"/>
      <c r="O60" s="267"/>
      <c r="P60" s="267"/>
      <c r="Q60" s="267"/>
      <c r="R60" s="267"/>
      <c r="S60" s="267"/>
      <c r="T60" s="267"/>
      <c r="U60" s="267"/>
      <c r="V60" s="267"/>
      <c r="W60" s="267"/>
    </row>
    <row r="61" spans="1:23">
      <c r="A61" s="138" t="s">
        <v>443</v>
      </c>
      <c r="B61" s="264">
        <v>30</v>
      </c>
      <c r="C61" s="264">
        <v>35</v>
      </c>
      <c r="D61" s="264">
        <v>37</v>
      </c>
      <c r="E61" s="264">
        <v>43</v>
      </c>
      <c r="F61" s="264">
        <v>37</v>
      </c>
      <c r="G61" s="264">
        <v>38</v>
      </c>
      <c r="H61" s="264">
        <v>20</v>
      </c>
      <c r="I61" s="264">
        <v>21</v>
      </c>
      <c r="J61" s="264">
        <v>26</v>
      </c>
      <c r="K61" s="264">
        <v>31</v>
      </c>
      <c r="L61" s="264">
        <v>28</v>
      </c>
      <c r="M61" s="264">
        <v>22</v>
      </c>
    </row>
    <row r="62" spans="1:23">
      <c r="A62" s="138" t="s">
        <v>208</v>
      </c>
      <c r="B62" s="264">
        <v>121</v>
      </c>
      <c r="C62" s="264">
        <v>136</v>
      </c>
      <c r="D62" s="264">
        <v>137</v>
      </c>
      <c r="E62" s="264">
        <v>138</v>
      </c>
      <c r="F62" s="264">
        <v>120</v>
      </c>
      <c r="G62" s="264">
        <v>127</v>
      </c>
      <c r="H62" s="264">
        <v>100</v>
      </c>
      <c r="I62" s="264">
        <v>114</v>
      </c>
      <c r="J62" s="264">
        <v>119</v>
      </c>
      <c r="K62" s="264">
        <v>128</v>
      </c>
      <c r="L62" s="264">
        <v>110</v>
      </c>
      <c r="M62" s="264">
        <v>98</v>
      </c>
    </row>
    <row r="63" spans="1:23">
      <c r="A63" s="138" t="s">
        <v>61</v>
      </c>
      <c r="B63" s="264">
        <v>230</v>
      </c>
      <c r="C63" s="264">
        <v>249</v>
      </c>
      <c r="D63" s="264">
        <v>226</v>
      </c>
      <c r="E63" s="264">
        <v>240</v>
      </c>
      <c r="F63" s="264">
        <v>228</v>
      </c>
      <c r="G63" s="264">
        <v>227</v>
      </c>
      <c r="H63" s="264">
        <v>262</v>
      </c>
      <c r="I63" s="264">
        <v>271</v>
      </c>
      <c r="J63" s="264">
        <v>269</v>
      </c>
      <c r="K63" s="264">
        <v>279</v>
      </c>
      <c r="L63" s="264">
        <v>235</v>
      </c>
      <c r="M63" s="264">
        <v>220</v>
      </c>
    </row>
    <row r="64" spans="1:23">
      <c r="A64" s="138" t="s">
        <v>209</v>
      </c>
      <c r="B64" s="264">
        <v>264</v>
      </c>
      <c r="C64" s="264">
        <v>267</v>
      </c>
      <c r="D64" s="264">
        <v>272</v>
      </c>
      <c r="E64" s="264">
        <v>275</v>
      </c>
      <c r="F64" s="264">
        <v>280</v>
      </c>
      <c r="G64" s="264">
        <v>285</v>
      </c>
      <c r="H64" s="264">
        <v>292</v>
      </c>
      <c r="I64" s="264">
        <v>296</v>
      </c>
      <c r="J64" s="264">
        <v>263</v>
      </c>
      <c r="K64" s="264">
        <v>242</v>
      </c>
      <c r="L64" s="264">
        <v>237</v>
      </c>
      <c r="M64" s="264">
        <v>231</v>
      </c>
    </row>
    <row r="65" spans="1:23">
      <c r="A65" s="138" t="s">
        <v>210</v>
      </c>
      <c r="B65" s="264">
        <v>277</v>
      </c>
      <c r="C65" s="264">
        <v>279</v>
      </c>
      <c r="D65" s="264">
        <v>272</v>
      </c>
      <c r="E65" s="264">
        <v>268</v>
      </c>
      <c r="F65" s="264">
        <v>287</v>
      </c>
      <c r="G65" s="264">
        <v>284</v>
      </c>
      <c r="H65" s="264">
        <v>289</v>
      </c>
      <c r="I65" s="264">
        <v>281</v>
      </c>
      <c r="J65" s="264">
        <v>256</v>
      </c>
      <c r="K65" s="264">
        <v>265</v>
      </c>
      <c r="L65" s="264">
        <v>255</v>
      </c>
      <c r="M65" s="264">
        <v>255</v>
      </c>
    </row>
    <row r="66" spans="1:23">
      <c r="A66" s="138" t="s">
        <v>211</v>
      </c>
      <c r="B66" s="264">
        <v>350</v>
      </c>
      <c r="C66" s="264">
        <v>343</v>
      </c>
      <c r="D66" s="264">
        <v>335</v>
      </c>
      <c r="E66" s="264">
        <v>337</v>
      </c>
      <c r="F66" s="264">
        <v>326</v>
      </c>
      <c r="G66" s="264">
        <v>333</v>
      </c>
      <c r="H66" s="264">
        <v>340</v>
      </c>
      <c r="I66" s="264">
        <v>351</v>
      </c>
      <c r="J66" s="264">
        <v>329</v>
      </c>
      <c r="K66" s="264">
        <v>336</v>
      </c>
      <c r="L66" s="264">
        <v>308</v>
      </c>
      <c r="M66" s="264">
        <v>301</v>
      </c>
    </row>
    <row r="67" spans="1:23">
      <c r="A67" s="138" t="s">
        <v>212</v>
      </c>
      <c r="B67" s="264">
        <v>394</v>
      </c>
      <c r="C67" s="264">
        <v>393</v>
      </c>
      <c r="D67" s="264">
        <v>384</v>
      </c>
      <c r="E67" s="264">
        <v>392</v>
      </c>
      <c r="F67" s="264">
        <v>389</v>
      </c>
      <c r="G67" s="264">
        <v>373</v>
      </c>
      <c r="H67" s="264">
        <v>373</v>
      </c>
      <c r="I67" s="264">
        <v>387</v>
      </c>
      <c r="J67" s="264">
        <v>399</v>
      </c>
      <c r="K67" s="264">
        <v>396</v>
      </c>
      <c r="L67" s="264">
        <v>378</v>
      </c>
      <c r="M67" s="264">
        <v>382</v>
      </c>
    </row>
    <row r="68" spans="1:23">
      <c r="A68" s="138" t="s">
        <v>213</v>
      </c>
      <c r="B68" s="264">
        <v>445</v>
      </c>
      <c r="C68" s="264">
        <v>454</v>
      </c>
      <c r="D68" s="264">
        <v>447</v>
      </c>
      <c r="E68" s="264">
        <v>448</v>
      </c>
      <c r="F68" s="264">
        <v>426</v>
      </c>
      <c r="G68" s="264">
        <v>422</v>
      </c>
      <c r="H68" s="264">
        <v>440</v>
      </c>
      <c r="I68" s="264">
        <v>447</v>
      </c>
      <c r="J68" s="264">
        <v>448</v>
      </c>
      <c r="K68" s="264">
        <v>434</v>
      </c>
      <c r="L68" s="264">
        <v>437</v>
      </c>
      <c r="M68" s="264">
        <v>420</v>
      </c>
    </row>
    <row r="69" spans="1:23">
      <c r="A69" s="138" t="s">
        <v>214</v>
      </c>
      <c r="B69" s="264">
        <v>519</v>
      </c>
      <c r="C69" s="264">
        <v>506</v>
      </c>
      <c r="D69" s="264">
        <v>498</v>
      </c>
      <c r="E69" s="264">
        <v>512</v>
      </c>
      <c r="F69" s="264">
        <v>516</v>
      </c>
      <c r="G69" s="264">
        <v>500</v>
      </c>
      <c r="H69" s="264">
        <v>496</v>
      </c>
      <c r="I69" s="264">
        <v>493</v>
      </c>
      <c r="J69" s="264">
        <v>501</v>
      </c>
      <c r="K69" s="264">
        <v>518</v>
      </c>
      <c r="L69" s="264">
        <v>502</v>
      </c>
      <c r="M69" s="264">
        <v>503</v>
      </c>
    </row>
    <row r="70" spans="1:23">
      <c r="A70" s="139" t="s">
        <v>215</v>
      </c>
      <c r="B70" s="265">
        <v>467</v>
      </c>
      <c r="C70" s="265">
        <v>468</v>
      </c>
      <c r="D70" s="265">
        <v>479</v>
      </c>
      <c r="E70" s="265">
        <v>477</v>
      </c>
      <c r="F70" s="265">
        <v>477</v>
      </c>
      <c r="G70" s="265">
        <v>480</v>
      </c>
      <c r="H70" s="265">
        <v>482</v>
      </c>
      <c r="I70" s="265">
        <v>482</v>
      </c>
      <c r="J70" s="265">
        <v>481</v>
      </c>
      <c r="K70" s="265">
        <v>483</v>
      </c>
      <c r="L70" s="265">
        <v>486</v>
      </c>
      <c r="M70" s="265">
        <v>480</v>
      </c>
    </row>
    <row r="71" spans="1:23">
      <c r="A71" s="169" t="s">
        <v>446</v>
      </c>
      <c r="B71" s="187">
        <v>1132</v>
      </c>
      <c r="C71" s="187">
        <v>1098</v>
      </c>
      <c r="D71" s="187">
        <v>1094</v>
      </c>
      <c r="E71" s="187">
        <v>1099</v>
      </c>
      <c r="F71" s="187">
        <v>1090</v>
      </c>
      <c r="G71" s="187">
        <v>1084</v>
      </c>
      <c r="H71" s="187">
        <v>1094</v>
      </c>
      <c r="I71" s="187">
        <v>1108</v>
      </c>
      <c r="J71" s="187">
        <v>1101</v>
      </c>
      <c r="K71" s="187">
        <v>1118</v>
      </c>
      <c r="L71" s="187">
        <v>1085</v>
      </c>
      <c r="M71" s="187">
        <v>1089</v>
      </c>
      <c r="N71" s="267"/>
      <c r="O71" s="267"/>
      <c r="P71" s="267"/>
      <c r="Q71" s="267"/>
      <c r="R71" s="267"/>
      <c r="S71" s="267"/>
      <c r="T71" s="267"/>
      <c r="U71" s="267"/>
      <c r="V71" s="267"/>
      <c r="W71" s="267"/>
    </row>
    <row r="72" spans="1:23">
      <c r="A72" s="138" t="s">
        <v>443</v>
      </c>
      <c r="B72" s="264">
        <v>10</v>
      </c>
      <c r="C72" s="264">
        <v>13</v>
      </c>
      <c r="D72" s="264">
        <v>13</v>
      </c>
      <c r="E72" s="264">
        <v>12</v>
      </c>
      <c r="F72" s="264">
        <v>11</v>
      </c>
      <c r="G72" s="264">
        <v>10</v>
      </c>
      <c r="H72" s="264">
        <v>9</v>
      </c>
      <c r="I72" s="264">
        <v>10</v>
      </c>
      <c r="J72" s="264">
        <v>12</v>
      </c>
      <c r="K72" s="264">
        <v>12</v>
      </c>
      <c r="L72" s="264">
        <v>8</v>
      </c>
      <c r="M72" s="264">
        <v>11</v>
      </c>
    </row>
    <row r="73" spans="1:23">
      <c r="A73" s="138" t="s">
        <v>208</v>
      </c>
      <c r="B73" s="264">
        <v>39</v>
      </c>
      <c r="C73" s="264">
        <v>35</v>
      </c>
      <c r="D73" s="264">
        <v>40</v>
      </c>
      <c r="E73" s="264">
        <v>46</v>
      </c>
      <c r="F73" s="264">
        <v>37</v>
      </c>
      <c r="G73" s="264">
        <v>39</v>
      </c>
      <c r="H73" s="264">
        <v>27</v>
      </c>
      <c r="I73" s="264">
        <v>34</v>
      </c>
      <c r="J73" s="264">
        <v>35</v>
      </c>
      <c r="K73" s="264">
        <v>38</v>
      </c>
      <c r="L73" s="264">
        <v>31</v>
      </c>
      <c r="M73" s="264">
        <v>32</v>
      </c>
    </row>
    <row r="74" spans="1:23">
      <c r="A74" s="138" t="s">
        <v>61</v>
      </c>
      <c r="B74" s="264">
        <v>93</v>
      </c>
      <c r="C74" s="264">
        <v>78</v>
      </c>
      <c r="D74" s="264">
        <v>66</v>
      </c>
      <c r="E74" s="264">
        <v>72</v>
      </c>
      <c r="F74" s="264">
        <v>84</v>
      </c>
      <c r="G74" s="264">
        <v>83</v>
      </c>
      <c r="H74" s="264">
        <v>95</v>
      </c>
      <c r="I74" s="264">
        <v>95</v>
      </c>
      <c r="J74" s="264">
        <v>98</v>
      </c>
      <c r="K74" s="264">
        <v>104</v>
      </c>
      <c r="L74" s="264">
        <v>102</v>
      </c>
      <c r="M74" s="264">
        <v>91</v>
      </c>
    </row>
    <row r="75" spans="1:23">
      <c r="A75" s="138" t="s">
        <v>209</v>
      </c>
      <c r="B75" s="264">
        <v>95</v>
      </c>
      <c r="C75" s="264">
        <v>95</v>
      </c>
      <c r="D75" s="264">
        <v>93</v>
      </c>
      <c r="E75" s="264">
        <v>92</v>
      </c>
      <c r="F75" s="264">
        <v>100</v>
      </c>
      <c r="G75" s="264">
        <v>97</v>
      </c>
      <c r="H75" s="264">
        <v>101</v>
      </c>
      <c r="I75" s="264">
        <v>116</v>
      </c>
      <c r="J75" s="264">
        <v>109</v>
      </c>
      <c r="K75" s="264">
        <v>117</v>
      </c>
      <c r="L75" s="264">
        <v>110</v>
      </c>
      <c r="M75" s="264">
        <v>112</v>
      </c>
    </row>
    <row r="76" spans="1:23">
      <c r="A76" s="138" t="s">
        <v>210</v>
      </c>
      <c r="B76" s="264">
        <v>118</v>
      </c>
      <c r="C76" s="264">
        <v>108</v>
      </c>
      <c r="D76" s="264">
        <v>105</v>
      </c>
      <c r="E76" s="264">
        <v>106</v>
      </c>
      <c r="F76" s="264">
        <v>98</v>
      </c>
      <c r="G76" s="264">
        <v>91</v>
      </c>
      <c r="H76" s="264">
        <v>98</v>
      </c>
      <c r="I76" s="264">
        <v>93</v>
      </c>
      <c r="J76" s="264">
        <v>95</v>
      </c>
      <c r="K76" s="264">
        <v>97</v>
      </c>
      <c r="L76" s="264">
        <v>100</v>
      </c>
      <c r="M76" s="264">
        <v>103</v>
      </c>
    </row>
    <row r="77" spans="1:23">
      <c r="A77" s="138" t="s">
        <v>211</v>
      </c>
      <c r="B77" s="264">
        <v>123</v>
      </c>
      <c r="C77" s="264">
        <v>123</v>
      </c>
      <c r="D77" s="264">
        <v>130</v>
      </c>
      <c r="E77" s="264">
        <v>126</v>
      </c>
      <c r="F77" s="264">
        <v>119</v>
      </c>
      <c r="G77" s="264">
        <v>116</v>
      </c>
      <c r="H77" s="264">
        <v>119</v>
      </c>
      <c r="I77" s="264">
        <v>118</v>
      </c>
      <c r="J77" s="264">
        <v>115</v>
      </c>
      <c r="K77" s="264">
        <v>114</v>
      </c>
      <c r="L77" s="264">
        <v>99</v>
      </c>
      <c r="M77" s="264">
        <v>101</v>
      </c>
    </row>
    <row r="78" spans="1:23">
      <c r="A78" s="138" t="s">
        <v>212</v>
      </c>
      <c r="B78" s="264">
        <v>127</v>
      </c>
      <c r="C78" s="264">
        <v>126</v>
      </c>
      <c r="D78" s="264">
        <v>125</v>
      </c>
      <c r="E78" s="264">
        <v>123</v>
      </c>
      <c r="F78" s="264">
        <v>124</v>
      </c>
      <c r="G78" s="264">
        <v>134</v>
      </c>
      <c r="H78" s="264">
        <v>137</v>
      </c>
      <c r="I78" s="264">
        <v>138</v>
      </c>
      <c r="J78" s="264">
        <v>132</v>
      </c>
      <c r="K78" s="264">
        <v>130</v>
      </c>
      <c r="L78" s="264">
        <v>129</v>
      </c>
      <c r="M78" s="264">
        <v>129</v>
      </c>
    </row>
    <row r="79" spans="1:23">
      <c r="A79" s="138" t="s">
        <v>213</v>
      </c>
      <c r="B79" s="264">
        <v>169</v>
      </c>
      <c r="C79" s="264">
        <v>165</v>
      </c>
      <c r="D79" s="264">
        <v>162</v>
      </c>
      <c r="E79" s="264">
        <v>159</v>
      </c>
      <c r="F79" s="264">
        <v>155</v>
      </c>
      <c r="G79" s="264">
        <v>153</v>
      </c>
      <c r="H79" s="264">
        <v>147</v>
      </c>
      <c r="I79" s="264">
        <v>145</v>
      </c>
      <c r="J79" s="264">
        <v>150</v>
      </c>
      <c r="K79" s="264">
        <v>148</v>
      </c>
      <c r="L79" s="264">
        <v>152</v>
      </c>
      <c r="M79" s="264">
        <v>152</v>
      </c>
    </row>
    <row r="80" spans="1:23">
      <c r="A80" s="138" t="s">
        <v>214</v>
      </c>
      <c r="B80" s="264">
        <v>190</v>
      </c>
      <c r="C80" s="264">
        <v>190</v>
      </c>
      <c r="D80" s="264">
        <v>193</v>
      </c>
      <c r="E80" s="264">
        <v>195</v>
      </c>
      <c r="F80" s="264">
        <v>191</v>
      </c>
      <c r="G80" s="264">
        <v>188</v>
      </c>
      <c r="H80" s="264">
        <v>188</v>
      </c>
      <c r="I80" s="264">
        <v>184</v>
      </c>
      <c r="J80" s="264">
        <v>185</v>
      </c>
      <c r="K80" s="264">
        <v>185</v>
      </c>
      <c r="L80" s="264">
        <v>179</v>
      </c>
      <c r="M80" s="264">
        <v>181</v>
      </c>
    </row>
    <row r="81" spans="1:23">
      <c r="A81" s="139" t="s">
        <v>215</v>
      </c>
      <c r="B81" s="265">
        <v>168</v>
      </c>
      <c r="C81" s="265">
        <v>165</v>
      </c>
      <c r="D81" s="265">
        <v>167</v>
      </c>
      <c r="E81" s="265">
        <v>168</v>
      </c>
      <c r="F81" s="265">
        <v>171</v>
      </c>
      <c r="G81" s="265">
        <v>173</v>
      </c>
      <c r="H81" s="265">
        <v>173</v>
      </c>
      <c r="I81" s="265">
        <v>175</v>
      </c>
      <c r="J81" s="265">
        <v>170</v>
      </c>
      <c r="K81" s="265">
        <v>173</v>
      </c>
      <c r="L81" s="265">
        <v>175</v>
      </c>
      <c r="M81" s="265">
        <v>177</v>
      </c>
    </row>
    <row r="82" spans="1:23">
      <c r="A82" s="169" t="s">
        <v>447</v>
      </c>
      <c r="B82" s="187">
        <v>3585</v>
      </c>
      <c r="C82" s="187">
        <v>3627</v>
      </c>
      <c r="D82" s="187">
        <v>3579</v>
      </c>
      <c r="E82" s="187">
        <v>3619</v>
      </c>
      <c r="F82" s="187">
        <v>3568</v>
      </c>
      <c r="G82" s="187">
        <v>3515</v>
      </c>
      <c r="H82" s="187">
        <v>3437</v>
      </c>
      <c r="I82" s="187">
        <v>3599</v>
      </c>
      <c r="J82" s="187">
        <v>3564</v>
      </c>
      <c r="K82" s="187">
        <v>3592</v>
      </c>
      <c r="L82" s="187">
        <v>3426</v>
      </c>
      <c r="M82" s="187">
        <v>3368</v>
      </c>
      <c r="N82" s="267"/>
      <c r="O82" s="267"/>
      <c r="P82" s="267"/>
      <c r="Q82" s="267"/>
      <c r="R82" s="267"/>
      <c r="S82" s="267"/>
      <c r="T82" s="267"/>
      <c r="U82" s="267"/>
      <c r="V82" s="267"/>
      <c r="W82" s="267"/>
    </row>
    <row r="83" spans="1:23">
      <c r="A83" s="138" t="s">
        <v>443</v>
      </c>
      <c r="B83" s="264">
        <v>40</v>
      </c>
      <c r="C83" s="264">
        <v>47</v>
      </c>
      <c r="D83" s="264">
        <v>51</v>
      </c>
      <c r="E83" s="264">
        <v>68</v>
      </c>
      <c r="F83" s="264">
        <v>59</v>
      </c>
      <c r="G83" s="264">
        <v>52</v>
      </c>
      <c r="H83" s="264">
        <v>34</v>
      </c>
      <c r="I83" s="264">
        <v>42</v>
      </c>
      <c r="J83" s="264">
        <v>45</v>
      </c>
      <c r="K83" s="264">
        <v>44</v>
      </c>
      <c r="L83" s="264">
        <v>42</v>
      </c>
      <c r="M83" s="264">
        <v>42</v>
      </c>
    </row>
    <row r="84" spans="1:23">
      <c r="A84" s="138" t="s">
        <v>208</v>
      </c>
      <c r="B84" s="264">
        <v>163</v>
      </c>
      <c r="C84" s="264">
        <v>159</v>
      </c>
      <c r="D84" s="264">
        <v>155</v>
      </c>
      <c r="E84" s="264">
        <v>165</v>
      </c>
      <c r="F84" s="264">
        <v>151</v>
      </c>
      <c r="G84" s="264">
        <v>156</v>
      </c>
      <c r="H84" s="264">
        <v>114</v>
      </c>
      <c r="I84" s="264">
        <v>119</v>
      </c>
      <c r="J84" s="264">
        <v>119</v>
      </c>
      <c r="K84" s="264">
        <v>136</v>
      </c>
      <c r="L84" s="264">
        <v>120</v>
      </c>
      <c r="M84" s="264">
        <v>117</v>
      </c>
    </row>
    <row r="85" spans="1:23">
      <c r="A85" s="138" t="s">
        <v>61</v>
      </c>
      <c r="B85" s="264">
        <v>255</v>
      </c>
      <c r="C85" s="264">
        <v>255</v>
      </c>
      <c r="D85" s="264">
        <v>258</v>
      </c>
      <c r="E85" s="264">
        <v>261</v>
      </c>
      <c r="F85" s="264">
        <v>259</v>
      </c>
      <c r="G85" s="264">
        <v>246</v>
      </c>
      <c r="H85" s="264">
        <v>263</v>
      </c>
      <c r="I85" s="264">
        <v>282</v>
      </c>
      <c r="J85" s="264">
        <v>278</v>
      </c>
      <c r="K85" s="264">
        <v>275</v>
      </c>
      <c r="L85" s="264">
        <v>239</v>
      </c>
      <c r="M85" s="264">
        <v>221</v>
      </c>
    </row>
    <row r="86" spans="1:23">
      <c r="A86" s="138" t="s">
        <v>209</v>
      </c>
      <c r="B86" s="264">
        <v>316</v>
      </c>
      <c r="C86" s="264">
        <v>329</v>
      </c>
      <c r="D86" s="264">
        <v>317</v>
      </c>
      <c r="E86" s="264">
        <v>312</v>
      </c>
      <c r="F86" s="264">
        <v>336</v>
      </c>
      <c r="G86" s="264">
        <v>315</v>
      </c>
      <c r="H86" s="264">
        <v>308</v>
      </c>
      <c r="I86" s="264">
        <v>323</v>
      </c>
      <c r="J86" s="264">
        <v>317</v>
      </c>
      <c r="K86" s="264">
        <v>301</v>
      </c>
      <c r="L86" s="264">
        <v>284</v>
      </c>
      <c r="M86" s="264">
        <v>273</v>
      </c>
    </row>
    <row r="87" spans="1:23">
      <c r="A87" s="138" t="s">
        <v>210</v>
      </c>
      <c r="B87" s="264">
        <v>353</v>
      </c>
      <c r="C87" s="264">
        <v>349</v>
      </c>
      <c r="D87" s="264">
        <v>364</v>
      </c>
      <c r="E87" s="264">
        <v>360</v>
      </c>
      <c r="F87" s="264">
        <v>347</v>
      </c>
      <c r="G87" s="264">
        <v>340</v>
      </c>
      <c r="H87" s="264">
        <v>328</v>
      </c>
      <c r="I87" s="264">
        <v>355</v>
      </c>
      <c r="J87" s="264">
        <v>342</v>
      </c>
      <c r="K87" s="264">
        <v>361</v>
      </c>
      <c r="L87" s="264">
        <v>339</v>
      </c>
      <c r="M87" s="264">
        <v>346</v>
      </c>
    </row>
    <row r="88" spans="1:23">
      <c r="A88" s="138" t="s">
        <v>211</v>
      </c>
      <c r="B88" s="264">
        <v>391</v>
      </c>
      <c r="C88" s="264">
        <v>394</v>
      </c>
      <c r="D88" s="264">
        <v>386</v>
      </c>
      <c r="E88" s="264">
        <v>395</v>
      </c>
      <c r="F88" s="264">
        <v>390</v>
      </c>
      <c r="G88" s="264">
        <v>385</v>
      </c>
      <c r="H88" s="264">
        <v>383</v>
      </c>
      <c r="I88" s="264">
        <v>403</v>
      </c>
      <c r="J88" s="264">
        <v>418</v>
      </c>
      <c r="K88" s="264">
        <v>425</v>
      </c>
      <c r="L88" s="264">
        <v>400</v>
      </c>
      <c r="M88" s="264">
        <v>398</v>
      </c>
    </row>
    <row r="89" spans="1:23">
      <c r="A89" s="138" t="s">
        <v>212</v>
      </c>
      <c r="B89" s="264">
        <v>472</v>
      </c>
      <c r="C89" s="264">
        <v>475</v>
      </c>
      <c r="D89" s="264">
        <v>454</v>
      </c>
      <c r="E89" s="264">
        <v>442</v>
      </c>
      <c r="F89" s="264">
        <v>449</v>
      </c>
      <c r="G89" s="264">
        <v>437</v>
      </c>
      <c r="H89" s="264">
        <v>429</v>
      </c>
      <c r="I89" s="264">
        <v>451</v>
      </c>
      <c r="J89" s="264">
        <v>438</v>
      </c>
      <c r="K89" s="264">
        <v>438</v>
      </c>
      <c r="L89" s="264">
        <v>422</v>
      </c>
      <c r="M89" s="264">
        <v>389</v>
      </c>
    </row>
    <row r="90" spans="1:23">
      <c r="A90" s="138" t="s">
        <v>213</v>
      </c>
      <c r="B90" s="264">
        <v>503</v>
      </c>
      <c r="C90" s="264">
        <v>512</v>
      </c>
      <c r="D90" s="264">
        <v>511</v>
      </c>
      <c r="E90" s="264">
        <v>512</v>
      </c>
      <c r="F90" s="264">
        <v>492</v>
      </c>
      <c r="G90" s="264">
        <v>490</v>
      </c>
      <c r="H90" s="264">
        <v>486</v>
      </c>
      <c r="I90" s="264">
        <v>505</v>
      </c>
      <c r="J90" s="264">
        <v>488</v>
      </c>
      <c r="K90" s="264">
        <v>492</v>
      </c>
      <c r="L90" s="264">
        <v>472</v>
      </c>
      <c r="M90" s="264">
        <v>469</v>
      </c>
    </row>
    <row r="91" spans="1:23">
      <c r="A91" s="138" t="s">
        <v>214</v>
      </c>
      <c r="B91" s="264">
        <v>581</v>
      </c>
      <c r="C91" s="264">
        <v>599</v>
      </c>
      <c r="D91" s="264">
        <v>589</v>
      </c>
      <c r="E91" s="264">
        <v>603</v>
      </c>
      <c r="F91" s="264">
        <v>587</v>
      </c>
      <c r="G91" s="264">
        <v>592</v>
      </c>
      <c r="H91" s="264">
        <v>590</v>
      </c>
      <c r="I91" s="264">
        <v>595</v>
      </c>
      <c r="J91" s="264">
        <v>601</v>
      </c>
      <c r="K91" s="264">
        <v>603</v>
      </c>
      <c r="L91" s="264">
        <v>591</v>
      </c>
      <c r="M91" s="264">
        <v>590</v>
      </c>
    </row>
    <row r="92" spans="1:23">
      <c r="A92" s="139" t="s">
        <v>215</v>
      </c>
      <c r="B92" s="265">
        <v>511</v>
      </c>
      <c r="C92" s="265">
        <v>508</v>
      </c>
      <c r="D92" s="265">
        <v>494</v>
      </c>
      <c r="E92" s="265">
        <v>501</v>
      </c>
      <c r="F92" s="265">
        <v>498</v>
      </c>
      <c r="G92" s="265">
        <v>502</v>
      </c>
      <c r="H92" s="265">
        <v>502</v>
      </c>
      <c r="I92" s="265">
        <v>524</v>
      </c>
      <c r="J92" s="265">
        <v>518</v>
      </c>
      <c r="K92" s="265">
        <v>517</v>
      </c>
      <c r="L92" s="265">
        <v>517</v>
      </c>
      <c r="M92" s="265">
        <v>523</v>
      </c>
    </row>
    <row r="93" spans="1:23">
      <c r="A93" s="169" t="s">
        <v>429</v>
      </c>
      <c r="B93" s="187">
        <v>3640</v>
      </c>
      <c r="C93" s="187">
        <v>3642</v>
      </c>
      <c r="D93" s="187">
        <v>3677</v>
      </c>
      <c r="E93" s="187">
        <v>3744</v>
      </c>
      <c r="F93" s="187">
        <v>3687</v>
      </c>
      <c r="G93" s="187">
        <v>3647</v>
      </c>
      <c r="H93" s="187">
        <v>3578</v>
      </c>
      <c r="I93" s="187">
        <v>3662</v>
      </c>
      <c r="J93" s="187">
        <v>3584</v>
      </c>
      <c r="K93" s="187">
        <v>3588</v>
      </c>
      <c r="L93" s="187">
        <v>3379</v>
      </c>
      <c r="M93" s="187">
        <v>3327</v>
      </c>
      <c r="N93" s="267"/>
      <c r="O93" s="267"/>
      <c r="P93" s="267"/>
      <c r="Q93" s="267"/>
      <c r="R93" s="267"/>
      <c r="S93" s="267"/>
      <c r="T93" s="267"/>
      <c r="U93" s="267"/>
      <c r="V93" s="267"/>
      <c r="W93" s="267"/>
    </row>
    <row r="94" spans="1:23">
      <c r="A94" s="138" t="s">
        <v>443</v>
      </c>
      <c r="B94" s="264">
        <v>47</v>
      </c>
      <c r="C94" s="264">
        <v>43</v>
      </c>
      <c r="D94" s="264">
        <v>44</v>
      </c>
      <c r="E94" s="264">
        <v>55</v>
      </c>
      <c r="F94" s="264">
        <v>56</v>
      </c>
      <c r="G94" s="264">
        <v>68</v>
      </c>
      <c r="H94" s="264">
        <v>35</v>
      </c>
      <c r="I94" s="264">
        <v>31</v>
      </c>
      <c r="J94" s="264">
        <v>39</v>
      </c>
      <c r="K94" s="264">
        <v>46</v>
      </c>
      <c r="L94" s="264">
        <v>32</v>
      </c>
      <c r="M94" s="264">
        <v>30</v>
      </c>
    </row>
    <row r="95" spans="1:23">
      <c r="A95" s="138" t="s">
        <v>208</v>
      </c>
      <c r="B95" s="264">
        <v>140</v>
      </c>
      <c r="C95" s="264">
        <v>162</v>
      </c>
      <c r="D95" s="264">
        <v>149</v>
      </c>
      <c r="E95" s="264">
        <v>168</v>
      </c>
      <c r="F95" s="264">
        <v>164</v>
      </c>
      <c r="G95" s="264">
        <v>167</v>
      </c>
      <c r="H95" s="264">
        <v>122</v>
      </c>
      <c r="I95" s="264">
        <v>145</v>
      </c>
      <c r="J95" s="264">
        <v>150</v>
      </c>
      <c r="K95" s="264">
        <v>150</v>
      </c>
      <c r="L95" s="264">
        <v>150</v>
      </c>
      <c r="M95" s="264">
        <v>134</v>
      </c>
    </row>
    <row r="96" spans="1:23">
      <c r="A96" s="138" t="s">
        <v>61</v>
      </c>
      <c r="B96" s="264">
        <v>283</v>
      </c>
      <c r="C96" s="264">
        <v>281</v>
      </c>
      <c r="D96" s="264">
        <v>283</v>
      </c>
      <c r="E96" s="264">
        <v>305</v>
      </c>
      <c r="F96" s="264">
        <v>292</v>
      </c>
      <c r="G96" s="264">
        <v>287</v>
      </c>
      <c r="H96" s="264">
        <v>270</v>
      </c>
      <c r="I96" s="264">
        <v>290</v>
      </c>
      <c r="J96" s="264">
        <v>278</v>
      </c>
      <c r="K96" s="264">
        <v>277</v>
      </c>
      <c r="L96" s="264">
        <v>237</v>
      </c>
      <c r="M96" s="264">
        <v>211</v>
      </c>
    </row>
    <row r="97" spans="1:23">
      <c r="A97" s="138" t="s">
        <v>209</v>
      </c>
      <c r="B97" s="264">
        <v>294</v>
      </c>
      <c r="C97" s="264">
        <v>290</v>
      </c>
      <c r="D97" s="264">
        <v>299</v>
      </c>
      <c r="E97" s="264">
        <v>310</v>
      </c>
      <c r="F97" s="264">
        <v>306</v>
      </c>
      <c r="G97" s="264">
        <v>282</v>
      </c>
      <c r="H97" s="264">
        <v>295</v>
      </c>
      <c r="I97" s="264">
        <v>314</v>
      </c>
      <c r="J97" s="264">
        <v>298</v>
      </c>
      <c r="K97" s="264">
        <v>311</v>
      </c>
      <c r="L97" s="264">
        <v>273</v>
      </c>
      <c r="M97" s="264">
        <v>278</v>
      </c>
    </row>
    <row r="98" spans="1:23">
      <c r="A98" s="138" t="s">
        <v>210</v>
      </c>
      <c r="B98" s="264">
        <v>311</v>
      </c>
      <c r="C98" s="264">
        <v>303</v>
      </c>
      <c r="D98" s="264">
        <v>311</v>
      </c>
      <c r="E98" s="264">
        <v>315</v>
      </c>
      <c r="F98" s="264">
        <v>312</v>
      </c>
      <c r="G98" s="264">
        <v>302</v>
      </c>
      <c r="H98" s="264">
        <v>310</v>
      </c>
      <c r="I98" s="264">
        <v>304</v>
      </c>
      <c r="J98" s="264">
        <v>296</v>
      </c>
      <c r="K98" s="264">
        <v>290</v>
      </c>
      <c r="L98" s="264">
        <v>266</v>
      </c>
      <c r="M98" s="264">
        <v>272</v>
      </c>
    </row>
    <row r="99" spans="1:23">
      <c r="A99" s="138" t="s">
        <v>211</v>
      </c>
      <c r="B99" s="264">
        <v>357</v>
      </c>
      <c r="C99" s="264">
        <v>365</v>
      </c>
      <c r="D99" s="264">
        <v>368</v>
      </c>
      <c r="E99" s="264">
        <v>368</v>
      </c>
      <c r="F99" s="264">
        <v>363</v>
      </c>
      <c r="G99" s="264">
        <v>360</v>
      </c>
      <c r="H99" s="264">
        <v>368</v>
      </c>
      <c r="I99" s="264">
        <v>382</v>
      </c>
      <c r="J99" s="264">
        <v>339</v>
      </c>
      <c r="K99" s="264">
        <v>338</v>
      </c>
      <c r="L99" s="264">
        <v>334</v>
      </c>
      <c r="M99" s="264">
        <v>333</v>
      </c>
    </row>
    <row r="100" spans="1:23">
      <c r="A100" s="138" t="s">
        <v>212</v>
      </c>
      <c r="B100" s="264">
        <v>440</v>
      </c>
      <c r="C100" s="264">
        <v>428</v>
      </c>
      <c r="D100" s="264">
        <v>443</v>
      </c>
      <c r="E100" s="264">
        <v>438</v>
      </c>
      <c r="F100" s="264">
        <v>422</v>
      </c>
      <c r="G100" s="264">
        <v>409</v>
      </c>
      <c r="H100" s="264">
        <v>407</v>
      </c>
      <c r="I100" s="264">
        <v>405</v>
      </c>
      <c r="J100" s="264">
        <v>391</v>
      </c>
      <c r="K100" s="264">
        <v>389</v>
      </c>
      <c r="L100" s="264">
        <v>358</v>
      </c>
      <c r="M100" s="264">
        <v>352</v>
      </c>
    </row>
    <row r="101" spans="1:23">
      <c r="A101" s="138" t="s">
        <v>213</v>
      </c>
      <c r="B101" s="264">
        <v>503</v>
      </c>
      <c r="C101" s="264">
        <v>495</v>
      </c>
      <c r="D101" s="264">
        <v>499</v>
      </c>
      <c r="E101" s="264">
        <v>494</v>
      </c>
      <c r="F101" s="264">
        <v>492</v>
      </c>
      <c r="G101" s="264">
        <v>488</v>
      </c>
      <c r="H101" s="264">
        <v>482</v>
      </c>
      <c r="I101" s="264">
        <v>486</v>
      </c>
      <c r="J101" s="264">
        <v>472</v>
      </c>
      <c r="K101" s="264">
        <v>474</v>
      </c>
      <c r="L101" s="264">
        <v>454</v>
      </c>
      <c r="M101" s="264">
        <v>457</v>
      </c>
    </row>
    <row r="102" spans="1:23">
      <c r="A102" s="138" t="s">
        <v>214</v>
      </c>
      <c r="B102" s="264">
        <v>645</v>
      </c>
      <c r="C102" s="264">
        <v>646</v>
      </c>
      <c r="D102" s="264">
        <v>653</v>
      </c>
      <c r="E102" s="264">
        <v>664</v>
      </c>
      <c r="F102" s="264">
        <v>648</v>
      </c>
      <c r="G102" s="264">
        <v>655</v>
      </c>
      <c r="H102" s="264">
        <v>659</v>
      </c>
      <c r="I102" s="264">
        <v>681</v>
      </c>
      <c r="J102" s="264">
        <v>690</v>
      </c>
      <c r="K102" s="264">
        <v>672</v>
      </c>
      <c r="L102" s="264">
        <v>641</v>
      </c>
      <c r="M102" s="264">
        <v>637</v>
      </c>
    </row>
    <row r="103" spans="1:23">
      <c r="A103" s="139" t="s">
        <v>215</v>
      </c>
      <c r="B103" s="265">
        <v>620</v>
      </c>
      <c r="C103" s="265">
        <v>629</v>
      </c>
      <c r="D103" s="265">
        <v>628</v>
      </c>
      <c r="E103" s="265">
        <v>627</v>
      </c>
      <c r="F103" s="265">
        <v>632</v>
      </c>
      <c r="G103" s="265">
        <v>629</v>
      </c>
      <c r="H103" s="265">
        <v>630</v>
      </c>
      <c r="I103" s="265">
        <v>624</v>
      </c>
      <c r="J103" s="265">
        <v>631</v>
      </c>
      <c r="K103" s="265">
        <v>641</v>
      </c>
      <c r="L103" s="265">
        <v>634</v>
      </c>
      <c r="M103" s="265">
        <v>623</v>
      </c>
    </row>
    <row r="104" spans="1:23">
      <c r="A104" s="169" t="s">
        <v>430</v>
      </c>
      <c r="B104" s="187">
        <v>3717</v>
      </c>
      <c r="C104" s="187">
        <v>3674</v>
      </c>
      <c r="D104" s="187">
        <v>3687</v>
      </c>
      <c r="E104" s="187">
        <v>3769</v>
      </c>
      <c r="F104" s="187">
        <v>3687</v>
      </c>
      <c r="G104" s="187">
        <v>3619</v>
      </c>
      <c r="H104" s="187">
        <v>3606</v>
      </c>
      <c r="I104" s="187">
        <v>3652</v>
      </c>
      <c r="J104" s="187">
        <v>3649</v>
      </c>
      <c r="K104" s="187">
        <v>3657</v>
      </c>
      <c r="L104" s="187">
        <v>3481</v>
      </c>
      <c r="M104" s="187">
        <v>3426</v>
      </c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</row>
    <row r="105" spans="1:23">
      <c r="A105" s="138" t="s">
        <v>443</v>
      </c>
      <c r="B105" s="264">
        <v>48</v>
      </c>
      <c r="C105" s="264">
        <v>45</v>
      </c>
      <c r="D105" s="264">
        <v>45</v>
      </c>
      <c r="E105" s="264">
        <v>62</v>
      </c>
      <c r="F105" s="264">
        <v>57</v>
      </c>
      <c r="G105" s="264">
        <v>57</v>
      </c>
      <c r="H105" s="264">
        <v>39</v>
      </c>
      <c r="I105" s="264">
        <v>51</v>
      </c>
      <c r="J105" s="264">
        <v>49</v>
      </c>
      <c r="K105" s="264">
        <v>52</v>
      </c>
      <c r="L105" s="264">
        <v>46</v>
      </c>
      <c r="M105" s="264">
        <v>47</v>
      </c>
    </row>
    <row r="106" spans="1:23">
      <c r="A106" s="138" t="s">
        <v>208</v>
      </c>
      <c r="B106" s="264">
        <v>165</v>
      </c>
      <c r="C106" s="264">
        <v>177</v>
      </c>
      <c r="D106" s="264">
        <v>178</v>
      </c>
      <c r="E106" s="264">
        <v>183</v>
      </c>
      <c r="F106" s="264">
        <v>169</v>
      </c>
      <c r="G106" s="264">
        <v>158</v>
      </c>
      <c r="H106" s="264">
        <v>127</v>
      </c>
      <c r="I106" s="264">
        <v>133</v>
      </c>
      <c r="J106" s="264">
        <v>131</v>
      </c>
      <c r="K106" s="264">
        <v>141</v>
      </c>
      <c r="L106" s="264">
        <v>128</v>
      </c>
      <c r="M106" s="264">
        <v>117</v>
      </c>
    </row>
    <row r="107" spans="1:23">
      <c r="A107" s="138" t="s">
        <v>61</v>
      </c>
      <c r="B107" s="264">
        <v>275</v>
      </c>
      <c r="C107" s="264">
        <v>273</v>
      </c>
      <c r="D107" s="264">
        <v>284</v>
      </c>
      <c r="E107" s="264">
        <v>300</v>
      </c>
      <c r="F107" s="264">
        <v>284</v>
      </c>
      <c r="G107" s="264">
        <v>259</v>
      </c>
      <c r="H107" s="264">
        <v>286</v>
      </c>
      <c r="I107" s="264">
        <v>294</v>
      </c>
      <c r="J107" s="264">
        <v>298</v>
      </c>
      <c r="K107" s="264">
        <v>299</v>
      </c>
      <c r="L107" s="264">
        <v>266</v>
      </c>
      <c r="M107" s="264">
        <v>261</v>
      </c>
    </row>
    <row r="108" spans="1:23">
      <c r="A108" s="138" t="s">
        <v>209</v>
      </c>
      <c r="B108" s="264">
        <v>323</v>
      </c>
      <c r="C108" s="264">
        <v>310</v>
      </c>
      <c r="D108" s="264">
        <v>315</v>
      </c>
      <c r="E108" s="264">
        <v>319</v>
      </c>
      <c r="F108" s="264">
        <v>306</v>
      </c>
      <c r="G108" s="264">
        <v>291</v>
      </c>
      <c r="H108" s="264">
        <v>317</v>
      </c>
      <c r="I108" s="264">
        <v>306</v>
      </c>
      <c r="J108" s="264">
        <v>315</v>
      </c>
      <c r="K108" s="264">
        <v>324</v>
      </c>
      <c r="L108" s="264">
        <v>311</v>
      </c>
      <c r="M108" s="264">
        <v>292</v>
      </c>
    </row>
    <row r="109" spans="1:23">
      <c r="A109" s="138" t="s">
        <v>210</v>
      </c>
      <c r="B109" s="264">
        <v>301</v>
      </c>
      <c r="C109" s="264">
        <v>300</v>
      </c>
      <c r="D109" s="264">
        <v>301</v>
      </c>
      <c r="E109" s="264">
        <v>310</v>
      </c>
      <c r="F109" s="264">
        <v>322</v>
      </c>
      <c r="G109" s="264">
        <v>321</v>
      </c>
      <c r="H109" s="264">
        <v>315</v>
      </c>
      <c r="I109" s="264">
        <v>320</v>
      </c>
      <c r="J109" s="264">
        <v>305</v>
      </c>
      <c r="K109" s="264">
        <v>303</v>
      </c>
      <c r="L109" s="264">
        <v>275</v>
      </c>
      <c r="M109" s="264">
        <v>283</v>
      </c>
    </row>
    <row r="110" spans="1:23">
      <c r="A110" s="138" t="s">
        <v>211</v>
      </c>
      <c r="B110" s="264">
        <v>444</v>
      </c>
      <c r="C110" s="264">
        <v>433</v>
      </c>
      <c r="D110" s="264">
        <v>434</v>
      </c>
      <c r="E110" s="264">
        <v>439</v>
      </c>
      <c r="F110" s="264">
        <v>421</v>
      </c>
      <c r="G110" s="264">
        <v>415</v>
      </c>
      <c r="H110" s="264">
        <v>418</v>
      </c>
      <c r="I110" s="264">
        <v>423</v>
      </c>
      <c r="J110" s="264">
        <v>406</v>
      </c>
      <c r="K110" s="264">
        <v>415</v>
      </c>
      <c r="L110" s="264">
        <v>382</v>
      </c>
      <c r="M110" s="264">
        <v>386</v>
      </c>
    </row>
    <row r="111" spans="1:23">
      <c r="A111" s="138" t="s">
        <v>212</v>
      </c>
      <c r="B111" s="264">
        <v>501</v>
      </c>
      <c r="C111" s="264">
        <v>489</v>
      </c>
      <c r="D111" s="264">
        <v>496</v>
      </c>
      <c r="E111" s="264">
        <v>509</v>
      </c>
      <c r="F111" s="264">
        <v>499</v>
      </c>
      <c r="G111" s="264">
        <v>491</v>
      </c>
      <c r="H111" s="264">
        <v>481</v>
      </c>
      <c r="I111" s="264">
        <v>492</v>
      </c>
      <c r="J111" s="264">
        <v>502</v>
      </c>
      <c r="K111" s="264">
        <v>493</v>
      </c>
      <c r="L111" s="264">
        <v>470</v>
      </c>
      <c r="M111" s="264">
        <v>470</v>
      </c>
    </row>
    <row r="112" spans="1:23">
      <c r="A112" s="138" t="s">
        <v>213</v>
      </c>
      <c r="B112" s="264">
        <v>482</v>
      </c>
      <c r="C112" s="264">
        <v>462</v>
      </c>
      <c r="D112" s="264">
        <v>449</v>
      </c>
      <c r="E112" s="264">
        <v>459</v>
      </c>
      <c r="F112" s="264">
        <v>431</v>
      </c>
      <c r="G112" s="264">
        <v>433</v>
      </c>
      <c r="H112" s="264">
        <v>439</v>
      </c>
      <c r="I112" s="264">
        <v>449</v>
      </c>
      <c r="J112" s="264">
        <v>448</v>
      </c>
      <c r="K112" s="264">
        <v>445</v>
      </c>
      <c r="L112" s="264">
        <v>430</v>
      </c>
      <c r="M112" s="264">
        <v>423</v>
      </c>
    </row>
    <row r="113" spans="1:23">
      <c r="A113" s="138" t="s">
        <v>214</v>
      </c>
      <c r="B113" s="264">
        <v>576</v>
      </c>
      <c r="C113" s="264">
        <v>577</v>
      </c>
      <c r="D113" s="264">
        <v>569</v>
      </c>
      <c r="E113" s="264">
        <v>570</v>
      </c>
      <c r="F113" s="264">
        <v>580</v>
      </c>
      <c r="G113" s="264">
        <v>588</v>
      </c>
      <c r="H113" s="264">
        <v>576</v>
      </c>
      <c r="I113" s="264">
        <v>558</v>
      </c>
      <c r="J113" s="264">
        <v>565</v>
      </c>
      <c r="K113" s="264">
        <v>565</v>
      </c>
      <c r="L113" s="264">
        <v>543</v>
      </c>
      <c r="M113" s="264">
        <v>522</v>
      </c>
    </row>
    <row r="114" spans="1:23">
      <c r="A114" s="139" t="s">
        <v>215</v>
      </c>
      <c r="B114" s="265">
        <v>602</v>
      </c>
      <c r="C114" s="265">
        <v>608</v>
      </c>
      <c r="D114" s="265">
        <v>616</v>
      </c>
      <c r="E114" s="265">
        <v>618</v>
      </c>
      <c r="F114" s="265">
        <v>618</v>
      </c>
      <c r="G114" s="265">
        <v>606</v>
      </c>
      <c r="H114" s="265">
        <v>608</v>
      </c>
      <c r="I114" s="265">
        <v>626</v>
      </c>
      <c r="J114" s="265">
        <v>630</v>
      </c>
      <c r="K114" s="265">
        <v>620</v>
      </c>
      <c r="L114" s="265">
        <v>630</v>
      </c>
      <c r="M114" s="265">
        <v>625</v>
      </c>
    </row>
    <row r="115" spans="1:23">
      <c r="A115" s="169" t="s">
        <v>431</v>
      </c>
      <c r="B115" s="187">
        <v>5412</v>
      </c>
      <c r="C115" s="187">
        <v>5387</v>
      </c>
      <c r="D115" s="187">
        <v>5360</v>
      </c>
      <c r="E115" s="187">
        <v>5435</v>
      </c>
      <c r="F115" s="187">
        <v>5376</v>
      </c>
      <c r="G115" s="187">
        <v>5336</v>
      </c>
      <c r="H115" s="187">
        <v>5305</v>
      </c>
      <c r="I115" s="187">
        <v>5404</v>
      </c>
      <c r="J115" s="187">
        <v>5345</v>
      </c>
      <c r="K115" s="187">
        <v>5371</v>
      </c>
      <c r="L115" s="187">
        <v>5128</v>
      </c>
      <c r="M115" s="187">
        <v>5118</v>
      </c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</row>
    <row r="116" spans="1:23">
      <c r="A116" s="138" t="s">
        <v>443</v>
      </c>
      <c r="B116" s="264">
        <v>88</v>
      </c>
      <c r="C116" s="264">
        <v>91</v>
      </c>
      <c r="D116" s="264">
        <v>88</v>
      </c>
      <c r="E116" s="264">
        <v>110</v>
      </c>
      <c r="F116" s="264">
        <v>104</v>
      </c>
      <c r="G116" s="264">
        <v>88</v>
      </c>
      <c r="H116" s="264">
        <v>56</v>
      </c>
      <c r="I116" s="264">
        <v>61</v>
      </c>
      <c r="J116" s="264">
        <v>72</v>
      </c>
      <c r="K116" s="264">
        <v>76</v>
      </c>
      <c r="L116" s="264">
        <v>67</v>
      </c>
      <c r="M116" s="264">
        <v>65</v>
      </c>
    </row>
    <row r="117" spans="1:23">
      <c r="A117" s="138" t="s">
        <v>208</v>
      </c>
      <c r="B117" s="264">
        <v>217</v>
      </c>
      <c r="C117" s="264">
        <v>242</v>
      </c>
      <c r="D117" s="264">
        <v>241</v>
      </c>
      <c r="E117" s="264">
        <v>252</v>
      </c>
      <c r="F117" s="264">
        <v>225</v>
      </c>
      <c r="G117" s="264">
        <v>230</v>
      </c>
      <c r="H117" s="264">
        <v>156</v>
      </c>
      <c r="I117" s="264">
        <v>173</v>
      </c>
      <c r="J117" s="264">
        <v>182</v>
      </c>
      <c r="K117" s="264">
        <v>206</v>
      </c>
      <c r="L117" s="264">
        <v>166</v>
      </c>
      <c r="M117" s="264">
        <v>165</v>
      </c>
    </row>
    <row r="118" spans="1:23">
      <c r="A118" s="138" t="s">
        <v>61</v>
      </c>
      <c r="B118" s="264">
        <v>369</v>
      </c>
      <c r="C118" s="264">
        <v>380</v>
      </c>
      <c r="D118" s="264">
        <v>375</v>
      </c>
      <c r="E118" s="264">
        <v>372</v>
      </c>
      <c r="F118" s="264">
        <v>362</v>
      </c>
      <c r="G118" s="264">
        <v>362</v>
      </c>
      <c r="H118" s="264">
        <v>382</v>
      </c>
      <c r="I118" s="264">
        <v>395</v>
      </c>
      <c r="J118" s="264">
        <v>382</v>
      </c>
      <c r="K118" s="264">
        <v>376</v>
      </c>
      <c r="L118" s="264">
        <v>342</v>
      </c>
      <c r="M118" s="264">
        <v>341</v>
      </c>
    </row>
    <row r="119" spans="1:23">
      <c r="A119" s="138" t="s">
        <v>209</v>
      </c>
      <c r="B119" s="264">
        <v>422</v>
      </c>
      <c r="C119" s="264">
        <v>407</v>
      </c>
      <c r="D119" s="264">
        <v>396</v>
      </c>
      <c r="E119" s="264">
        <v>403</v>
      </c>
      <c r="F119" s="264">
        <v>404</v>
      </c>
      <c r="G119" s="264">
        <v>421</v>
      </c>
      <c r="H119" s="264">
        <v>445</v>
      </c>
      <c r="I119" s="264">
        <v>475</v>
      </c>
      <c r="J119" s="264">
        <v>441</v>
      </c>
      <c r="K119" s="264">
        <v>441</v>
      </c>
      <c r="L119" s="264">
        <v>414</v>
      </c>
      <c r="M119" s="264">
        <v>425</v>
      </c>
    </row>
    <row r="120" spans="1:23">
      <c r="A120" s="138" t="s">
        <v>210</v>
      </c>
      <c r="B120" s="264">
        <v>497</v>
      </c>
      <c r="C120" s="264">
        <v>479</v>
      </c>
      <c r="D120" s="264">
        <v>484</v>
      </c>
      <c r="E120" s="264">
        <v>498</v>
      </c>
      <c r="F120" s="264">
        <v>501</v>
      </c>
      <c r="G120" s="264">
        <v>488</v>
      </c>
      <c r="H120" s="264">
        <v>492</v>
      </c>
      <c r="I120" s="264">
        <v>496</v>
      </c>
      <c r="J120" s="264">
        <v>480</v>
      </c>
      <c r="K120" s="264">
        <v>476</v>
      </c>
      <c r="L120" s="264">
        <v>459</v>
      </c>
      <c r="M120" s="264">
        <v>449</v>
      </c>
    </row>
    <row r="121" spans="1:23">
      <c r="A121" s="138" t="s">
        <v>211</v>
      </c>
      <c r="B121" s="264">
        <v>572</v>
      </c>
      <c r="C121" s="264">
        <v>577</v>
      </c>
      <c r="D121" s="264">
        <v>546</v>
      </c>
      <c r="E121" s="264">
        <v>558</v>
      </c>
      <c r="F121" s="264">
        <v>546</v>
      </c>
      <c r="G121" s="264">
        <v>542</v>
      </c>
      <c r="H121" s="264">
        <v>551</v>
      </c>
      <c r="I121" s="264">
        <v>543</v>
      </c>
      <c r="J121" s="264">
        <v>534</v>
      </c>
      <c r="K121" s="264">
        <v>541</v>
      </c>
      <c r="L121" s="264">
        <v>512</v>
      </c>
      <c r="M121" s="264">
        <v>511</v>
      </c>
    </row>
    <row r="122" spans="1:23">
      <c r="A122" s="138" t="s">
        <v>212</v>
      </c>
      <c r="B122" s="264">
        <v>695</v>
      </c>
      <c r="C122" s="264">
        <v>686</v>
      </c>
      <c r="D122" s="264">
        <v>685</v>
      </c>
      <c r="E122" s="264">
        <v>688</v>
      </c>
      <c r="F122" s="264">
        <v>674</v>
      </c>
      <c r="G122" s="264">
        <v>667</v>
      </c>
      <c r="H122" s="264">
        <v>669</v>
      </c>
      <c r="I122" s="264">
        <v>689</v>
      </c>
      <c r="J122" s="264">
        <v>690</v>
      </c>
      <c r="K122" s="264">
        <v>695</v>
      </c>
      <c r="L122" s="264">
        <v>658</v>
      </c>
      <c r="M122" s="264">
        <v>654</v>
      </c>
    </row>
    <row r="123" spans="1:23">
      <c r="A123" s="138" t="s">
        <v>213</v>
      </c>
      <c r="B123" s="264">
        <v>848</v>
      </c>
      <c r="C123" s="264">
        <v>819</v>
      </c>
      <c r="D123" s="264">
        <v>821</v>
      </c>
      <c r="E123" s="264">
        <v>820</v>
      </c>
      <c r="F123" s="264">
        <v>830</v>
      </c>
      <c r="G123" s="264">
        <v>793</v>
      </c>
      <c r="H123" s="264">
        <v>800</v>
      </c>
      <c r="I123" s="264">
        <v>815</v>
      </c>
      <c r="J123" s="264">
        <v>817</v>
      </c>
      <c r="K123" s="264">
        <v>822</v>
      </c>
      <c r="L123" s="264">
        <v>780</v>
      </c>
      <c r="M123" s="264">
        <v>780</v>
      </c>
    </row>
    <row r="124" spans="1:23">
      <c r="A124" s="138" t="s">
        <v>214</v>
      </c>
      <c r="B124" s="264">
        <v>885</v>
      </c>
      <c r="C124" s="264">
        <v>882</v>
      </c>
      <c r="D124" s="264">
        <v>898</v>
      </c>
      <c r="E124" s="264">
        <v>906</v>
      </c>
      <c r="F124" s="264">
        <v>902</v>
      </c>
      <c r="G124" s="264">
        <v>915</v>
      </c>
      <c r="H124" s="264">
        <v>923</v>
      </c>
      <c r="I124" s="264">
        <v>923</v>
      </c>
      <c r="J124" s="264">
        <v>910</v>
      </c>
      <c r="K124" s="264">
        <v>900</v>
      </c>
      <c r="L124" s="264">
        <v>888</v>
      </c>
      <c r="M124" s="264">
        <v>885</v>
      </c>
    </row>
    <row r="125" spans="1:23">
      <c r="A125" s="139" t="s">
        <v>215</v>
      </c>
      <c r="B125" s="265">
        <v>819</v>
      </c>
      <c r="C125" s="265">
        <v>824</v>
      </c>
      <c r="D125" s="265">
        <v>826</v>
      </c>
      <c r="E125" s="265">
        <v>828</v>
      </c>
      <c r="F125" s="265">
        <v>828</v>
      </c>
      <c r="G125" s="265">
        <v>830</v>
      </c>
      <c r="H125" s="265">
        <v>831</v>
      </c>
      <c r="I125" s="265">
        <v>834</v>
      </c>
      <c r="J125" s="265">
        <v>837</v>
      </c>
      <c r="K125" s="265">
        <v>838</v>
      </c>
      <c r="L125" s="265">
        <v>842</v>
      </c>
      <c r="M125" s="265">
        <v>843</v>
      </c>
    </row>
    <row r="126" spans="1:23">
      <c r="A126" s="169" t="s">
        <v>432</v>
      </c>
      <c r="B126" s="187">
        <v>4906</v>
      </c>
      <c r="C126" s="187">
        <v>4935</v>
      </c>
      <c r="D126" s="187">
        <v>4956</v>
      </c>
      <c r="E126" s="187">
        <v>4967</v>
      </c>
      <c r="F126" s="187">
        <v>4939</v>
      </c>
      <c r="G126" s="187">
        <v>4853</v>
      </c>
      <c r="H126" s="187">
        <v>4836</v>
      </c>
      <c r="I126" s="187">
        <v>4909</v>
      </c>
      <c r="J126" s="187">
        <v>4844</v>
      </c>
      <c r="K126" s="187">
        <v>4877</v>
      </c>
      <c r="L126" s="187">
        <v>4762</v>
      </c>
      <c r="M126" s="187">
        <v>4741</v>
      </c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</row>
    <row r="127" spans="1:23">
      <c r="A127" s="138" t="s">
        <v>443</v>
      </c>
      <c r="B127" s="264">
        <v>82</v>
      </c>
      <c r="C127" s="264">
        <v>87</v>
      </c>
      <c r="D127" s="264">
        <v>99</v>
      </c>
      <c r="E127" s="264">
        <v>116</v>
      </c>
      <c r="F127" s="264">
        <v>116</v>
      </c>
      <c r="G127" s="264">
        <v>111</v>
      </c>
      <c r="H127" s="264">
        <v>82</v>
      </c>
      <c r="I127" s="264">
        <v>90</v>
      </c>
      <c r="J127" s="264">
        <v>99</v>
      </c>
      <c r="K127" s="264">
        <v>101</v>
      </c>
      <c r="L127" s="264">
        <v>101</v>
      </c>
      <c r="M127" s="264">
        <v>91</v>
      </c>
    </row>
    <row r="128" spans="1:23">
      <c r="A128" s="138" t="s">
        <v>208</v>
      </c>
      <c r="B128" s="264">
        <v>249</v>
      </c>
      <c r="C128" s="264">
        <v>254</v>
      </c>
      <c r="D128" s="264">
        <v>255</v>
      </c>
      <c r="E128" s="264">
        <v>257</v>
      </c>
      <c r="F128" s="264">
        <v>245</v>
      </c>
      <c r="G128" s="264">
        <v>257</v>
      </c>
      <c r="H128" s="264">
        <v>213</v>
      </c>
      <c r="I128" s="264">
        <v>221</v>
      </c>
      <c r="J128" s="264">
        <v>202</v>
      </c>
      <c r="K128" s="264">
        <v>222</v>
      </c>
      <c r="L128" s="264">
        <v>196</v>
      </c>
      <c r="M128" s="264">
        <v>180</v>
      </c>
    </row>
    <row r="129" spans="1:23">
      <c r="A129" s="138" t="s">
        <v>61</v>
      </c>
      <c r="B129" s="264">
        <v>388</v>
      </c>
      <c r="C129" s="264">
        <v>400</v>
      </c>
      <c r="D129" s="264">
        <v>387</v>
      </c>
      <c r="E129" s="264">
        <v>386</v>
      </c>
      <c r="F129" s="264">
        <v>381</v>
      </c>
      <c r="G129" s="264">
        <v>361</v>
      </c>
      <c r="H129" s="264">
        <v>370</v>
      </c>
      <c r="I129" s="264">
        <v>398</v>
      </c>
      <c r="J129" s="264">
        <v>394</v>
      </c>
      <c r="K129" s="264">
        <v>395</v>
      </c>
      <c r="L129" s="264">
        <v>367</v>
      </c>
      <c r="M129" s="264">
        <v>364</v>
      </c>
    </row>
    <row r="130" spans="1:23">
      <c r="A130" s="138" t="s">
        <v>209</v>
      </c>
      <c r="B130" s="264">
        <v>428</v>
      </c>
      <c r="C130" s="264">
        <v>425</v>
      </c>
      <c r="D130" s="264">
        <v>411</v>
      </c>
      <c r="E130" s="264">
        <v>395</v>
      </c>
      <c r="F130" s="264">
        <v>400</v>
      </c>
      <c r="G130" s="264">
        <v>398</v>
      </c>
      <c r="H130" s="264">
        <v>413</v>
      </c>
      <c r="I130" s="264">
        <v>420</v>
      </c>
      <c r="J130" s="264">
        <v>402</v>
      </c>
      <c r="K130" s="264">
        <v>407</v>
      </c>
      <c r="L130" s="264">
        <v>402</v>
      </c>
      <c r="M130" s="264">
        <v>411</v>
      </c>
    </row>
    <row r="131" spans="1:23">
      <c r="A131" s="138" t="s">
        <v>210</v>
      </c>
      <c r="B131" s="264">
        <v>480</v>
      </c>
      <c r="C131" s="264">
        <v>474</v>
      </c>
      <c r="D131" s="264">
        <v>467</v>
      </c>
      <c r="E131" s="264">
        <v>470</v>
      </c>
      <c r="F131" s="264">
        <v>480</v>
      </c>
      <c r="G131" s="264">
        <v>467</v>
      </c>
      <c r="H131" s="264">
        <v>467</v>
      </c>
      <c r="I131" s="264">
        <v>480</v>
      </c>
      <c r="J131" s="264">
        <v>466</v>
      </c>
      <c r="K131" s="264">
        <v>479</v>
      </c>
      <c r="L131" s="264">
        <v>459</v>
      </c>
      <c r="M131" s="264">
        <v>454</v>
      </c>
    </row>
    <row r="132" spans="1:23">
      <c r="A132" s="138" t="s">
        <v>211</v>
      </c>
      <c r="B132" s="264">
        <v>517</v>
      </c>
      <c r="C132" s="264">
        <v>528</v>
      </c>
      <c r="D132" s="264">
        <v>553</v>
      </c>
      <c r="E132" s="264">
        <v>542</v>
      </c>
      <c r="F132" s="264">
        <v>528</v>
      </c>
      <c r="G132" s="264">
        <v>519</v>
      </c>
      <c r="H132" s="264">
        <v>541</v>
      </c>
      <c r="I132" s="264">
        <v>535</v>
      </c>
      <c r="J132" s="264">
        <v>526</v>
      </c>
      <c r="K132" s="264">
        <v>505</v>
      </c>
      <c r="L132" s="264">
        <v>500</v>
      </c>
      <c r="M132" s="264">
        <v>512</v>
      </c>
    </row>
    <row r="133" spans="1:23">
      <c r="A133" s="138" t="s">
        <v>212</v>
      </c>
      <c r="B133" s="264">
        <v>604</v>
      </c>
      <c r="C133" s="264">
        <v>610</v>
      </c>
      <c r="D133" s="264">
        <v>604</v>
      </c>
      <c r="E133" s="264">
        <v>604</v>
      </c>
      <c r="F133" s="264">
        <v>609</v>
      </c>
      <c r="G133" s="264">
        <v>581</v>
      </c>
      <c r="H133" s="264">
        <v>589</v>
      </c>
      <c r="I133" s="264">
        <v>582</v>
      </c>
      <c r="J133" s="264">
        <v>571</v>
      </c>
      <c r="K133" s="264">
        <v>593</v>
      </c>
      <c r="L133" s="264">
        <v>578</v>
      </c>
      <c r="M133" s="264">
        <v>571</v>
      </c>
    </row>
    <row r="134" spans="1:23">
      <c r="A134" s="138" t="s">
        <v>213</v>
      </c>
      <c r="B134" s="264">
        <v>671</v>
      </c>
      <c r="C134" s="264">
        <v>668</v>
      </c>
      <c r="D134" s="264">
        <v>685</v>
      </c>
      <c r="E134" s="264">
        <v>673</v>
      </c>
      <c r="F134" s="264">
        <v>668</v>
      </c>
      <c r="G134" s="264">
        <v>661</v>
      </c>
      <c r="H134" s="264">
        <v>659</v>
      </c>
      <c r="I134" s="264">
        <v>671</v>
      </c>
      <c r="J134" s="264">
        <v>675</v>
      </c>
      <c r="K134" s="264">
        <v>666</v>
      </c>
      <c r="L134" s="264">
        <v>657</v>
      </c>
      <c r="M134" s="264">
        <v>665</v>
      </c>
    </row>
    <row r="135" spans="1:23">
      <c r="A135" s="138" t="s">
        <v>214</v>
      </c>
      <c r="B135" s="264">
        <v>745</v>
      </c>
      <c r="C135" s="264">
        <v>754</v>
      </c>
      <c r="D135" s="264">
        <v>753</v>
      </c>
      <c r="E135" s="264">
        <v>768</v>
      </c>
      <c r="F135" s="264">
        <v>749</v>
      </c>
      <c r="G135" s="264">
        <v>736</v>
      </c>
      <c r="H135" s="264">
        <v>731</v>
      </c>
      <c r="I135" s="264">
        <v>742</v>
      </c>
      <c r="J135" s="264">
        <v>734</v>
      </c>
      <c r="K135" s="264">
        <v>738</v>
      </c>
      <c r="L135" s="264">
        <v>735</v>
      </c>
      <c r="M135" s="264">
        <v>730</v>
      </c>
    </row>
    <row r="136" spans="1:23">
      <c r="A136" s="139" t="s">
        <v>215</v>
      </c>
      <c r="B136" s="265">
        <v>742</v>
      </c>
      <c r="C136" s="265">
        <v>735</v>
      </c>
      <c r="D136" s="265">
        <v>742</v>
      </c>
      <c r="E136" s="265">
        <v>756</v>
      </c>
      <c r="F136" s="265">
        <v>763</v>
      </c>
      <c r="G136" s="265">
        <v>762</v>
      </c>
      <c r="H136" s="265">
        <v>771</v>
      </c>
      <c r="I136" s="265">
        <v>770</v>
      </c>
      <c r="J136" s="265">
        <v>775</v>
      </c>
      <c r="K136" s="265">
        <v>771</v>
      </c>
      <c r="L136" s="265">
        <v>767</v>
      </c>
      <c r="M136" s="265">
        <v>763</v>
      </c>
    </row>
    <row r="137" spans="1:23">
      <c r="A137" s="169" t="s">
        <v>433</v>
      </c>
      <c r="B137" s="266">
        <v>4157</v>
      </c>
      <c r="C137" s="266">
        <v>4143</v>
      </c>
      <c r="D137" s="266">
        <v>4104</v>
      </c>
      <c r="E137" s="266">
        <v>4135</v>
      </c>
      <c r="F137" s="266">
        <v>4040</v>
      </c>
      <c r="G137" s="266">
        <v>4017</v>
      </c>
      <c r="H137" s="266">
        <v>3976</v>
      </c>
      <c r="I137" s="266">
        <v>4050</v>
      </c>
      <c r="J137" s="266">
        <v>4041</v>
      </c>
      <c r="K137" s="266">
        <v>4031</v>
      </c>
      <c r="L137" s="266">
        <v>3909</v>
      </c>
      <c r="M137" s="266">
        <v>3847</v>
      </c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</row>
    <row r="138" spans="1:23">
      <c r="A138" s="138" t="s">
        <v>443</v>
      </c>
      <c r="B138" s="264">
        <v>56</v>
      </c>
      <c r="C138" s="264">
        <v>55</v>
      </c>
      <c r="D138" s="264">
        <v>58</v>
      </c>
      <c r="E138" s="264">
        <v>68</v>
      </c>
      <c r="F138" s="264">
        <v>61</v>
      </c>
      <c r="G138" s="264">
        <v>75</v>
      </c>
      <c r="H138" s="264">
        <v>44</v>
      </c>
      <c r="I138" s="264">
        <v>41</v>
      </c>
      <c r="J138" s="264">
        <v>50</v>
      </c>
      <c r="K138" s="264">
        <v>48</v>
      </c>
      <c r="L138" s="264">
        <v>37</v>
      </c>
      <c r="M138" s="264">
        <v>44</v>
      </c>
    </row>
    <row r="139" spans="1:23">
      <c r="A139" s="138" t="s">
        <v>208</v>
      </c>
      <c r="B139" s="264">
        <v>174</v>
      </c>
      <c r="C139" s="264">
        <v>197</v>
      </c>
      <c r="D139" s="264">
        <v>182</v>
      </c>
      <c r="E139" s="264">
        <v>198</v>
      </c>
      <c r="F139" s="264">
        <v>169</v>
      </c>
      <c r="G139" s="264">
        <v>184</v>
      </c>
      <c r="H139" s="264">
        <v>127</v>
      </c>
      <c r="I139" s="264">
        <v>151</v>
      </c>
      <c r="J139" s="264">
        <v>156</v>
      </c>
      <c r="K139" s="264">
        <v>160</v>
      </c>
      <c r="L139" s="264">
        <v>141</v>
      </c>
      <c r="M139" s="264">
        <v>134</v>
      </c>
    </row>
    <row r="140" spans="1:23">
      <c r="A140" s="138" t="s">
        <v>61</v>
      </c>
      <c r="B140" s="264">
        <v>302</v>
      </c>
      <c r="C140" s="264">
        <v>315</v>
      </c>
      <c r="D140" s="264">
        <v>299</v>
      </c>
      <c r="E140" s="264">
        <v>312</v>
      </c>
      <c r="F140" s="264">
        <v>311</v>
      </c>
      <c r="G140" s="264">
        <v>319</v>
      </c>
      <c r="H140" s="264">
        <v>308</v>
      </c>
      <c r="I140" s="264">
        <v>339</v>
      </c>
      <c r="J140" s="264">
        <v>318</v>
      </c>
      <c r="K140" s="264">
        <v>318</v>
      </c>
      <c r="L140" s="264">
        <v>289</v>
      </c>
      <c r="M140" s="264">
        <v>278</v>
      </c>
    </row>
    <row r="141" spans="1:23">
      <c r="A141" s="138" t="s">
        <v>209</v>
      </c>
      <c r="B141" s="264">
        <v>332</v>
      </c>
      <c r="C141" s="264">
        <v>324</v>
      </c>
      <c r="D141" s="264">
        <v>323</v>
      </c>
      <c r="E141" s="264">
        <v>322</v>
      </c>
      <c r="F141" s="264">
        <v>312</v>
      </c>
      <c r="G141" s="264">
        <v>307</v>
      </c>
      <c r="H141" s="264">
        <v>319</v>
      </c>
      <c r="I141" s="264">
        <v>324</v>
      </c>
      <c r="J141" s="264">
        <v>324</v>
      </c>
      <c r="K141" s="264">
        <v>323</v>
      </c>
      <c r="L141" s="264">
        <v>307</v>
      </c>
      <c r="M141" s="264">
        <v>305</v>
      </c>
    </row>
    <row r="142" spans="1:23">
      <c r="A142" s="138" t="s">
        <v>210</v>
      </c>
      <c r="B142" s="264">
        <v>389</v>
      </c>
      <c r="C142" s="264">
        <v>364</v>
      </c>
      <c r="D142" s="264">
        <v>369</v>
      </c>
      <c r="E142" s="264">
        <v>365</v>
      </c>
      <c r="F142" s="264">
        <v>362</v>
      </c>
      <c r="G142" s="264">
        <v>349</v>
      </c>
      <c r="H142" s="264">
        <v>361</v>
      </c>
      <c r="I142" s="264">
        <v>370</v>
      </c>
      <c r="J142" s="264">
        <v>342</v>
      </c>
      <c r="K142" s="264">
        <v>357</v>
      </c>
      <c r="L142" s="264">
        <v>358</v>
      </c>
      <c r="M142" s="264">
        <v>340</v>
      </c>
    </row>
    <row r="143" spans="1:23">
      <c r="A143" s="138" t="s">
        <v>211</v>
      </c>
      <c r="B143" s="264">
        <v>412</v>
      </c>
      <c r="C143" s="264">
        <v>414</v>
      </c>
      <c r="D143" s="264">
        <v>392</v>
      </c>
      <c r="E143" s="264">
        <v>380</v>
      </c>
      <c r="F143" s="264">
        <v>382</v>
      </c>
      <c r="G143" s="264">
        <v>373</v>
      </c>
      <c r="H143" s="264">
        <v>374</v>
      </c>
      <c r="I143" s="264">
        <v>380</v>
      </c>
      <c r="J143" s="264">
        <v>372</v>
      </c>
      <c r="K143" s="264">
        <v>359</v>
      </c>
      <c r="L143" s="264">
        <v>356</v>
      </c>
      <c r="M143" s="264">
        <v>364</v>
      </c>
    </row>
    <row r="144" spans="1:23">
      <c r="A144" s="138" t="s">
        <v>212</v>
      </c>
      <c r="B144" s="264">
        <v>527</v>
      </c>
      <c r="C144" s="264">
        <v>513</v>
      </c>
      <c r="D144" s="264">
        <v>521</v>
      </c>
      <c r="E144" s="264">
        <v>501</v>
      </c>
      <c r="F144" s="264">
        <v>493</v>
      </c>
      <c r="G144" s="264">
        <v>477</v>
      </c>
      <c r="H144" s="264">
        <v>491</v>
      </c>
      <c r="I144" s="264">
        <v>496</v>
      </c>
      <c r="J144" s="264">
        <v>502</v>
      </c>
      <c r="K144" s="264">
        <v>512</v>
      </c>
      <c r="L144" s="264">
        <v>487</v>
      </c>
      <c r="M144" s="264">
        <v>469</v>
      </c>
    </row>
    <row r="145" spans="1:23">
      <c r="A145" s="138" t="s">
        <v>213</v>
      </c>
      <c r="B145" s="264">
        <v>610</v>
      </c>
      <c r="C145" s="264">
        <v>604</v>
      </c>
      <c r="D145" s="264">
        <v>607</v>
      </c>
      <c r="E145" s="264">
        <v>609</v>
      </c>
      <c r="F145" s="264">
        <v>595</v>
      </c>
      <c r="G145" s="264">
        <v>595</v>
      </c>
      <c r="H145" s="264">
        <v>598</v>
      </c>
      <c r="I145" s="264">
        <v>581</v>
      </c>
      <c r="J145" s="264">
        <v>596</v>
      </c>
      <c r="K145" s="264">
        <v>577</v>
      </c>
      <c r="L145" s="264">
        <v>571</v>
      </c>
      <c r="M145" s="264">
        <v>555</v>
      </c>
    </row>
    <row r="146" spans="1:23">
      <c r="A146" s="138" t="s">
        <v>214</v>
      </c>
      <c r="B146" s="264">
        <v>708</v>
      </c>
      <c r="C146" s="264">
        <v>702</v>
      </c>
      <c r="D146" s="264">
        <v>702</v>
      </c>
      <c r="E146" s="264">
        <v>720</v>
      </c>
      <c r="F146" s="264">
        <v>702</v>
      </c>
      <c r="G146" s="264">
        <v>689</v>
      </c>
      <c r="H146" s="264">
        <v>699</v>
      </c>
      <c r="I146" s="264">
        <v>705</v>
      </c>
      <c r="J146" s="264">
        <v>713</v>
      </c>
      <c r="K146" s="264">
        <v>705</v>
      </c>
      <c r="L146" s="264">
        <v>701</v>
      </c>
      <c r="M146" s="264">
        <v>689</v>
      </c>
    </row>
    <row r="147" spans="1:23">
      <c r="A147" s="139" t="s">
        <v>215</v>
      </c>
      <c r="B147" s="265">
        <v>647</v>
      </c>
      <c r="C147" s="265">
        <v>655</v>
      </c>
      <c r="D147" s="265">
        <v>651</v>
      </c>
      <c r="E147" s="265">
        <v>660</v>
      </c>
      <c r="F147" s="265">
        <v>653</v>
      </c>
      <c r="G147" s="265">
        <v>649</v>
      </c>
      <c r="H147" s="265">
        <v>655</v>
      </c>
      <c r="I147" s="265">
        <v>663</v>
      </c>
      <c r="J147" s="265">
        <v>668</v>
      </c>
      <c r="K147" s="265">
        <v>672</v>
      </c>
      <c r="L147" s="265">
        <v>662</v>
      </c>
      <c r="M147" s="265">
        <v>669</v>
      </c>
    </row>
    <row r="148" spans="1:23">
      <c r="A148" s="169" t="s">
        <v>434</v>
      </c>
      <c r="B148" s="269">
        <v>2112</v>
      </c>
      <c r="C148" s="269">
        <v>2075</v>
      </c>
      <c r="D148" s="269">
        <v>2073</v>
      </c>
      <c r="E148" s="269">
        <v>2117</v>
      </c>
      <c r="F148" s="269">
        <v>2042</v>
      </c>
      <c r="G148" s="269">
        <v>2049</v>
      </c>
      <c r="H148" s="269">
        <v>2058</v>
      </c>
      <c r="I148" s="269">
        <v>2105</v>
      </c>
      <c r="J148" s="269">
        <v>2031</v>
      </c>
      <c r="K148" s="269">
        <v>2051</v>
      </c>
      <c r="L148" s="269">
        <v>1950</v>
      </c>
      <c r="M148" s="193">
        <v>1924</v>
      </c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</row>
    <row r="149" spans="1:23">
      <c r="A149" s="138" t="s">
        <v>443</v>
      </c>
      <c r="B149" s="264">
        <v>23</v>
      </c>
      <c r="C149" s="264">
        <v>22</v>
      </c>
      <c r="D149" s="264">
        <v>22</v>
      </c>
      <c r="E149" s="264">
        <v>25</v>
      </c>
      <c r="F149" s="264">
        <v>26</v>
      </c>
      <c r="G149" s="264">
        <v>25</v>
      </c>
      <c r="H149" s="264">
        <v>15</v>
      </c>
      <c r="I149" s="264">
        <v>14</v>
      </c>
      <c r="J149" s="264">
        <v>16</v>
      </c>
      <c r="K149" s="264">
        <v>19</v>
      </c>
      <c r="L149" s="264">
        <v>17</v>
      </c>
      <c r="M149" s="264">
        <v>18</v>
      </c>
    </row>
    <row r="150" spans="1:23">
      <c r="A150" s="138" t="s">
        <v>208</v>
      </c>
      <c r="B150" s="264">
        <v>96</v>
      </c>
      <c r="C150" s="264">
        <v>97</v>
      </c>
      <c r="D150" s="264">
        <v>98</v>
      </c>
      <c r="E150" s="264">
        <v>122</v>
      </c>
      <c r="F150" s="264">
        <v>91</v>
      </c>
      <c r="G150" s="264">
        <v>95</v>
      </c>
      <c r="H150" s="264">
        <v>78</v>
      </c>
      <c r="I150" s="264">
        <v>86</v>
      </c>
      <c r="J150" s="264">
        <v>91</v>
      </c>
      <c r="K150" s="264">
        <v>92</v>
      </c>
      <c r="L150" s="264">
        <v>67</v>
      </c>
      <c r="M150" s="264">
        <v>68</v>
      </c>
    </row>
    <row r="151" spans="1:23">
      <c r="A151" s="138" t="s">
        <v>61</v>
      </c>
      <c r="B151" s="264">
        <v>208</v>
      </c>
      <c r="C151" s="264">
        <v>195</v>
      </c>
      <c r="D151" s="264">
        <v>198</v>
      </c>
      <c r="E151" s="264">
        <v>208</v>
      </c>
      <c r="F151" s="264">
        <v>210</v>
      </c>
      <c r="G151" s="264">
        <v>214</v>
      </c>
      <c r="H151" s="264">
        <v>232</v>
      </c>
      <c r="I151" s="264">
        <v>230</v>
      </c>
      <c r="J151" s="264">
        <v>210</v>
      </c>
      <c r="K151" s="264">
        <v>237</v>
      </c>
      <c r="L151" s="264">
        <v>211</v>
      </c>
      <c r="M151" s="264">
        <v>210</v>
      </c>
    </row>
    <row r="152" spans="1:23">
      <c r="A152" s="138" t="s">
        <v>209</v>
      </c>
      <c r="B152" s="264">
        <v>212</v>
      </c>
      <c r="C152" s="264">
        <v>202</v>
      </c>
      <c r="D152" s="264">
        <v>200</v>
      </c>
      <c r="E152" s="264">
        <v>186</v>
      </c>
      <c r="F152" s="264">
        <v>177</v>
      </c>
      <c r="G152" s="264">
        <v>181</v>
      </c>
      <c r="H152" s="264">
        <v>194</v>
      </c>
      <c r="I152" s="264">
        <v>214</v>
      </c>
      <c r="J152" s="264">
        <v>197</v>
      </c>
      <c r="K152" s="264">
        <v>203</v>
      </c>
      <c r="L152" s="264">
        <v>188</v>
      </c>
      <c r="M152" s="264">
        <v>181</v>
      </c>
    </row>
    <row r="153" spans="1:23">
      <c r="A153" s="138" t="s">
        <v>210</v>
      </c>
      <c r="B153" s="264">
        <v>200</v>
      </c>
      <c r="C153" s="264">
        <v>196</v>
      </c>
      <c r="D153" s="264">
        <v>204</v>
      </c>
      <c r="E153" s="264">
        <v>215</v>
      </c>
      <c r="F153" s="264">
        <v>219</v>
      </c>
      <c r="G153" s="264">
        <v>218</v>
      </c>
      <c r="H153" s="264">
        <v>208</v>
      </c>
      <c r="I153" s="264">
        <v>202</v>
      </c>
      <c r="J153" s="264">
        <v>190</v>
      </c>
      <c r="K153" s="264">
        <v>189</v>
      </c>
      <c r="L153" s="264">
        <v>178</v>
      </c>
      <c r="M153" s="264">
        <v>183</v>
      </c>
    </row>
    <row r="154" spans="1:23">
      <c r="A154" s="138" t="s">
        <v>211</v>
      </c>
      <c r="B154" s="264">
        <v>230</v>
      </c>
      <c r="C154" s="264">
        <v>219</v>
      </c>
      <c r="D154" s="264">
        <v>207</v>
      </c>
      <c r="E154" s="264">
        <v>208</v>
      </c>
      <c r="F154" s="264">
        <v>193</v>
      </c>
      <c r="G154" s="264">
        <v>188</v>
      </c>
      <c r="H154" s="264">
        <v>202</v>
      </c>
      <c r="I154" s="264">
        <v>213</v>
      </c>
      <c r="J154" s="264">
        <v>215</v>
      </c>
      <c r="K154" s="264">
        <v>209</v>
      </c>
      <c r="L154" s="264">
        <v>209</v>
      </c>
      <c r="M154" s="264">
        <v>204</v>
      </c>
    </row>
    <row r="155" spans="1:23">
      <c r="A155" s="138" t="s">
        <v>212</v>
      </c>
      <c r="B155" s="264">
        <v>247</v>
      </c>
      <c r="C155" s="264">
        <v>249</v>
      </c>
      <c r="D155" s="264">
        <v>245</v>
      </c>
      <c r="E155" s="264">
        <v>253</v>
      </c>
      <c r="F155" s="264">
        <v>243</v>
      </c>
      <c r="G155" s="264">
        <v>243</v>
      </c>
      <c r="H155" s="264">
        <v>255</v>
      </c>
      <c r="I155" s="264">
        <v>267</v>
      </c>
      <c r="J155" s="264">
        <v>247</v>
      </c>
      <c r="K155" s="264">
        <v>245</v>
      </c>
      <c r="L155" s="264">
        <v>231</v>
      </c>
      <c r="M155" s="264">
        <v>227</v>
      </c>
    </row>
    <row r="156" spans="1:23">
      <c r="A156" s="138" t="s">
        <v>213</v>
      </c>
      <c r="B156" s="264">
        <v>233</v>
      </c>
      <c r="C156" s="264">
        <v>229</v>
      </c>
      <c r="D156" s="264">
        <v>224</v>
      </c>
      <c r="E156" s="264">
        <v>227</v>
      </c>
      <c r="F156" s="264">
        <v>216</v>
      </c>
      <c r="G156" s="264">
        <v>215</v>
      </c>
      <c r="H156" s="264">
        <v>216</v>
      </c>
      <c r="I156" s="264">
        <v>220</v>
      </c>
      <c r="J156" s="264">
        <v>210</v>
      </c>
      <c r="K156" s="264">
        <v>209</v>
      </c>
      <c r="L156" s="264">
        <v>214</v>
      </c>
      <c r="M156" s="264">
        <v>205</v>
      </c>
    </row>
    <row r="157" spans="1:23">
      <c r="A157" s="138" t="s">
        <v>214</v>
      </c>
      <c r="B157" s="264">
        <v>305</v>
      </c>
      <c r="C157" s="264">
        <v>312</v>
      </c>
      <c r="D157" s="264">
        <v>322</v>
      </c>
      <c r="E157" s="264">
        <v>317</v>
      </c>
      <c r="F157" s="264">
        <v>312</v>
      </c>
      <c r="G157" s="264">
        <v>317</v>
      </c>
      <c r="H157" s="264">
        <v>311</v>
      </c>
      <c r="I157" s="264">
        <v>315</v>
      </c>
      <c r="J157" s="264">
        <v>308</v>
      </c>
      <c r="K157" s="264">
        <v>305</v>
      </c>
      <c r="L157" s="264">
        <v>298</v>
      </c>
      <c r="M157" s="264">
        <v>296</v>
      </c>
    </row>
    <row r="158" spans="1:23">
      <c r="A158" s="139" t="s">
        <v>215</v>
      </c>
      <c r="B158" s="265">
        <v>358</v>
      </c>
      <c r="C158" s="265">
        <v>354</v>
      </c>
      <c r="D158" s="265">
        <v>353</v>
      </c>
      <c r="E158" s="265">
        <v>356</v>
      </c>
      <c r="F158" s="265">
        <v>355</v>
      </c>
      <c r="G158" s="265">
        <v>353</v>
      </c>
      <c r="H158" s="265">
        <v>347</v>
      </c>
      <c r="I158" s="265">
        <v>344</v>
      </c>
      <c r="J158" s="265">
        <v>347</v>
      </c>
      <c r="K158" s="265">
        <v>343</v>
      </c>
      <c r="L158" s="265">
        <v>337</v>
      </c>
      <c r="M158" s="265">
        <v>332</v>
      </c>
    </row>
    <row r="159" spans="1:23">
      <c r="A159" s="169" t="s">
        <v>435</v>
      </c>
      <c r="B159" s="269">
        <v>1627</v>
      </c>
      <c r="C159" s="269">
        <v>1631</v>
      </c>
      <c r="D159" s="269">
        <v>1613</v>
      </c>
      <c r="E159" s="269">
        <v>1639</v>
      </c>
      <c r="F159" s="269">
        <v>1591</v>
      </c>
      <c r="G159" s="269">
        <v>1621</v>
      </c>
      <c r="H159" s="269">
        <v>1618</v>
      </c>
      <c r="I159" s="269">
        <v>1671</v>
      </c>
      <c r="J159" s="269">
        <v>1629</v>
      </c>
      <c r="K159" s="269">
        <v>1629</v>
      </c>
      <c r="L159" s="269">
        <v>1544</v>
      </c>
      <c r="M159" s="193">
        <v>1546</v>
      </c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</row>
    <row r="160" spans="1:23">
      <c r="A160" s="138" t="s">
        <v>443</v>
      </c>
      <c r="B160" s="264">
        <v>21</v>
      </c>
      <c r="C160" s="264">
        <v>21</v>
      </c>
      <c r="D160" s="264">
        <v>18</v>
      </c>
      <c r="E160" s="264">
        <v>18</v>
      </c>
      <c r="F160" s="264">
        <v>18</v>
      </c>
      <c r="G160" s="264">
        <v>22</v>
      </c>
      <c r="H160" s="264">
        <v>17</v>
      </c>
      <c r="I160" s="264">
        <v>19</v>
      </c>
      <c r="J160" s="264">
        <v>22</v>
      </c>
      <c r="K160" s="264">
        <v>20</v>
      </c>
      <c r="L160" s="264">
        <v>14</v>
      </c>
      <c r="M160" s="264">
        <v>11</v>
      </c>
    </row>
    <row r="161" spans="1:23">
      <c r="A161" s="138" t="s">
        <v>208</v>
      </c>
      <c r="B161" s="264">
        <v>72</v>
      </c>
      <c r="C161" s="264">
        <v>77</v>
      </c>
      <c r="D161" s="264">
        <v>83</v>
      </c>
      <c r="E161" s="264">
        <v>95</v>
      </c>
      <c r="F161" s="264">
        <v>70</v>
      </c>
      <c r="G161" s="264">
        <v>73</v>
      </c>
      <c r="H161" s="264">
        <v>52</v>
      </c>
      <c r="I161" s="264">
        <v>63</v>
      </c>
      <c r="J161" s="264">
        <v>68</v>
      </c>
      <c r="K161" s="264">
        <v>76</v>
      </c>
      <c r="L161" s="264">
        <v>61</v>
      </c>
      <c r="M161" s="264">
        <v>64</v>
      </c>
    </row>
    <row r="162" spans="1:23">
      <c r="A162" s="138" t="s">
        <v>61</v>
      </c>
      <c r="B162" s="264">
        <v>171</v>
      </c>
      <c r="C162" s="264">
        <v>169</v>
      </c>
      <c r="D162" s="264">
        <v>165</v>
      </c>
      <c r="E162" s="264">
        <v>160</v>
      </c>
      <c r="F162" s="264">
        <v>159</v>
      </c>
      <c r="G162" s="264">
        <v>174</v>
      </c>
      <c r="H162" s="264">
        <v>182</v>
      </c>
      <c r="I162" s="264">
        <v>180</v>
      </c>
      <c r="J162" s="264">
        <v>168</v>
      </c>
      <c r="K162" s="264">
        <v>179</v>
      </c>
      <c r="L162" s="264">
        <v>154</v>
      </c>
      <c r="M162" s="264">
        <v>162</v>
      </c>
    </row>
    <row r="163" spans="1:23">
      <c r="A163" s="138" t="s">
        <v>209</v>
      </c>
      <c r="B163" s="264">
        <v>170</v>
      </c>
      <c r="C163" s="264">
        <v>169</v>
      </c>
      <c r="D163" s="264">
        <v>164</v>
      </c>
      <c r="E163" s="264">
        <v>164</v>
      </c>
      <c r="F163" s="264">
        <v>169</v>
      </c>
      <c r="G163" s="264">
        <v>163</v>
      </c>
      <c r="H163" s="264">
        <v>168</v>
      </c>
      <c r="I163" s="264">
        <v>185</v>
      </c>
      <c r="J163" s="264">
        <v>176</v>
      </c>
      <c r="K163" s="264">
        <v>163</v>
      </c>
      <c r="L163" s="264">
        <v>154</v>
      </c>
      <c r="M163" s="264">
        <v>153</v>
      </c>
    </row>
    <row r="164" spans="1:23">
      <c r="A164" s="138" t="s">
        <v>210</v>
      </c>
      <c r="B164" s="264">
        <v>186</v>
      </c>
      <c r="C164" s="264">
        <v>175</v>
      </c>
      <c r="D164" s="264">
        <v>167</v>
      </c>
      <c r="E164" s="264">
        <v>167</v>
      </c>
      <c r="F164" s="264">
        <v>163</v>
      </c>
      <c r="G164" s="264">
        <v>164</v>
      </c>
      <c r="H164" s="264">
        <v>179</v>
      </c>
      <c r="I164" s="264">
        <v>192</v>
      </c>
      <c r="J164" s="264">
        <v>179</v>
      </c>
      <c r="K164" s="264">
        <v>171</v>
      </c>
      <c r="L164" s="264">
        <v>169</v>
      </c>
      <c r="M164" s="264">
        <v>163</v>
      </c>
    </row>
    <row r="165" spans="1:23">
      <c r="A165" s="138" t="s">
        <v>211</v>
      </c>
      <c r="B165" s="264">
        <v>153</v>
      </c>
      <c r="C165" s="264">
        <v>152</v>
      </c>
      <c r="D165" s="264">
        <v>148</v>
      </c>
      <c r="E165" s="264">
        <v>151</v>
      </c>
      <c r="F165" s="264">
        <v>135</v>
      </c>
      <c r="G165" s="264">
        <v>149</v>
      </c>
      <c r="H165" s="264">
        <v>151</v>
      </c>
      <c r="I165" s="264">
        <v>147</v>
      </c>
      <c r="J165" s="264">
        <v>143</v>
      </c>
      <c r="K165" s="264">
        <v>154</v>
      </c>
      <c r="L165" s="264">
        <v>144</v>
      </c>
      <c r="M165" s="264">
        <v>151</v>
      </c>
    </row>
    <row r="166" spans="1:23">
      <c r="A166" s="138" t="s">
        <v>212</v>
      </c>
      <c r="B166" s="264">
        <v>180</v>
      </c>
      <c r="C166" s="264">
        <v>191</v>
      </c>
      <c r="D166" s="264">
        <v>186</v>
      </c>
      <c r="E166" s="264">
        <v>182</v>
      </c>
      <c r="F166" s="264">
        <v>181</v>
      </c>
      <c r="G166" s="264">
        <v>182</v>
      </c>
      <c r="H166" s="264">
        <v>176</v>
      </c>
      <c r="I166" s="264">
        <v>193</v>
      </c>
      <c r="J166" s="264">
        <v>193</v>
      </c>
      <c r="K166" s="264">
        <v>190</v>
      </c>
      <c r="L166" s="264">
        <v>175</v>
      </c>
      <c r="M166" s="264">
        <v>182</v>
      </c>
    </row>
    <row r="167" spans="1:23">
      <c r="A167" s="138" t="s">
        <v>213</v>
      </c>
      <c r="B167" s="264">
        <v>190</v>
      </c>
      <c r="C167" s="264">
        <v>189</v>
      </c>
      <c r="D167" s="264">
        <v>190</v>
      </c>
      <c r="E167" s="264">
        <v>186</v>
      </c>
      <c r="F167" s="264">
        <v>176</v>
      </c>
      <c r="G167" s="264">
        <v>175</v>
      </c>
      <c r="H167" s="264">
        <v>168</v>
      </c>
      <c r="I167" s="264">
        <v>167</v>
      </c>
      <c r="J167" s="264">
        <v>168</v>
      </c>
      <c r="K167" s="264">
        <v>163</v>
      </c>
      <c r="L167" s="264">
        <v>161</v>
      </c>
      <c r="M167" s="264">
        <v>154</v>
      </c>
    </row>
    <row r="168" spans="1:23">
      <c r="A168" s="138" t="s">
        <v>214</v>
      </c>
      <c r="B168" s="264">
        <v>229</v>
      </c>
      <c r="C168" s="264">
        <v>222</v>
      </c>
      <c r="D168" s="264">
        <v>221</v>
      </c>
      <c r="E168" s="264">
        <v>237</v>
      </c>
      <c r="F168" s="264">
        <v>240</v>
      </c>
      <c r="G168" s="264">
        <v>242</v>
      </c>
      <c r="H168" s="264">
        <v>246</v>
      </c>
      <c r="I168" s="264">
        <v>246</v>
      </c>
      <c r="J168" s="264">
        <v>232</v>
      </c>
      <c r="K168" s="264">
        <v>235</v>
      </c>
      <c r="L168" s="264">
        <v>234</v>
      </c>
      <c r="M168" s="264">
        <v>232</v>
      </c>
    </row>
    <row r="169" spans="1:23">
      <c r="A169" s="139" t="s">
        <v>215</v>
      </c>
      <c r="B169" s="265">
        <v>255</v>
      </c>
      <c r="C169" s="265">
        <v>266</v>
      </c>
      <c r="D169" s="265">
        <v>271</v>
      </c>
      <c r="E169" s="265">
        <v>279</v>
      </c>
      <c r="F169" s="265">
        <v>280</v>
      </c>
      <c r="G169" s="265">
        <v>277</v>
      </c>
      <c r="H169" s="265">
        <v>279</v>
      </c>
      <c r="I169" s="265">
        <v>279</v>
      </c>
      <c r="J169" s="265">
        <v>280</v>
      </c>
      <c r="K169" s="265">
        <v>278</v>
      </c>
      <c r="L169" s="265">
        <v>278</v>
      </c>
      <c r="M169" s="265">
        <v>274</v>
      </c>
    </row>
    <row r="170" spans="1:23">
      <c r="A170" s="169" t="s">
        <v>436</v>
      </c>
      <c r="B170" s="269">
        <v>4124</v>
      </c>
      <c r="C170" s="269">
        <v>4142</v>
      </c>
      <c r="D170" s="269">
        <v>4137</v>
      </c>
      <c r="E170" s="269">
        <v>4178</v>
      </c>
      <c r="F170" s="269">
        <v>4169</v>
      </c>
      <c r="G170" s="269">
        <v>4162</v>
      </c>
      <c r="H170" s="269">
        <v>4069</v>
      </c>
      <c r="I170" s="269">
        <v>4146</v>
      </c>
      <c r="J170" s="269">
        <v>4083</v>
      </c>
      <c r="K170" s="269">
        <v>4084</v>
      </c>
      <c r="L170" s="269">
        <v>3902</v>
      </c>
      <c r="M170" s="193">
        <v>3909</v>
      </c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</row>
    <row r="171" spans="1:23">
      <c r="A171" s="138" t="s">
        <v>443</v>
      </c>
      <c r="B171" s="264">
        <v>74</v>
      </c>
      <c r="C171" s="264">
        <v>72</v>
      </c>
      <c r="D171" s="264">
        <v>84</v>
      </c>
      <c r="E171" s="264">
        <v>95</v>
      </c>
      <c r="F171" s="264">
        <v>97</v>
      </c>
      <c r="G171" s="264">
        <v>117</v>
      </c>
      <c r="H171" s="264">
        <v>75</v>
      </c>
      <c r="I171" s="264">
        <v>80</v>
      </c>
      <c r="J171" s="264">
        <v>82</v>
      </c>
      <c r="K171" s="264">
        <v>76</v>
      </c>
      <c r="L171" s="264">
        <v>61</v>
      </c>
      <c r="M171" s="264">
        <v>66</v>
      </c>
    </row>
    <row r="172" spans="1:23">
      <c r="A172" s="138" t="s">
        <v>208</v>
      </c>
      <c r="B172" s="264">
        <v>185</v>
      </c>
      <c r="C172" s="264">
        <v>196</v>
      </c>
      <c r="D172" s="264">
        <v>182</v>
      </c>
      <c r="E172" s="264">
        <v>203</v>
      </c>
      <c r="F172" s="264">
        <v>189</v>
      </c>
      <c r="G172" s="264">
        <v>209</v>
      </c>
      <c r="H172" s="264">
        <v>171</v>
      </c>
      <c r="I172" s="264">
        <v>182</v>
      </c>
      <c r="J172" s="264">
        <v>175</v>
      </c>
      <c r="K172" s="264">
        <v>189</v>
      </c>
      <c r="L172" s="264">
        <v>151</v>
      </c>
      <c r="M172" s="264">
        <v>160</v>
      </c>
    </row>
    <row r="173" spans="1:23">
      <c r="A173" s="138" t="s">
        <v>61</v>
      </c>
      <c r="B173" s="264">
        <v>348</v>
      </c>
      <c r="C173" s="264">
        <v>359</v>
      </c>
      <c r="D173" s="264">
        <v>355</v>
      </c>
      <c r="E173" s="264">
        <v>353</v>
      </c>
      <c r="F173" s="264">
        <v>339</v>
      </c>
      <c r="G173" s="264">
        <v>333</v>
      </c>
      <c r="H173" s="264">
        <v>349</v>
      </c>
      <c r="I173" s="264">
        <v>372</v>
      </c>
      <c r="J173" s="264">
        <v>339</v>
      </c>
      <c r="K173" s="264">
        <v>339</v>
      </c>
      <c r="L173" s="264">
        <v>303</v>
      </c>
      <c r="M173" s="264">
        <v>318</v>
      </c>
    </row>
    <row r="174" spans="1:23">
      <c r="A174" s="138" t="s">
        <v>209</v>
      </c>
      <c r="B174" s="264">
        <v>341</v>
      </c>
      <c r="C174" s="264">
        <v>348</v>
      </c>
      <c r="D174" s="264">
        <v>346</v>
      </c>
      <c r="E174" s="264">
        <v>351</v>
      </c>
      <c r="F174" s="264">
        <v>350</v>
      </c>
      <c r="G174" s="264">
        <v>329</v>
      </c>
      <c r="H174" s="264">
        <v>328</v>
      </c>
      <c r="I174" s="264">
        <v>349</v>
      </c>
      <c r="J174" s="264">
        <v>338</v>
      </c>
      <c r="K174" s="264">
        <v>345</v>
      </c>
      <c r="L174" s="264">
        <v>335</v>
      </c>
      <c r="M174" s="264">
        <v>339</v>
      </c>
    </row>
    <row r="175" spans="1:23">
      <c r="A175" s="138" t="s">
        <v>210</v>
      </c>
      <c r="B175" s="264">
        <v>401</v>
      </c>
      <c r="C175" s="264">
        <v>402</v>
      </c>
      <c r="D175" s="264">
        <v>395</v>
      </c>
      <c r="E175" s="264">
        <v>399</v>
      </c>
      <c r="F175" s="264">
        <v>403</v>
      </c>
      <c r="G175" s="264">
        <v>392</v>
      </c>
      <c r="H175" s="264">
        <v>401</v>
      </c>
      <c r="I175" s="264">
        <v>414</v>
      </c>
      <c r="J175" s="264">
        <v>415</v>
      </c>
      <c r="K175" s="264">
        <v>412</v>
      </c>
      <c r="L175" s="264">
        <v>397</v>
      </c>
      <c r="M175" s="264">
        <v>378</v>
      </c>
    </row>
    <row r="176" spans="1:23">
      <c r="A176" s="138" t="s">
        <v>211</v>
      </c>
      <c r="B176" s="264">
        <v>466</v>
      </c>
      <c r="C176" s="264">
        <v>469</v>
      </c>
      <c r="D176" s="264">
        <v>461</v>
      </c>
      <c r="E176" s="264">
        <v>459</v>
      </c>
      <c r="F176" s="264">
        <v>473</v>
      </c>
      <c r="G176" s="264">
        <v>473</v>
      </c>
      <c r="H176" s="264">
        <v>479</v>
      </c>
      <c r="I176" s="264">
        <v>477</v>
      </c>
      <c r="J176" s="264">
        <v>446</v>
      </c>
      <c r="K176" s="264">
        <v>448</v>
      </c>
      <c r="L176" s="264">
        <v>434</v>
      </c>
      <c r="M176" s="264">
        <v>436</v>
      </c>
    </row>
    <row r="177" spans="1:23">
      <c r="A177" s="138" t="s">
        <v>212</v>
      </c>
      <c r="B177" s="264">
        <v>572</v>
      </c>
      <c r="C177" s="264">
        <v>563</v>
      </c>
      <c r="D177" s="264">
        <v>545</v>
      </c>
      <c r="E177" s="264">
        <v>551</v>
      </c>
      <c r="F177" s="264">
        <v>560</v>
      </c>
      <c r="G177" s="264">
        <v>557</v>
      </c>
      <c r="H177" s="264">
        <v>526</v>
      </c>
      <c r="I177" s="264">
        <v>538</v>
      </c>
      <c r="J177" s="264">
        <v>548</v>
      </c>
      <c r="K177" s="264">
        <v>545</v>
      </c>
      <c r="L177" s="264">
        <v>516</v>
      </c>
      <c r="M177" s="264">
        <v>514</v>
      </c>
    </row>
    <row r="178" spans="1:23">
      <c r="A178" s="138" t="s">
        <v>213</v>
      </c>
      <c r="B178" s="264">
        <v>542</v>
      </c>
      <c r="C178" s="264">
        <v>530</v>
      </c>
      <c r="D178" s="264">
        <v>561</v>
      </c>
      <c r="E178" s="264">
        <v>560</v>
      </c>
      <c r="F178" s="264">
        <v>558</v>
      </c>
      <c r="G178" s="264">
        <v>544</v>
      </c>
      <c r="H178" s="264">
        <v>538</v>
      </c>
      <c r="I178" s="264">
        <v>545</v>
      </c>
      <c r="J178" s="264">
        <v>544</v>
      </c>
      <c r="K178" s="264">
        <v>528</v>
      </c>
      <c r="L178" s="264">
        <v>522</v>
      </c>
      <c r="M178" s="264">
        <v>521</v>
      </c>
    </row>
    <row r="179" spans="1:23">
      <c r="A179" s="138" t="s">
        <v>214</v>
      </c>
      <c r="B179" s="264">
        <v>660</v>
      </c>
      <c r="C179" s="264">
        <v>657</v>
      </c>
      <c r="D179" s="264">
        <v>657</v>
      </c>
      <c r="E179" s="264">
        <v>643</v>
      </c>
      <c r="F179" s="264">
        <v>632</v>
      </c>
      <c r="G179" s="264">
        <v>631</v>
      </c>
      <c r="H179" s="264">
        <v>621</v>
      </c>
      <c r="I179" s="264">
        <v>622</v>
      </c>
      <c r="J179" s="264">
        <v>620</v>
      </c>
      <c r="K179" s="264">
        <v>621</v>
      </c>
      <c r="L179" s="264">
        <v>607</v>
      </c>
      <c r="M179" s="264">
        <v>612</v>
      </c>
    </row>
    <row r="180" spans="1:23">
      <c r="A180" s="139" t="s">
        <v>215</v>
      </c>
      <c r="B180" s="265">
        <v>535</v>
      </c>
      <c r="C180" s="265">
        <v>546</v>
      </c>
      <c r="D180" s="265">
        <v>551</v>
      </c>
      <c r="E180" s="265">
        <v>564</v>
      </c>
      <c r="F180" s="265">
        <v>568</v>
      </c>
      <c r="G180" s="265">
        <v>577</v>
      </c>
      <c r="H180" s="265">
        <v>581</v>
      </c>
      <c r="I180" s="265">
        <v>567</v>
      </c>
      <c r="J180" s="265">
        <v>576</v>
      </c>
      <c r="K180" s="265">
        <v>581</v>
      </c>
      <c r="L180" s="265">
        <v>576</v>
      </c>
      <c r="M180" s="265">
        <v>565</v>
      </c>
    </row>
    <row r="181" spans="1:23">
      <c r="A181" s="169" t="s">
        <v>437</v>
      </c>
      <c r="B181" s="269">
        <v>3233</v>
      </c>
      <c r="C181" s="269">
        <v>3207</v>
      </c>
      <c r="D181" s="269">
        <v>3181</v>
      </c>
      <c r="E181" s="269">
        <v>3222</v>
      </c>
      <c r="F181" s="269">
        <v>3167</v>
      </c>
      <c r="G181" s="269">
        <v>3173</v>
      </c>
      <c r="H181" s="269">
        <v>3123</v>
      </c>
      <c r="I181" s="269">
        <v>3176</v>
      </c>
      <c r="J181" s="269">
        <v>3147</v>
      </c>
      <c r="K181" s="269">
        <v>3165</v>
      </c>
      <c r="L181" s="269">
        <v>3029</v>
      </c>
      <c r="M181" s="193">
        <v>3030</v>
      </c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</row>
    <row r="182" spans="1:23">
      <c r="A182" s="138" t="s">
        <v>443</v>
      </c>
      <c r="B182" s="264">
        <v>53</v>
      </c>
      <c r="C182" s="264">
        <v>53</v>
      </c>
      <c r="D182" s="264">
        <v>53</v>
      </c>
      <c r="E182" s="264">
        <v>56</v>
      </c>
      <c r="F182" s="264">
        <v>46</v>
      </c>
      <c r="G182" s="264">
        <v>56</v>
      </c>
      <c r="H182" s="264">
        <v>34</v>
      </c>
      <c r="I182" s="264">
        <v>39</v>
      </c>
      <c r="J182" s="264">
        <v>34</v>
      </c>
      <c r="K182" s="264">
        <v>32</v>
      </c>
      <c r="L182" s="264">
        <v>29</v>
      </c>
      <c r="M182" s="264">
        <v>38</v>
      </c>
    </row>
    <row r="183" spans="1:23">
      <c r="A183" s="138" t="s">
        <v>208</v>
      </c>
      <c r="B183" s="264">
        <v>146</v>
      </c>
      <c r="C183" s="264">
        <v>139</v>
      </c>
      <c r="D183" s="264">
        <v>153</v>
      </c>
      <c r="E183" s="264">
        <v>165</v>
      </c>
      <c r="F183" s="264">
        <v>149</v>
      </c>
      <c r="G183" s="264">
        <v>141</v>
      </c>
      <c r="H183" s="264">
        <v>107</v>
      </c>
      <c r="I183" s="264">
        <v>117</v>
      </c>
      <c r="J183" s="264">
        <v>122</v>
      </c>
      <c r="K183" s="264">
        <v>128</v>
      </c>
      <c r="L183" s="264">
        <v>114</v>
      </c>
      <c r="M183" s="264">
        <v>111</v>
      </c>
    </row>
    <row r="184" spans="1:23">
      <c r="A184" s="138" t="s">
        <v>61</v>
      </c>
      <c r="B184" s="264">
        <v>234</v>
      </c>
      <c r="C184" s="264">
        <v>229</v>
      </c>
      <c r="D184" s="264">
        <v>218</v>
      </c>
      <c r="E184" s="264">
        <v>233</v>
      </c>
      <c r="F184" s="264">
        <v>221</v>
      </c>
      <c r="G184" s="264">
        <v>226</v>
      </c>
      <c r="H184" s="264">
        <v>250</v>
      </c>
      <c r="I184" s="264">
        <v>256</v>
      </c>
      <c r="J184" s="264">
        <v>237</v>
      </c>
      <c r="K184" s="264">
        <v>235</v>
      </c>
      <c r="L184" s="264">
        <v>202</v>
      </c>
      <c r="M184" s="264">
        <v>208</v>
      </c>
    </row>
    <row r="185" spans="1:23">
      <c r="A185" s="138" t="s">
        <v>209</v>
      </c>
      <c r="B185" s="264">
        <v>238</v>
      </c>
      <c r="C185" s="264">
        <v>242</v>
      </c>
      <c r="D185" s="264">
        <v>245</v>
      </c>
      <c r="E185" s="264">
        <v>249</v>
      </c>
      <c r="F185" s="264">
        <v>242</v>
      </c>
      <c r="G185" s="264">
        <v>227</v>
      </c>
      <c r="H185" s="264">
        <v>232</v>
      </c>
      <c r="I185" s="264">
        <v>249</v>
      </c>
      <c r="J185" s="264">
        <v>248</v>
      </c>
      <c r="K185" s="264">
        <v>243</v>
      </c>
      <c r="L185" s="264">
        <v>224</v>
      </c>
      <c r="M185" s="264">
        <v>214</v>
      </c>
    </row>
    <row r="186" spans="1:23">
      <c r="A186" s="138" t="s">
        <v>210</v>
      </c>
      <c r="B186" s="264">
        <v>320</v>
      </c>
      <c r="C186" s="264">
        <v>323</v>
      </c>
      <c r="D186" s="264">
        <v>315</v>
      </c>
      <c r="E186" s="264">
        <v>298</v>
      </c>
      <c r="F186" s="264">
        <v>288</v>
      </c>
      <c r="G186" s="264">
        <v>284</v>
      </c>
      <c r="H186" s="264">
        <v>293</v>
      </c>
      <c r="I186" s="264">
        <v>306</v>
      </c>
      <c r="J186" s="264">
        <v>305</v>
      </c>
      <c r="K186" s="264">
        <v>311</v>
      </c>
      <c r="L186" s="264">
        <v>292</v>
      </c>
      <c r="M186" s="264">
        <v>288</v>
      </c>
    </row>
    <row r="187" spans="1:23">
      <c r="A187" s="138" t="s">
        <v>211</v>
      </c>
      <c r="B187" s="264">
        <v>376</v>
      </c>
      <c r="C187" s="264">
        <v>355</v>
      </c>
      <c r="D187" s="264">
        <v>351</v>
      </c>
      <c r="E187" s="264">
        <v>342</v>
      </c>
      <c r="F187" s="264">
        <v>352</v>
      </c>
      <c r="G187" s="264">
        <v>345</v>
      </c>
      <c r="H187" s="264">
        <v>355</v>
      </c>
      <c r="I187" s="264">
        <v>362</v>
      </c>
      <c r="J187" s="264">
        <v>356</v>
      </c>
      <c r="K187" s="264">
        <v>345</v>
      </c>
      <c r="L187" s="264">
        <v>328</v>
      </c>
      <c r="M187" s="264">
        <v>333</v>
      </c>
    </row>
    <row r="188" spans="1:23">
      <c r="A188" s="138" t="s">
        <v>212</v>
      </c>
      <c r="B188" s="264">
        <v>430</v>
      </c>
      <c r="C188" s="264">
        <v>425</v>
      </c>
      <c r="D188" s="264">
        <v>409</v>
      </c>
      <c r="E188" s="264">
        <v>421</v>
      </c>
      <c r="F188" s="264">
        <v>424</v>
      </c>
      <c r="G188" s="264">
        <v>430</v>
      </c>
      <c r="H188" s="264">
        <v>418</v>
      </c>
      <c r="I188" s="264">
        <v>409</v>
      </c>
      <c r="J188" s="264">
        <v>423</v>
      </c>
      <c r="K188" s="264">
        <v>423</v>
      </c>
      <c r="L188" s="264">
        <v>413</v>
      </c>
      <c r="M188" s="264">
        <v>416</v>
      </c>
    </row>
    <row r="189" spans="1:23">
      <c r="A189" s="138" t="s">
        <v>213</v>
      </c>
      <c r="B189" s="264">
        <v>463</v>
      </c>
      <c r="C189" s="264">
        <v>472</v>
      </c>
      <c r="D189" s="264">
        <v>466</v>
      </c>
      <c r="E189" s="264">
        <v>468</v>
      </c>
      <c r="F189" s="264">
        <v>456</v>
      </c>
      <c r="G189" s="264">
        <v>464</v>
      </c>
      <c r="H189" s="264">
        <v>457</v>
      </c>
      <c r="I189" s="264">
        <v>461</v>
      </c>
      <c r="J189" s="264">
        <v>427</v>
      </c>
      <c r="K189" s="264">
        <v>439</v>
      </c>
      <c r="L189" s="264">
        <v>432</v>
      </c>
      <c r="M189" s="264">
        <v>431</v>
      </c>
    </row>
    <row r="190" spans="1:23">
      <c r="A190" s="138" t="s">
        <v>214</v>
      </c>
      <c r="B190" s="264">
        <v>501</v>
      </c>
      <c r="C190" s="264">
        <v>497</v>
      </c>
      <c r="D190" s="264">
        <v>505</v>
      </c>
      <c r="E190" s="264">
        <v>520</v>
      </c>
      <c r="F190" s="264">
        <v>514</v>
      </c>
      <c r="G190" s="264">
        <v>516</v>
      </c>
      <c r="H190" s="264">
        <v>493</v>
      </c>
      <c r="I190" s="264">
        <v>493</v>
      </c>
      <c r="J190" s="264">
        <v>503</v>
      </c>
      <c r="K190" s="264">
        <v>511</v>
      </c>
      <c r="L190" s="264">
        <v>502</v>
      </c>
      <c r="M190" s="264">
        <v>503</v>
      </c>
    </row>
    <row r="191" spans="1:23">
      <c r="A191" s="139" t="s">
        <v>215</v>
      </c>
      <c r="B191" s="265">
        <v>472</v>
      </c>
      <c r="C191" s="265">
        <v>472</v>
      </c>
      <c r="D191" s="265">
        <v>466</v>
      </c>
      <c r="E191" s="265">
        <v>470</v>
      </c>
      <c r="F191" s="265">
        <v>475</v>
      </c>
      <c r="G191" s="265">
        <v>484</v>
      </c>
      <c r="H191" s="265">
        <v>484</v>
      </c>
      <c r="I191" s="265">
        <v>484</v>
      </c>
      <c r="J191" s="265">
        <v>492</v>
      </c>
      <c r="K191" s="265">
        <v>498</v>
      </c>
      <c r="L191" s="265">
        <v>493</v>
      </c>
      <c r="M191" s="265">
        <v>488</v>
      </c>
    </row>
    <row r="192" spans="1:23">
      <c r="A192" s="169" t="s">
        <v>438</v>
      </c>
      <c r="B192" s="269">
        <v>330</v>
      </c>
      <c r="C192" s="269">
        <v>330</v>
      </c>
      <c r="D192" s="269">
        <v>333</v>
      </c>
      <c r="E192" s="269">
        <v>337</v>
      </c>
      <c r="F192" s="269">
        <v>345</v>
      </c>
      <c r="G192" s="269">
        <v>336</v>
      </c>
      <c r="H192" s="269">
        <v>341</v>
      </c>
      <c r="I192" s="269">
        <v>352</v>
      </c>
      <c r="J192" s="269">
        <v>334</v>
      </c>
      <c r="K192" s="269">
        <v>320</v>
      </c>
      <c r="L192" s="269">
        <v>297</v>
      </c>
      <c r="M192" s="193">
        <v>304</v>
      </c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</row>
    <row r="193" spans="1:23">
      <c r="A193" s="138" t="s">
        <v>443</v>
      </c>
      <c r="B193" s="264">
        <v>7</v>
      </c>
      <c r="C193" s="264">
        <v>7</v>
      </c>
      <c r="D193" s="264">
        <v>11</v>
      </c>
      <c r="E193" s="264">
        <v>11</v>
      </c>
      <c r="F193" s="264">
        <v>12</v>
      </c>
      <c r="G193" s="264">
        <v>12</v>
      </c>
      <c r="H193" s="264">
        <v>7</v>
      </c>
      <c r="I193" s="264">
        <v>4</v>
      </c>
      <c r="J193" s="264">
        <v>5</v>
      </c>
      <c r="K193" s="264">
        <v>5</v>
      </c>
      <c r="L193" s="264">
        <v>7</v>
      </c>
      <c r="M193" s="264">
        <v>8</v>
      </c>
    </row>
    <row r="194" spans="1:23">
      <c r="A194" s="138" t="s">
        <v>208</v>
      </c>
      <c r="B194" s="264">
        <v>14</v>
      </c>
      <c r="C194" s="264">
        <v>13</v>
      </c>
      <c r="D194" s="264">
        <v>15</v>
      </c>
      <c r="E194" s="264">
        <v>16</v>
      </c>
      <c r="F194" s="264">
        <v>11</v>
      </c>
      <c r="G194" s="264">
        <v>11</v>
      </c>
      <c r="H194" s="264">
        <v>9</v>
      </c>
      <c r="I194" s="264">
        <v>13</v>
      </c>
      <c r="J194" s="264">
        <v>11</v>
      </c>
      <c r="K194" s="264">
        <v>14</v>
      </c>
      <c r="L194" s="264">
        <v>9</v>
      </c>
      <c r="M194" s="264">
        <v>10</v>
      </c>
    </row>
    <row r="195" spans="1:23">
      <c r="A195" s="138" t="s">
        <v>61</v>
      </c>
      <c r="B195" s="264">
        <v>25</v>
      </c>
      <c r="C195" s="264">
        <v>25</v>
      </c>
      <c r="D195" s="264">
        <v>24</v>
      </c>
      <c r="E195" s="264">
        <v>23</v>
      </c>
      <c r="F195" s="264">
        <v>28</v>
      </c>
      <c r="G195" s="264">
        <v>25</v>
      </c>
      <c r="H195" s="264">
        <v>27</v>
      </c>
      <c r="I195" s="264">
        <v>26</v>
      </c>
      <c r="J195" s="264">
        <v>29</v>
      </c>
      <c r="K195" s="264">
        <v>27</v>
      </c>
      <c r="L195" s="264">
        <v>22</v>
      </c>
      <c r="M195" s="264">
        <v>21</v>
      </c>
    </row>
    <row r="196" spans="1:23">
      <c r="A196" s="138" t="s">
        <v>209</v>
      </c>
      <c r="B196" s="264">
        <v>37</v>
      </c>
      <c r="C196" s="264">
        <v>38</v>
      </c>
      <c r="D196" s="264">
        <v>32</v>
      </c>
      <c r="E196" s="264">
        <v>34</v>
      </c>
      <c r="F196" s="264">
        <v>34</v>
      </c>
      <c r="G196" s="264">
        <v>32</v>
      </c>
      <c r="H196" s="264">
        <v>34</v>
      </c>
      <c r="I196" s="264">
        <v>38</v>
      </c>
      <c r="J196" s="264">
        <v>30</v>
      </c>
      <c r="K196" s="264">
        <v>29</v>
      </c>
      <c r="L196" s="264">
        <v>28</v>
      </c>
      <c r="M196" s="264">
        <v>31</v>
      </c>
    </row>
    <row r="197" spans="1:23">
      <c r="A197" s="138" t="s">
        <v>210</v>
      </c>
      <c r="B197" s="264">
        <v>32</v>
      </c>
      <c r="C197" s="264">
        <v>32</v>
      </c>
      <c r="D197" s="264">
        <v>30</v>
      </c>
      <c r="E197" s="264">
        <v>30</v>
      </c>
      <c r="F197" s="264">
        <v>30</v>
      </c>
      <c r="G197" s="264">
        <v>35</v>
      </c>
      <c r="H197" s="264">
        <v>30</v>
      </c>
      <c r="I197" s="264">
        <v>33</v>
      </c>
      <c r="J197" s="264">
        <v>28</v>
      </c>
      <c r="K197" s="264">
        <v>26</v>
      </c>
      <c r="L197" s="264">
        <v>24</v>
      </c>
      <c r="M197" s="264">
        <v>25</v>
      </c>
    </row>
    <row r="198" spans="1:23">
      <c r="A198" s="138" t="s">
        <v>211</v>
      </c>
      <c r="B198" s="264">
        <v>33</v>
      </c>
      <c r="C198" s="264">
        <v>29</v>
      </c>
      <c r="D198" s="264">
        <v>34</v>
      </c>
      <c r="E198" s="264">
        <v>39</v>
      </c>
      <c r="F198" s="264">
        <v>40</v>
      </c>
      <c r="G198" s="264">
        <v>40</v>
      </c>
      <c r="H198" s="264">
        <v>45</v>
      </c>
      <c r="I198" s="264">
        <v>46</v>
      </c>
      <c r="J198" s="264">
        <v>45</v>
      </c>
      <c r="K198" s="264">
        <v>33</v>
      </c>
      <c r="L198" s="264">
        <v>28</v>
      </c>
      <c r="M198" s="264">
        <v>32</v>
      </c>
    </row>
    <row r="199" spans="1:23">
      <c r="A199" s="138" t="s">
        <v>212</v>
      </c>
      <c r="B199" s="264">
        <v>36</v>
      </c>
      <c r="C199" s="264">
        <v>37</v>
      </c>
      <c r="D199" s="264">
        <v>33</v>
      </c>
      <c r="E199" s="264">
        <v>32</v>
      </c>
      <c r="F199" s="264">
        <v>37</v>
      </c>
      <c r="G199" s="264">
        <v>37</v>
      </c>
      <c r="H199" s="264">
        <v>34</v>
      </c>
      <c r="I199" s="264">
        <v>34</v>
      </c>
      <c r="J199" s="264">
        <v>32</v>
      </c>
      <c r="K199" s="264">
        <v>38</v>
      </c>
      <c r="L199" s="264">
        <v>38</v>
      </c>
      <c r="M199" s="264">
        <v>35</v>
      </c>
    </row>
    <row r="200" spans="1:23">
      <c r="A200" s="138" t="s">
        <v>213</v>
      </c>
      <c r="B200" s="264">
        <v>48</v>
      </c>
      <c r="C200" s="264">
        <v>46</v>
      </c>
      <c r="D200" s="264">
        <v>45</v>
      </c>
      <c r="E200" s="264">
        <v>48</v>
      </c>
      <c r="F200" s="264">
        <v>47</v>
      </c>
      <c r="G200" s="264">
        <v>39</v>
      </c>
      <c r="H200" s="264">
        <v>44</v>
      </c>
      <c r="I200" s="264">
        <v>43</v>
      </c>
      <c r="J200" s="264">
        <v>41</v>
      </c>
      <c r="K200" s="264">
        <v>41</v>
      </c>
      <c r="L200" s="264">
        <v>37</v>
      </c>
      <c r="M200" s="264">
        <v>37</v>
      </c>
    </row>
    <row r="201" spans="1:23">
      <c r="A201" s="138" t="s">
        <v>214</v>
      </c>
      <c r="B201" s="264">
        <v>50</v>
      </c>
      <c r="C201" s="264">
        <v>54</v>
      </c>
      <c r="D201" s="264">
        <v>59</v>
      </c>
      <c r="E201" s="264">
        <v>55</v>
      </c>
      <c r="F201" s="264">
        <v>53</v>
      </c>
      <c r="G201" s="264">
        <v>53</v>
      </c>
      <c r="H201" s="264">
        <v>59</v>
      </c>
      <c r="I201" s="264">
        <v>61</v>
      </c>
      <c r="J201" s="264">
        <v>57</v>
      </c>
      <c r="K201" s="264">
        <v>58</v>
      </c>
      <c r="L201" s="264">
        <v>54</v>
      </c>
      <c r="M201" s="264">
        <v>51</v>
      </c>
    </row>
    <row r="202" spans="1:23">
      <c r="A202" s="139" t="s">
        <v>215</v>
      </c>
      <c r="B202" s="265">
        <v>48</v>
      </c>
      <c r="C202" s="265">
        <v>49</v>
      </c>
      <c r="D202" s="265">
        <v>50</v>
      </c>
      <c r="E202" s="265">
        <v>49</v>
      </c>
      <c r="F202" s="265">
        <v>53</v>
      </c>
      <c r="G202" s="265">
        <v>52</v>
      </c>
      <c r="H202" s="265">
        <v>52</v>
      </c>
      <c r="I202" s="265">
        <v>54</v>
      </c>
      <c r="J202" s="265">
        <v>56</v>
      </c>
      <c r="K202" s="265">
        <v>49</v>
      </c>
      <c r="L202" s="265">
        <v>50</v>
      </c>
      <c r="M202" s="265">
        <v>54</v>
      </c>
    </row>
    <row r="203" spans="1:23">
      <c r="A203" s="169" t="s">
        <v>439</v>
      </c>
      <c r="B203" s="269">
        <v>1127</v>
      </c>
      <c r="C203" s="269">
        <v>1088</v>
      </c>
      <c r="D203" s="269">
        <v>1102</v>
      </c>
      <c r="E203" s="269">
        <v>1099</v>
      </c>
      <c r="F203" s="269">
        <v>1099</v>
      </c>
      <c r="G203" s="269">
        <v>1094</v>
      </c>
      <c r="H203" s="269">
        <v>1077</v>
      </c>
      <c r="I203" s="269">
        <v>1087</v>
      </c>
      <c r="J203" s="269">
        <v>1072</v>
      </c>
      <c r="K203" s="269">
        <v>1084</v>
      </c>
      <c r="L203" s="269">
        <v>1045</v>
      </c>
      <c r="M203" s="193">
        <v>1035</v>
      </c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</row>
    <row r="204" spans="1:23">
      <c r="A204" s="138" t="s">
        <v>443</v>
      </c>
      <c r="B204" s="264">
        <v>20</v>
      </c>
      <c r="C204" s="264">
        <v>23</v>
      </c>
      <c r="D204" s="264">
        <v>23</v>
      </c>
      <c r="E204" s="264">
        <v>28</v>
      </c>
      <c r="F204" s="264">
        <v>28</v>
      </c>
      <c r="G204" s="264">
        <v>24</v>
      </c>
      <c r="H204" s="264">
        <v>15</v>
      </c>
      <c r="I204" s="264">
        <v>17</v>
      </c>
      <c r="J204" s="264">
        <v>15</v>
      </c>
      <c r="K204" s="264">
        <v>16</v>
      </c>
      <c r="L204" s="264">
        <v>12</v>
      </c>
      <c r="M204" s="264">
        <v>11</v>
      </c>
    </row>
    <row r="205" spans="1:23">
      <c r="A205" s="138" t="s">
        <v>208</v>
      </c>
      <c r="B205" s="264">
        <v>52</v>
      </c>
      <c r="C205" s="264">
        <v>45</v>
      </c>
      <c r="D205" s="264">
        <v>51</v>
      </c>
      <c r="E205" s="264">
        <v>46</v>
      </c>
      <c r="F205" s="264">
        <v>48</v>
      </c>
      <c r="G205" s="264">
        <v>51</v>
      </c>
      <c r="H205" s="264">
        <v>41</v>
      </c>
      <c r="I205" s="264">
        <v>44</v>
      </c>
      <c r="J205" s="264">
        <v>51</v>
      </c>
      <c r="K205" s="264">
        <v>48</v>
      </c>
      <c r="L205" s="264">
        <v>47</v>
      </c>
      <c r="M205" s="264">
        <v>39</v>
      </c>
    </row>
    <row r="206" spans="1:23">
      <c r="A206" s="138" t="s">
        <v>61</v>
      </c>
      <c r="B206" s="264">
        <v>70</v>
      </c>
      <c r="C206" s="264">
        <v>74</v>
      </c>
      <c r="D206" s="264">
        <v>74</v>
      </c>
      <c r="E206" s="264">
        <v>76</v>
      </c>
      <c r="F206" s="264">
        <v>76</v>
      </c>
      <c r="G206" s="264">
        <v>74</v>
      </c>
      <c r="H206" s="264">
        <v>62</v>
      </c>
      <c r="I206" s="264">
        <v>70</v>
      </c>
      <c r="J206" s="264">
        <v>67</v>
      </c>
      <c r="K206" s="264">
        <v>71</v>
      </c>
      <c r="L206" s="264">
        <v>74</v>
      </c>
      <c r="M206" s="264">
        <v>76</v>
      </c>
    </row>
    <row r="207" spans="1:23">
      <c r="A207" s="138" t="s">
        <v>209</v>
      </c>
      <c r="B207" s="264">
        <v>90</v>
      </c>
      <c r="C207" s="264">
        <v>86</v>
      </c>
      <c r="D207" s="264">
        <v>95</v>
      </c>
      <c r="E207" s="264">
        <v>88</v>
      </c>
      <c r="F207" s="264">
        <v>91</v>
      </c>
      <c r="G207" s="264">
        <v>88</v>
      </c>
      <c r="H207" s="264">
        <v>85</v>
      </c>
      <c r="I207" s="264">
        <v>82</v>
      </c>
      <c r="J207" s="264">
        <v>94</v>
      </c>
      <c r="K207" s="264">
        <v>95</v>
      </c>
      <c r="L207" s="264">
        <v>89</v>
      </c>
      <c r="M207" s="264">
        <v>84</v>
      </c>
    </row>
    <row r="208" spans="1:23">
      <c r="A208" s="138" t="s">
        <v>210</v>
      </c>
      <c r="B208" s="264">
        <v>91</v>
      </c>
      <c r="C208" s="264">
        <v>90</v>
      </c>
      <c r="D208" s="264">
        <v>90</v>
      </c>
      <c r="E208" s="264">
        <v>91</v>
      </c>
      <c r="F208" s="264">
        <v>94</v>
      </c>
      <c r="G208" s="264">
        <v>86</v>
      </c>
      <c r="H208" s="264">
        <v>87</v>
      </c>
      <c r="I208" s="264">
        <v>95</v>
      </c>
      <c r="J208" s="264">
        <v>91</v>
      </c>
      <c r="K208" s="264">
        <v>93</v>
      </c>
      <c r="L208" s="264">
        <v>87</v>
      </c>
      <c r="M208" s="264">
        <v>88</v>
      </c>
    </row>
    <row r="209" spans="1:23">
      <c r="A209" s="138" t="s">
        <v>211</v>
      </c>
      <c r="B209" s="264">
        <v>136</v>
      </c>
      <c r="C209" s="264">
        <v>121</v>
      </c>
      <c r="D209" s="264">
        <v>122</v>
      </c>
      <c r="E209" s="264">
        <v>116</v>
      </c>
      <c r="F209" s="264">
        <v>118</v>
      </c>
      <c r="G209" s="264">
        <v>114</v>
      </c>
      <c r="H209" s="264">
        <v>110</v>
      </c>
      <c r="I209" s="264">
        <v>110</v>
      </c>
      <c r="J209" s="264">
        <v>103</v>
      </c>
      <c r="K209" s="264">
        <v>108</v>
      </c>
      <c r="L209" s="264">
        <v>111</v>
      </c>
      <c r="M209" s="264">
        <v>113</v>
      </c>
    </row>
    <row r="210" spans="1:23">
      <c r="A210" s="138" t="s">
        <v>212</v>
      </c>
      <c r="B210" s="264">
        <v>163</v>
      </c>
      <c r="C210" s="264">
        <v>159</v>
      </c>
      <c r="D210" s="264">
        <v>154</v>
      </c>
      <c r="E210" s="264">
        <v>157</v>
      </c>
      <c r="F210" s="264">
        <v>149</v>
      </c>
      <c r="G210" s="264">
        <v>157</v>
      </c>
      <c r="H210" s="264">
        <v>162</v>
      </c>
      <c r="I210" s="264">
        <v>161</v>
      </c>
      <c r="J210" s="264">
        <v>152</v>
      </c>
      <c r="K210" s="264">
        <v>156</v>
      </c>
      <c r="L210" s="264">
        <v>147</v>
      </c>
      <c r="M210" s="264">
        <v>150</v>
      </c>
    </row>
    <row r="211" spans="1:23">
      <c r="A211" s="138" t="s">
        <v>213</v>
      </c>
      <c r="B211" s="264">
        <v>157</v>
      </c>
      <c r="C211" s="264">
        <v>143</v>
      </c>
      <c r="D211" s="264">
        <v>144</v>
      </c>
      <c r="E211" s="264">
        <v>152</v>
      </c>
      <c r="F211" s="264">
        <v>152</v>
      </c>
      <c r="G211" s="264">
        <v>160</v>
      </c>
      <c r="H211" s="264">
        <v>163</v>
      </c>
      <c r="I211" s="264">
        <v>160</v>
      </c>
      <c r="J211" s="264">
        <v>156</v>
      </c>
      <c r="K211" s="264">
        <v>153</v>
      </c>
      <c r="L211" s="264">
        <v>146</v>
      </c>
      <c r="M211" s="264">
        <v>145</v>
      </c>
    </row>
    <row r="212" spans="1:23">
      <c r="A212" s="138" t="s">
        <v>214</v>
      </c>
      <c r="B212" s="264">
        <v>162</v>
      </c>
      <c r="C212" s="264">
        <v>159</v>
      </c>
      <c r="D212" s="264">
        <v>162</v>
      </c>
      <c r="E212" s="264">
        <v>161</v>
      </c>
      <c r="F212" s="264">
        <v>157</v>
      </c>
      <c r="G212" s="264">
        <v>157</v>
      </c>
      <c r="H212" s="264">
        <v>165</v>
      </c>
      <c r="I212" s="264">
        <v>167</v>
      </c>
      <c r="J212" s="264">
        <v>162</v>
      </c>
      <c r="K212" s="264">
        <v>162</v>
      </c>
      <c r="L212" s="264">
        <v>149</v>
      </c>
      <c r="M212" s="264">
        <v>150</v>
      </c>
    </row>
    <row r="213" spans="1:23">
      <c r="A213" s="139" t="s">
        <v>215</v>
      </c>
      <c r="B213" s="265">
        <v>186</v>
      </c>
      <c r="C213" s="265">
        <v>188</v>
      </c>
      <c r="D213" s="265">
        <v>187</v>
      </c>
      <c r="E213" s="265">
        <v>184</v>
      </c>
      <c r="F213" s="265">
        <v>186</v>
      </c>
      <c r="G213" s="265">
        <v>183</v>
      </c>
      <c r="H213" s="265">
        <v>187</v>
      </c>
      <c r="I213" s="265">
        <v>181</v>
      </c>
      <c r="J213" s="265">
        <v>181</v>
      </c>
      <c r="K213" s="265">
        <v>182</v>
      </c>
      <c r="L213" s="265">
        <v>183</v>
      </c>
      <c r="M213" s="265">
        <v>179</v>
      </c>
    </row>
    <row r="214" spans="1:23">
      <c r="A214" s="169" t="s">
        <v>440</v>
      </c>
      <c r="B214" s="269">
        <v>1459</v>
      </c>
      <c r="C214" s="269">
        <v>1435</v>
      </c>
      <c r="D214" s="269">
        <v>1434</v>
      </c>
      <c r="E214" s="269">
        <v>1452</v>
      </c>
      <c r="F214" s="269">
        <v>1436</v>
      </c>
      <c r="G214" s="269">
        <v>1426</v>
      </c>
      <c r="H214" s="269">
        <v>1464</v>
      </c>
      <c r="I214" s="269">
        <v>1497</v>
      </c>
      <c r="J214" s="269">
        <v>1410</v>
      </c>
      <c r="K214" s="269">
        <v>1414</v>
      </c>
      <c r="L214" s="269">
        <v>1359</v>
      </c>
      <c r="M214" s="193">
        <v>1348</v>
      </c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</row>
    <row r="215" spans="1:23">
      <c r="A215" s="138" t="s">
        <v>443</v>
      </c>
      <c r="B215" s="264">
        <v>16</v>
      </c>
      <c r="C215" s="264">
        <v>18</v>
      </c>
      <c r="D215" s="264">
        <v>16</v>
      </c>
      <c r="E215" s="264">
        <v>26</v>
      </c>
      <c r="F215" s="264">
        <v>30</v>
      </c>
      <c r="G215" s="264">
        <v>29</v>
      </c>
      <c r="H215" s="264">
        <v>16</v>
      </c>
      <c r="I215" s="264">
        <v>19</v>
      </c>
      <c r="J215" s="264">
        <v>20</v>
      </c>
      <c r="K215" s="264">
        <v>18</v>
      </c>
      <c r="L215" s="264">
        <v>11</v>
      </c>
      <c r="M215" s="264">
        <v>13</v>
      </c>
    </row>
    <row r="216" spans="1:23">
      <c r="A216" s="138" t="s">
        <v>208</v>
      </c>
      <c r="B216" s="264">
        <v>55</v>
      </c>
      <c r="C216" s="264">
        <v>55</v>
      </c>
      <c r="D216" s="264">
        <v>58</v>
      </c>
      <c r="E216" s="264">
        <v>60</v>
      </c>
      <c r="F216" s="264">
        <v>51</v>
      </c>
      <c r="G216" s="264">
        <v>58</v>
      </c>
      <c r="H216" s="264">
        <v>49</v>
      </c>
      <c r="I216" s="264">
        <v>55</v>
      </c>
      <c r="J216" s="264">
        <v>47</v>
      </c>
      <c r="K216" s="264">
        <v>55</v>
      </c>
      <c r="L216" s="264">
        <v>51</v>
      </c>
      <c r="M216" s="264">
        <v>45</v>
      </c>
    </row>
    <row r="217" spans="1:23">
      <c r="A217" s="138" t="s">
        <v>61</v>
      </c>
      <c r="B217" s="264">
        <v>99</v>
      </c>
      <c r="C217" s="264">
        <v>92</v>
      </c>
      <c r="D217" s="264">
        <v>99</v>
      </c>
      <c r="E217" s="264">
        <v>98</v>
      </c>
      <c r="F217" s="264">
        <v>102</v>
      </c>
      <c r="G217" s="264">
        <v>96</v>
      </c>
      <c r="H217" s="264">
        <v>103</v>
      </c>
      <c r="I217" s="264">
        <v>111</v>
      </c>
      <c r="J217" s="264">
        <v>103</v>
      </c>
      <c r="K217" s="264">
        <v>104</v>
      </c>
      <c r="L217" s="264">
        <v>94</v>
      </c>
      <c r="M217" s="264">
        <v>90</v>
      </c>
    </row>
    <row r="218" spans="1:23">
      <c r="A218" s="138" t="s">
        <v>209</v>
      </c>
      <c r="B218" s="264">
        <v>125</v>
      </c>
      <c r="C218" s="264">
        <v>126</v>
      </c>
      <c r="D218" s="264">
        <v>123</v>
      </c>
      <c r="E218" s="264">
        <v>124</v>
      </c>
      <c r="F218" s="264">
        <v>125</v>
      </c>
      <c r="G218" s="264">
        <v>119</v>
      </c>
      <c r="H218" s="264">
        <v>135</v>
      </c>
      <c r="I218" s="264">
        <v>134</v>
      </c>
      <c r="J218" s="264">
        <v>130</v>
      </c>
      <c r="K218" s="264">
        <v>123</v>
      </c>
      <c r="L218" s="264">
        <v>117</v>
      </c>
      <c r="M218" s="264">
        <v>114</v>
      </c>
    </row>
    <row r="219" spans="1:23">
      <c r="A219" s="138" t="s">
        <v>210</v>
      </c>
      <c r="B219" s="264">
        <v>145</v>
      </c>
      <c r="C219" s="264">
        <v>144</v>
      </c>
      <c r="D219" s="264">
        <v>140</v>
      </c>
      <c r="E219" s="264">
        <v>137</v>
      </c>
      <c r="F219" s="264">
        <v>136</v>
      </c>
      <c r="G219" s="264">
        <v>139</v>
      </c>
      <c r="H219" s="264">
        <v>130</v>
      </c>
      <c r="I219" s="264">
        <v>131</v>
      </c>
      <c r="J219" s="264">
        <v>131</v>
      </c>
      <c r="K219" s="264">
        <v>133</v>
      </c>
      <c r="L219" s="264">
        <v>122</v>
      </c>
      <c r="M219" s="264">
        <v>125</v>
      </c>
    </row>
    <row r="220" spans="1:23">
      <c r="A220" s="138" t="s">
        <v>211</v>
      </c>
      <c r="B220" s="264">
        <v>156</v>
      </c>
      <c r="C220" s="264">
        <v>151</v>
      </c>
      <c r="D220" s="264">
        <v>147</v>
      </c>
      <c r="E220" s="264">
        <v>154</v>
      </c>
      <c r="F220" s="264">
        <v>142</v>
      </c>
      <c r="G220" s="264">
        <v>138</v>
      </c>
      <c r="H220" s="264">
        <v>151</v>
      </c>
      <c r="I220" s="264">
        <v>155</v>
      </c>
      <c r="J220" s="264">
        <v>151</v>
      </c>
      <c r="K220" s="264">
        <v>149</v>
      </c>
      <c r="L220" s="264">
        <v>149</v>
      </c>
      <c r="M220" s="264">
        <v>147</v>
      </c>
    </row>
    <row r="221" spans="1:23">
      <c r="A221" s="138" t="s">
        <v>212</v>
      </c>
      <c r="B221" s="264">
        <v>184</v>
      </c>
      <c r="C221" s="264">
        <v>179</v>
      </c>
      <c r="D221" s="264">
        <v>180</v>
      </c>
      <c r="E221" s="264">
        <v>181</v>
      </c>
      <c r="F221" s="264">
        <v>186</v>
      </c>
      <c r="G221" s="264">
        <v>182</v>
      </c>
      <c r="H221" s="264">
        <v>179</v>
      </c>
      <c r="I221" s="264">
        <v>178</v>
      </c>
      <c r="J221" s="264">
        <v>166</v>
      </c>
      <c r="K221" s="264">
        <v>169</v>
      </c>
      <c r="L221" s="264">
        <v>165</v>
      </c>
      <c r="M221" s="264">
        <v>169</v>
      </c>
    </row>
    <row r="222" spans="1:23">
      <c r="A222" s="138" t="s">
        <v>213</v>
      </c>
      <c r="B222" s="264">
        <v>196</v>
      </c>
      <c r="C222" s="264">
        <v>193</v>
      </c>
      <c r="D222" s="264">
        <v>196</v>
      </c>
      <c r="E222" s="264">
        <v>199</v>
      </c>
      <c r="F222" s="264">
        <v>204</v>
      </c>
      <c r="G222" s="264">
        <v>200</v>
      </c>
      <c r="H222" s="264">
        <v>213</v>
      </c>
      <c r="I222" s="264">
        <v>212</v>
      </c>
      <c r="J222" s="264">
        <v>189</v>
      </c>
      <c r="K222" s="264">
        <v>186</v>
      </c>
      <c r="L222" s="264">
        <v>179</v>
      </c>
      <c r="M222" s="264">
        <v>173</v>
      </c>
    </row>
    <row r="223" spans="1:23">
      <c r="A223" s="138" t="s">
        <v>214</v>
      </c>
      <c r="B223" s="264">
        <v>233</v>
      </c>
      <c r="C223" s="264">
        <v>230</v>
      </c>
      <c r="D223" s="264">
        <v>229</v>
      </c>
      <c r="E223" s="264">
        <v>225</v>
      </c>
      <c r="F223" s="264">
        <v>218</v>
      </c>
      <c r="G223" s="264">
        <v>224</v>
      </c>
      <c r="H223" s="264">
        <v>234</v>
      </c>
      <c r="I223" s="264">
        <v>242</v>
      </c>
      <c r="J223" s="264">
        <v>226</v>
      </c>
      <c r="K223" s="264">
        <v>236</v>
      </c>
      <c r="L223" s="264">
        <v>238</v>
      </c>
      <c r="M223" s="264">
        <v>234</v>
      </c>
    </row>
    <row r="224" spans="1:23">
      <c r="A224" s="139" t="s">
        <v>215</v>
      </c>
      <c r="B224" s="265">
        <v>250</v>
      </c>
      <c r="C224" s="265">
        <v>247</v>
      </c>
      <c r="D224" s="265">
        <v>246</v>
      </c>
      <c r="E224" s="265">
        <v>248</v>
      </c>
      <c r="F224" s="265">
        <v>242</v>
      </c>
      <c r="G224" s="265">
        <v>241</v>
      </c>
      <c r="H224" s="265">
        <v>254</v>
      </c>
      <c r="I224" s="265">
        <v>260</v>
      </c>
      <c r="J224" s="265">
        <v>247</v>
      </c>
      <c r="K224" s="265">
        <v>241</v>
      </c>
      <c r="L224" s="265">
        <v>233</v>
      </c>
      <c r="M224" s="265">
        <v>238</v>
      </c>
    </row>
    <row r="225" spans="1:23">
      <c r="A225" s="169" t="s">
        <v>111</v>
      </c>
      <c r="B225" s="269">
        <v>664</v>
      </c>
      <c r="C225" s="269">
        <v>805</v>
      </c>
      <c r="D225" s="269">
        <v>912</v>
      </c>
      <c r="E225" s="269">
        <v>261</v>
      </c>
      <c r="F225" s="269">
        <v>288</v>
      </c>
      <c r="G225" s="269">
        <v>298</v>
      </c>
      <c r="H225" s="269">
        <v>178</v>
      </c>
      <c r="I225" s="269">
        <v>227</v>
      </c>
      <c r="J225" s="269">
        <v>309</v>
      </c>
      <c r="K225" s="269">
        <v>299</v>
      </c>
      <c r="L225" s="269">
        <v>316</v>
      </c>
      <c r="M225" s="193">
        <v>255</v>
      </c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</row>
    <row r="226" spans="1:23">
      <c r="A226" s="138" t="s">
        <v>443</v>
      </c>
      <c r="B226" s="264">
        <v>59</v>
      </c>
      <c r="C226" s="264">
        <v>93</v>
      </c>
      <c r="D226" s="264">
        <v>126</v>
      </c>
      <c r="E226" s="264">
        <v>3</v>
      </c>
      <c r="F226" s="264">
        <v>9</v>
      </c>
      <c r="G226" s="264">
        <v>16</v>
      </c>
      <c r="H226" s="264">
        <v>3</v>
      </c>
      <c r="I226" s="264">
        <v>9</v>
      </c>
      <c r="J226" s="264">
        <v>6</v>
      </c>
      <c r="K226" s="264">
        <v>4</v>
      </c>
      <c r="L226" s="264">
        <v>8</v>
      </c>
      <c r="M226" s="264">
        <v>3</v>
      </c>
    </row>
    <row r="227" spans="1:23">
      <c r="A227" s="138" t="s">
        <v>208</v>
      </c>
      <c r="B227" s="264">
        <v>93</v>
      </c>
      <c r="C227" s="264">
        <v>120</v>
      </c>
      <c r="D227" s="264">
        <v>131</v>
      </c>
      <c r="E227" s="264">
        <v>21</v>
      </c>
      <c r="F227" s="264">
        <v>22</v>
      </c>
      <c r="G227" s="264">
        <v>30</v>
      </c>
      <c r="H227" s="264">
        <v>11</v>
      </c>
      <c r="I227" s="264">
        <v>21</v>
      </c>
      <c r="J227" s="264">
        <v>28</v>
      </c>
      <c r="K227" s="264">
        <v>22</v>
      </c>
      <c r="L227" s="264">
        <v>24</v>
      </c>
      <c r="M227" s="264">
        <v>14</v>
      </c>
    </row>
    <row r="228" spans="1:23">
      <c r="A228" s="138" t="s">
        <v>61</v>
      </c>
      <c r="B228" s="264">
        <v>108</v>
      </c>
      <c r="C228" s="264">
        <v>128</v>
      </c>
      <c r="D228" s="264">
        <v>128</v>
      </c>
      <c r="E228" s="264">
        <v>36</v>
      </c>
      <c r="F228" s="264">
        <v>44</v>
      </c>
      <c r="G228" s="264">
        <v>49</v>
      </c>
      <c r="H228" s="264">
        <v>31</v>
      </c>
      <c r="I228" s="264">
        <v>46</v>
      </c>
      <c r="J228" s="264">
        <v>51</v>
      </c>
      <c r="K228" s="264">
        <v>44</v>
      </c>
      <c r="L228" s="264">
        <v>34</v>
      </c>
      <c r="M228" s="264">
        <v>27</v>
      </c>
    </row>
    <row r="229" spans="1:23">
      <c r="A229" s="138" t="s">
        <v>209</v>
      </c>
      <c r="B229" s="264">
        <v>58</v>
      </c>
      <c r="C229" s="264">
        <v>69</v>
      </c>
      <c r="D229" s="264">
        <v>86</v>
      </c>
      <c r="E229" s="264">
        <v>32</v>
      </c>
      <c r="F229" s="264">
        <v>39</v>
      </c>
      <c r="G229" s="264">
        <v>33</v>
      </c>
      <c r="H229" s="264">
        <v>26</v>
      </c>
      <c r="I229" s="264">
        <v>27</v>
      </c>
      <c r="J229" s="264">
        <v>41</v>
      </c>
      <c r="K229" s="264">
        <v>37</v>
      </c>
      <c r="L229" s="264">
        <v>46</v>
      </c>
      <c r="M229" s="264">
        <v>35</v>
      </c>
    </row>
    <row r="230" spans="1:23">
      <c r="A230" s="138" t="s">
        <v>210</v>
      </c>
      <c r="B230" s="264">
        <v>56</v>
      </c>
      <c r="C230" s="264">
        <v>66</v>
      </c>
      <c r="D230" s="264">
        <v>82</v>
      </c>
      <c r="E230" s="264">
        <v>28</v>
      </c>
      <c r="F230" s="264">
        <v>25</v>
      </c>
      <c r="G230" s="264">
        <v>28</v>
      </c>
      <c r="H230" s="264">
        <v>23</v>
      </c>
      <c r="I230" s="264">
        <v>29</v>
      </c>
      <c r="J230" s="264">
        <v>29</v>
      </c>
      <c r="K230" s="264">
        <v>31</v>
      </c>
      <c r="L230" s="264">
        <v>33</v>
      </c>
      <c r="M230" s="264">
        <v>29</v>
      </c>
    </row>
    <row r="231" spans="1:23">
      <c r="A231" s="138" t="s">
        <v>211</v>
      </c>
      <c r="B231" s="264">
        <v>47</v>
      </c>
      <c r="C231" s="264">
        <v>37</v>
      </c>
      <c r="D231" s="264">
        <v>57</v>
      </c>
      <c r="E231" s="264">
        <v>23</v>
      </c>
      <c r="F231" s="264">
        <v>26</v>
      </c>
      <c r="G231" s="264">
        <v>26</v>
      </c>
      <c r="H231" s="264">
        <v>15</v>
      </c>
      <c r="I231" s="264">
        <v>20</v>
      </c>
      <c r="J231" s="264">
        <v>23</v>
      </c>
      <c r="K231" s="264">
        <v>25</v>
      </c>
      <c r="L231" s="264">
        <v>23</v>
      </c>
      <c r="M231" s="264">
        <v>22</v>
      </c>
    </row>
    <row r="232" spans="1:23">
      <c r="A232" s="138" t="s">
        <v>212</v>
      </c>
      <c r="B232" s="264">
        <v>37</v>
      </c>
      <c r="C232" s="264">
        <v>54</v>
      </c>
      <c r="D232" s="264">
        <v>58</v>
      </c>
      <c r="E232" s="264">
        <v>22</v>
      </c>
      <c r="F232" s="264">
        <v>20</v>
      </c>
      <c r="G232" s="264">
        <v>22</v>
      </c>
      <c r="H232" s="264">
        <v>15</v>
      </c>
      <c r="I232" s="264">
        <v>16</v>
      </c>
      <c r="J232" s="264">
        <v>24</v>
      </c>
      <c r="K232" s="264">
        <v>21</v>
      </c>
      <c r="L232" s="264">
        <v>21</v>
      </c>
      <c r="M232" s="264">
        <v>18</v>
      </c>
    </row>
    <row r="233" spans="1:23">
      <c r="A233" s="138" t="s">
        <v>213</v>
      </c>
      <c r="B233" s="264">
        <v>64</v>
      </c>
      <c r="C233" s="264">
        <v>75</v>
      </c>
      <c r="D233" s="264">
        <v>74</v>
      </c>
      <c r="E233" s="264">
        <v>26</v>
      </c>
      <c r="F233" s="264">
        <v>29</v>
      </c>
      <c r="G233" s="264">
        <v>27</v>
      </c>
      <c r="H233" s="264">
        <v>23</v>
      </c>
      <c r="I233" s="264">
        <v>23</v>
      </c>
      <c r="J233" s="264">
        <v>29</v>
      </c>
      <c r="K233" s="264">
        <v>31</v>
      </c>
      <c r="L233" s="264">
        <v>45</v>
      </c>
      <c r="M233" s="264">
        <v>34</v>
      </c>
    </row>
    <row r="234" spans="1:23">
      <c r="A234" s="138" t="s">
        <v>214</v>
      </c>
      <c r="B234" s="264">
        <v>81</v>
      </c>
      <c r="C234" s="264">
        <v>94</v>
      </c>
      <c r="D234" s="264">
        <v>101</v>
      </c>
      <c r="E234" s="264">
        <v>39</v>
      </c>
      <c r="F234" s="264">
        <v>42</v>
      </c>
      <c r="G234" s="264">
        <v>36</v>
      </c>
      <c r="H234" s="264">
        <v>12</v>
      </c>
      <c r="I234" s="264">
        <v>17</v>
      </c>
      <c r="J234" s="264">
        <v>40</v>
      </c>
      <c r="K234" s="264">
        <v>44</v>
      </c>
      <c r="L234" s="264">
        <v>44</v>
      </c>
      <c r="M234" s="264">
        <v>36</v>
      </c>
    </row>
    <row r="235" spans="1:23">
      <c r="A235" s="139" t="s">
        <v>215</v>
      </c>
      <c r="B235" s="265">
        <v>61</v>
      </c>
      <c r="C235" s="265">
        <v>69</v>
      </c>
      <c r="D235" s="265">
        <v>69</v>
      </c>
      <c r="E235" s="265">
        <v>31</v>
      </c>
      <c r="F235" s="265">
        <v>32</v>
      </c>
      <c r="G235" s="265">
        <v>31</v>
      </c>
      <c r="H235" s="265">
        <v>19</v>
      </c>
      <c r="I235" s="265">
        <v>19</v>
      </c>
      <c r="J235" s="265">
        <v>38</v>
      </c>
      <c r="K235" s="265">
        <v>40</v>
      </c>
      <c r="L235" s="265">
        <v>38</v>
      </c>
      <c r="M235" s="265">
        <v>37</v>
      </c>
    </row>
    <row r="236" spans="1:23" ht="13.5">
      <c r="A236" s="127" t="s">
        <v>216</v>
      </c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</row>
    <row r="237" spans="1:23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</row>
    <row r="238" spans="1:23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</row>
    <row r="239" spans="1:23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</row>
    <row r="240" spans="1:23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</row>
    <row r="241" spans="1:13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</row>
    <row r="243" spans="1:13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</row>
    <row r="244" spans="1:13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</row>
    <row r="245" spans="1:13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</row>
    <row r="246" spans="1:13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</row>
    <row r="247" spans="1:13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</row>
    <row r="248" spans="1:13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</row>
    <row r="249" spans="1:13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</row>
    <row r="250" spans="1:13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</row>
    <row r="251" spans="1:13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</row>
    <row r="252" spans="1:13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</row>
    <row r="253" spans="1:13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</row>
    <row r="254" spans="1:13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</row>
    <row r="255" spans="1:13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</row>
    <row r="256" spans="1:13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</row>
    <row r="257" spans="1:13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</row>
    <row r="258" spans="1:13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</row>
    <row r="259" spans="1:13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</row>
  </sheetData>
  <pageMargins left="0.23622047244094491" right="0.23622047244094491" top="0.39370078740157483" bottom="0.34" header="0" footer="0.11811023622047245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9"/>
  <sheetViews>
    <sheetView workbookViewId="0">
      <selection activeCell="I18" sqref="I18"/>
    </sheetView>
  </sheetViews>
  <sheetFormatPr baseColWidth="10" defaultColWidth="11.42578125" defaultRowHeight="12.75"/>
  <cols>
    <col min="1" max="1" width="15.140625" style="235" customWidth="1"/>
    <col min="2" max="2" width="6.5703125" style="235" bestFit="1" customWidth="1"/>
    <col min="3" max="3" width="7" style="235" bestFit="1" customWidth="1"/>
    <col min="4" max="6" width="5.7109375" style="235" bestFit="1" customWidth="1"/>
    <col min="7" max="7" width="5.85546875" style="235" bestFit="1" customWidth="1"/>
    <col min="8" max="8" width="6.28515625" style="235" bestFit="1" customWidth="1"/>
    <col min="9" max="9" width="6.5703125" style="235" bestFit="1" customWidth="1"/>
    <col min="10" max="10" width="9.28515625" style="235" bestFit="1" customWidth="1"/>
    <col min="11" max="11" width="8.140625" style="235" bestFit="1" customWidth="1"/>
    <col min="12" max="12" width="9.7109375" style="235" bestFit="1" customWidth="1"/>
    <col min="13" max="13" width="9.5703125" style="235" bestFit="1" customWidth="1"/>
    <col min="14" max="16384" width="11.42578125" style="235"/>
  </cols>
  <sheetData>
    <row r="1" spans="1:22">
      <c r="A1" s="103" t="s">
        <v>487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22">
      <c r="A2" s="107" t="s">
        <v>488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pans="1:22">
      <c r="A3" s="129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04"/>
    </row>
    <row r="4" spans="1:22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</row>
    <row r="5" spans="1:22">
      <c r="A5" s="169" t="s">
        <v>27</v>
      </c>
      <c r="B5" s="193">
        <f>SUM(B11,B17,B23,B29,B35,B41,B47,B53,B59,B65,B71,B77,B83,B89,B95,B101,B107,B113,B119,B125)</f>
        <v>51924</v>
      </c>
      <c r="C5" s="193">
        <f t="shared" ref="C5:M5" si="0">SUM(C11,C17,C23,C29,C35,C41,C47,C53,C59,C65,C71,C77,C83,C89,C95,C101,C107,C113,C119,C125)</f>
        <v>51913</v>
      </c>
      <c r="D5" s="193">
        <f t="shared" si="0"/>
        <v>51855</v>
      </c>
      <c r="E5" s="193">
        <f t="shared" si="0"/>
        <v>51780</v>
      </c>
      <c r="F5" s="193">
        <f t="shared" si="0"/>
        <v>51107</v>
      </c>
      <c r="G5" s="193">
        <f t="shared" si="0"/>
        <v>50730</v>
      </c>
      <c r="H5" s="193">
        <f t="shared" si="0"/>
        <v>50383</v>
      </c>
      <c r="I5" s="193">
        <f t="shared" si="0"/>
        <v>51527</v>
      </c>
      <c r="J5" s="193">
        <f t="shared" si="0"/>
        <v>50799</v>
      </c>
      <c r="K5" s="193">
        <f t="shared" si="0"/>
        <v>50973</v>
      </c>
      <c r="L5" s="193">
        <f t="shared" si="0"/>
        <v>48839</v>
      </c>
      <c r="M5" s="193">
        <f t="shared" si="0"/>
        <v>48394</v>
      </c>
    </row>
    <row r="6" spans="1:22">
      <c r="A6" s="138" t="s">
        <v>75</v>
      </c>
      <c r="B6" s="264">
        <f t="shared" ref="B6:M10" si="1">SUM(B12,B18,B24,B30,B36,B42,B48,B54,B60,B66,B72,B78,B84,B90,B96,B102,B108,B114,B120,B126)</f>
        <v>846</v>
      </c>
      <c r="C6" s="264">
        <f t="shared" si="1"/>
        <v>887</v>
      </c>
      <c r="D6" s="264">
        <f t="shared" si="1"/>
        <v>880</v>
      </c>
      <c r="E6" s="264">
        <f t="shared" si="1"/>
        <v>870</v>
      </c>
      <c r="F6" s="264">
        <f t="shared" si="1"/>
        <v>898</v>
      </c>
      <c r="G6" s="264">
        <f t="shared" si="1"/>
        <v>944</v>
      </c>
      <c r="H6" s="264">
        <f t="shared" si="1"/>
        <v>876</v>
      </c>
      <c r="I6" s="264">
        <f t="shared" si="1"/>
        <v>845</v>
      </c>
      <c r="J6" s="264">
        <f t="shared" si="1"/>
        <v>829</v>
      </c>
      <c r="K6" s="264">
        <f t="shared" si="1"/>
        <v>794</v>
      </c>
      <c r="L6" s="264">
        <f t="shared" si="1"/>
        <v>725</v>
      </c>
      <c r="M6" s="264">
        <f t="shared" si="1"/>
        <v>723</v>
      </c>
    </row>
    <row r="7" spans="1:22">
      <c r="A7" s="138" t="s">
        <v>76</v>
      </c>
      <c r="B7" s="264">
        <f t="shared" si="1"/>
        <v>4541</v>
      </c>
      <c r="C7" s="264">
        <f t="shared" si="1"/>
        <v>4493</v>
      </c>
      <c r="D7" s="264">
        <f t="shared" si="1"/>
        <v>4498</v>
      </c>
      <c r="E7" s="264">
        <f t="shared" si="1"/>
        <v>4433</v>
      </c>
      <c r="F7" s="264">
        <f t="shared" si="1"/>
        <v>4365</v>
      </c>
      <c r="G7" s="264">
        <f t="shared" si="1"/>
        <v>4294</v>
      </c>
      <c r="H7" s="264">
        <f t="shared" si="1"/>
        <v>4220</v>
      </c>
      <c r="I7" s="264">
        <f t="shared" si="1"/>
        <v>4292</v>
      </c>
      <c r="J7" s="264">
        <f t="shared" si="1"/>
        <v>4290</v>
      </c>
      <c r="K7" s="264">
        <f t="shared" si="1"/>
        <v>4310</v>
      </c>
      <c r="L7" s="264">
        <f t="shared" si="1"/>
        <v>4188</v>
      </c>
      <c r="M7" s="264">
        <f t="shared" si="1"/>
        <v>4156</v>
      </c>
    </row>
    <row r="8" spans="1:22">
      <c r="A8" s="138" t="s">
        <v>77</v>
      </c>
      <c r="B8" s="264">
        <f t="shared" si="1"/>
        <v>3339</v>
      </c>
      <c r="C8" s="264">
        <f t="shared" si="1"/>
        <v>3322</v>
      </c>
      <c r="D8" s="264">
        <f t="shared" si="1"/>
        <v>3406</v>
      </c>
      <c r="E8" s="264">
        <f t="shared" si="1"/>
        <v>3367</v>
      </c>
      <c r="F8" s="264">
        <f t="shared" si="1"/>
        <v>3225</v>
      </c>
      <c r="G8" s="264">
        <f t="shared" si="1"/>
        <v>3222</v>
      </c>
      <c r="H8" s="264">
        <f t="shared" si="1"/>
        <v>3211</v>
      </c>
      <c r="I8" s="264">
        <f t="shared" si="1"/>
        <v>3351</v>
      </c>
      <c r="J8" s="264">
        <f t="shared" si="1"/>
        <v>3304</v>
      </c>
      <c r="K8" s="264">
        <f t="shared" si="1"/>
        <v>3277</v>
      </c>
      <c r="L8" s="264">
        <f t="shared" si="1"/>
        <v>3214</v>
      </c>
      <c r="M8" s="264">
        <f t="shared" si="1"/>
        <v>3255</v>
      </c>
    </row>
    <row r="9" spans="1:22">
      <c r="A9" s="138" t="s">
        <v>78</v>
      </c>
      <c r="B9" s="264">
        <f t="shared" si="1"/>
        <v>40224</v>
      </c>
      <c r="C9" s="264">
        <f t="shared" si="1"/>
        <v>40200</v>
      </c>
      <c r="D9" s="264">
        <f t="shared" si="1"/>
        <v>40007</v>
      </c>
      <c r="E9" s="264">
        <f t="shared" si="1"/>
        <v>39980</v>
      </c>
      <c r="F9" s="264">
        <f t="shared" si="1"/>
        <v>39476</v>
      </c>
      <c r="G9" s="264">
        <f t="shared" si="1"/>
        <v>39120</v>
      </c>
      <c r="H9" s="264">
        <f t="shared" si="1"/>
        <v>39235</v>
      </c>
      <c r="I9" s="264">
        <f t="shared" si="1"/>
        <v>40165</v>
      </c>
      <c r="J9" s="264">
        <f t="shared" si="1"/>
        <v>39540</v>
      </c>
      <c r="K9" s="264">
        <f t="shared" si="1"/>
        <v>39717</v>
      </c>
      <c r="L9" s="264">
        <f t="shared" si="1"/>
        <v>37893</v>
      </c>
      <c r="M9" s="264">
        <f t="shared" si="1"/>
        <v>37471</v>
      </c>
    </row>
    <row r="10" spans="1:22">
      <c r="A10" s="139" t="s">
        <v>111</v>
      </c>
      <c r="B10" s="265">
        <f t="shared" si="1"/>
        <v>2974</v>
      </c>
      <c r="C10" s="265">
        <f t="shared" si="1"/>
        <v>3011</v>
      </c>
      <c r="D10" s="265">
        <f t="shared" si="1"/>
        <v>3064</v>
      </c>
      <c r="E10" s="265">
        <f t="shared" si="1"/>
        <v>3130</v>
      </c>
      <c r="F10" s="265">
        <f t="shared" si="1"/>
        <v>3143</v>
      </c>
      <c r="G10" s="265">
        <f t="shared" si="1"/>
        <v>3150</v>
      </c>
      <c r="H10" s="265">
        <f t="shared" si="1"/>
        <v>2841</v>
      </c>
      <c r="I10" s="265">
        <f t="shared" si="1"/>
        <v>2874</v>
      </c>
      <c r="J10" s="265">
        <f t="shared" si="1"/>
        <v>2836</v>
      </c>
      <c r="K10" s="265">
        <f t="shared" si="1"/>
        <v>2875</v>
      </c>
      <c r="L10" s="265">
        <f t="shared" si="1"/>
        <v>2819</v>
      </c>
      <c r="M10" s="265">
        <f t="shared" si="1"/>
        <v>2789</v>
      </c>
    </row>
    <row r="11" spans="1:22">
      <c r="A11" s="169" t="s">
        <v>422</v>
      </c>
      <c r="B11" s="266">
        <v>1308</v>
      </c>
      <c r="C11" s="266">
        <v>1291</v>
      </c>
      <c r="D11" s="266">
        <v>1290</v>
      </c>
      <c r="E11" s="266">
        <v>1291</v>
      </c>
      <c r="F11" s="266">
        <v>1275</v>
      </c>
      <c r="G11" s="266">
        <v>1258</v>
      </c>
      <c r="H11" s="266">
        <v>1269</v>
      </c>
      <c r="I11" s="266">
        <v>1311</v>
      </c>
      <c r="J11" s="266">
        <v>1295</v>
      </c>
      <c r="K11" s="266">
        <v>1320</v>
      </c>
      <c r="L11" s="266">
        <v>1264</v>
      </c>
      <c r="M11" s="266">
        <v>1273</v>
      </c>
      <c r="N11" s="267"/>
      <c r="O11" s="267"/>
      <c r="P11" s="267"/>
      <c r="Q11" s="267"/>
      <c r="R11" s="267"/>
      <c r="S11" s="267"/>
      <c r="T11" s="267"/>
      <c r="U11" s="267"/>
      <c r="V11" s="267"/>
    </row>
    <row r="12" spans="1:22">
      <c r="A12" s="138" t="s">
        <v>75</v>
      </c>
      <c r="B12" s="264">
        <v>21</v>
      </c>
      <c r="C12" s="264">
        <v>23</v>
      </c>
      <c r="D12" s="264">
        <v>24</v>
      </c>
      <c r="E12" s="264">
        <v>23</v>
      </c>
      <c r="F12" s="264">
        <v>23</v>
      </c>
      <c r="G12" s="264">
        <v>19</v>
      </c>
      <c r="H12" s="264">
        <v>23</v>
      </c>
      <c r="I12" s="264">
        <v>18</v>
      </c>
      <c r="J12" s="264">
        <v>18</v>
      </c>
      <c r="K12" s="264">
        <v>19</v>
      </c>
      <c r="L12" s="264">
        <v>14</v>
      </c>
      <c r="M12" s="264">
        <v>18</v>
      </c>
    </row>
    <row r="13" spans="1:22">
      <c r="A13" s="138" t="s">
        <v>76</v>
      </c>
      <c r="B13" s="264">
        <v>80</v>
      </c>
      <c r="C13" s="264">
        <v>83</v>
      </c>
      <c r="D13" s="264">
        <v>80</v>
      </c>
      <c r="E13" s="264">
        <v>79</v>
      </c>
      <c r="F13" s="264">
        <v>79</v>
      </c>
      <c r="G13" s="264">
        <v>75</v>
      </c>
      <c r="H13" s="264">
        <v>78</v>
      </c>
      <c r="I13" s="264">
        <v>80</v>
      </c>
      <c r="J13" s="264">
        <v>76</v>
      </c>
      <c r="K13" s="264">
        <v>75</v>
      </c>
      <c r="L13" s="264">
        <v>76</v>
      </c>
      <c r="M13" s="264">
        <v>78</v>
      </c>
    </row>
    <row r="14" spans="1:22">
      <c r="A14" s="138" t="s">
        <v>77</v>
      </c>
      <c r="B14" s="264">
        <v>85</v>
      </c>
      <c r="C14" s="264">
        <v>88</v>
      </c>
      <c r="D14" s="264">
        <v>87</v>
      </c>
      <c r="E14" s="264">
        <v>89</v>
      </c>
      <c r="F14" s="264">
        <v>87</v>
      </c>
      <c r="G14" s="264">
        <v>83</v>
      </c>
      <c r="H14" s="264">
        <v>74</v>
      </c>
      <c r="I14" s="264">
        <v>79</v>
      </c>
      <c r="J14" s="264">
        <v>73</v>
      </c>
      <c r="K14" s="264">
        <v>76</v>
      </c>
      <c r="L14" s="264">
        <v>82</v>
      </c>
      <c r="M14" s="264">
        <v>78</v>
      </c>
    </row>
    <row r="15" spans="1:22">
      <c r="A15" s="138" t="s">
        <v>78</v>
      </c>
      <c r="B15" s="264">
        <v>1059</v>
      </c>
      <c r="C15" s="264">
        <v>1034</v>
      </c>
      <c r="D15" s="264">
        <v>1042</v>
      </c>
      <c r="E15" s="264">
        <v>1037</v>
      </c>
      <c r="F15" s="264">
        <v>1022</v>
      </c>
      <c r="G15" s="264">
        <v>1019</v>
      </c>
      <c r="H15" s="264">
        <v>1040</v>
      </c>
      <c r="I15" s="264">
        <v>1078</v>
      </c>
      <c r="J15" s="264">
        <v>1072</v>
      </c>
      <c r="K15" s="264">
        <v>1086</v>
      </c>
      <c r="L15" s="264">
        <v>1026</v>
      </c>
      <c r="M15" s="264">
        <v>1025</v>
      </c>
    </row>
    <row r="16" spans="1:22">
      <c r="A16" s="139" t="s">
        <v>111</v>
      </c>
      <c r="B16" s="265">
        <v>63</v>
      </c>
      <c r="C16" s="265">
        <v>63</v>
      </c>
      <c r="D16" s="265">
        <v>57</v>
      </c>
      <c r="E16" s="265">
        <v>63</v>
      </c>
      <c r="F16" s="265">
        <v>64</v>
      </c>
      <c r="G16" s="265">
        <v>62</v>
      </c>
      <c r="H16" s="265">
        <v>54</v>
      </c>
      <c r="I16" s="265">
        <v>56</v>
      </c>
      <c r="J16" s="265">
        <v>56</v>
      </c>
      <c r="K16" s="265">
        <v>64</v>
      </c>
      <c r="L16" s="265">
        <v>66</v>
      </c>
      <c r="M16" s="265">
        <v>74</v>
      </c>
    </row>
    <row r="17" spans="1:23">
      <c r="A17" s="169" t="s">
        <v>444</v>
      </c>
      <c r="B17" s="187">
        <v>1819</v>
      </c>
      <c r="C17" s="187">
        <v>1820</v>
      </c>
      <c r="D17" s="187">
        <v>1797</v>
      </c>
      <c r="E17" s="187">
        <v>1808</v>
      </c>
      <c r="F17" s="187">
        <v>1782</v>
      </c>
      <c r="G17" s="187">
        <v>1764</v>
      </c>
      <c r="H17" s="187">
        <v>1814</v>
      </c>
      <c r="I17" s="187">
        <v>1855</v>
      </c>
      <c r="J17" s="187">
        <v>1818</v>
      </c>
      <c r="K17" s="187">
        <v>1790</v>
      </c>
      <c r="L17" s="187">
        <v>1709</v>
      </c>
      <c r="M17" s="187">
        <v>1707</v>
      </c>
      <c r="N17" s="267"/>
      <c r="O17" s="267"/>
      <c r="P17" s="267"/>
      <c r="Q17" s="267"/>
      <c r="R17" s="267"/>
      <c r="S17" s="267"/>
      <c r="T17" s="267"/>
      <c r="U17" s="267"/>
      <c r="V17" s="267"/>
      <c r="W17" s="267"/>
    </row>
    <row r="18" spans="1:23">
      <c r="A18" s="138" t="s">
        <v>75</v>
      </c>
      <c r="B18" s="264">
        <v>23</v>
      </c>
      <c r="C18" s="264">
        <v>24</v>
      </c>
      <c r="D18" s="264">
        <v>24</v>
      </c>
      <c r="E18" s="264">
        <v>19</v>
      </c>
      <c r="F18" s="264">
        <v>19</v>
      </c>
      <c r="G18" s="264">
        <v>21</v>
      </c>
      <c r="H18" s="264">
        <v>18</v>
      </c>
      <c r="I18" s="264">
        <v>18</v>
      </c>
      <c r="J18" s="264">
        <v>20</v>
      </c>
      <c r="K18" s="264">
        <v>18</v>
      </c>
      <c r="L18" s="264">
        <v>17</v>
      </c>
      <c r="M18" s="264">
        <v>19</v>
      </c>
    </row>
    <row r="19" spans="1:23">
      <c r="A19" s="138" t="s">
        <v>76</v>
      </c>
      <c r="B19" s="264">
        <v>124</v>
      </c>
      <c r="C19" s="264">
        <v>129</v>
      </c>
      <c r="D19" s="264">
        <v>127</v>
      </c>
      <c r="E19" s="264">
        <v>132</v>
      </c>
      <c r="F19" s="264">
        <v>136</v>
      </c>
      <c r="G19" s="264">
        <v>130</v>
      </c>
      <c r="H19" s="264">
        <v>123</v>
      </c>
      <c r="I19" s="264">
        <v>121</v>
      </c>
      <c r="J19" s="264">
        <v>128</v>
      </c>
      <c r="K19" s="264">
        <v>128</v>
      </c>
      <c r="L19" s="264">
        <v>122</v>
      </c>
      <c r="M19" s="264">
        <v>123</v>
      </c>
    </row>
    <row r="20" spans="1:23">
      <c r="A20" s="138" t="s">
        <v>77</v>
      </c>
      <c r="B20" s="264">
        <v>86</v>
      </c>
      <c r="C20" s="264">
        <v>90</v>
      </c>
      <c r="D20" s="264">
        <v>95</v>
      </c>
      <c r="E20" s="264">
        <v>98</v>
      </c>
      <c r="F20" s="264">
        <v>93</v>
      </c>
      <c r="G20" s="264">
        <v>88</v>
      </c>
      <c r="H20" s="264">
        <v>87</v>
      </c>
      <c r="I20" s="264">
        <v>92</v>
      </c>
      <c r="J20" s="264">
        <v>88</v>
      </c>
      <c r="K20" s="264">
        <v>89</v>
      </c>
      <c r="L20" s="264">
        <v>90</v>
      </c>
      <c r="M20" s="264">
        <v>88</v>
      </c>
    </row>
    <row r="21" spans="1:23">
      <c r="A21" s="138" t="s">
        <v>78</v>
      </c>
      <c r="B21" s="264">
        <v>1499</v>
      </c>
      <c r="C21" s="264">
        <v>1490</v>
      </c>
      <c r="D21" s="264">
        <v>1465</v>
      </c>
      <c r="E21" s="264">
        <v>1470</v>
      </c>
      <c r="F21" s="264">
        <v>1447</v>
      </c>
      <c r="G21" s="264">
        <v>1432</v>
      </c>
      <c r="H21" s="264">
        <v>1499</v>
      </c>
      <c r="I21" s="264">
        <v>1537</v>
      </c>
      <c r="J21" s="264">
        <v>1493</v>
      </c>
      <c r="K21" s="264">
        <v>1467</v>
      </c>
      <c r="L21" s="264">
        <v>1397</v>
      </c>
      <c r="M21" s="264">
        <v>1389</v>
      </c>
    </row>
    <row r="22" spans="1:23">
      <c r="A22" s="139" t="s">
        <v>111</v>
      </c>
      <c r="B22" s="265">
        <v>87</v>
      </c>
      <c r="C22" s="265">
        <v>87</v>
      </c>
      <c r="D22" s="265">
        <v>86</v>
      </c>
      <c r="E22" s="265">
        <v>89</v>
      </c>
      <c r="F22" s="265">
        <v>87</v>
      </c>
      <c r="G22" s="265">
        <v>93</v>
      </c>
      <c r="H22" s="265">
        <v>87</v>
      </c>
      <c r="I22" s="265">
        <v>87</v>
      </c>
      <c r="J22" s="265">
        <v>89</v>
      </c>
      <c r="K22" s="265">
        <v>88</v>
      </c>
      <c r="L22" s="265">
        <v>83</v>
      </c>
      <c r="M22" s="265">
        <v>88</v>
      </c>
    </row>
    <row r="23" spans="1:23">
      <c r="A23" s="169" t="s">
        <v>424</v>
      </c>
      <c r="B23" s="187">
        <v>2483</v>
      </c>
      <c r="C23" s="187">
        <v>2463</v>
      </c>
      <c r="D23" s="187">
        <v>2456</v>
      </c>
      <c r="E23" s="187">
        <v>2503</v>
      </c>
      <c r="F23" s="187">
        <v>2490</v>
      </c>
      <c r="G23" s="187">
        <v>2458</v>
      </c>
      <c r="H23" s="187">
        <v>2507</v>
      </c>
      <c r="I23" s="187">
        <v>2585</v>
      </c>
      <c r="J23" s="187">
        <v>2515</v>
      </c>
      <c r="K23" s="187">
        <v>2505</v>
      </c>
      <c r="L23" s="187">
        <v>2399</v>
      </c>
      <c r="M23" s="187">
        <v>2361</v>
      </c>
      <c r="N23" s="267"/>
      <c r="O23" s="267"/>
      <c r="P23" s="267"/>
      <c r="Q23" s="267"/>
      <c r="R23" s="267"/>
      <c r="S23" s="267"/>
      <c r="T23" s="267"/>
      <c r="U23" s="267"/>
      <c r="V23" s="267"/>
      <c r="W23" s="267"/>
    </row>
    <row r="24" spans="1:23">
      <c r="A24" s="138" t="s">
        <v>75</v>
      </c>
      <c r="B24" s="264">
        <v>36</v>
      </c>
      <c r="C24" s="264">
        <v>34</v>
      </c>
      <c r="D24" s="264">
        <v>39</v>
      </c>
      <c r="E24" s="264">
        <v>40</v>
      </c>
      <c r="F24" s="264">
        <v>34</v>
      </c>
      <c r="G24" s="264">
        <v>36</v>
      </c>
      <c r="H24" s="264">
        <v>34</v>
      </c>
      <c r="I24" s="264">
        <v>29</v>
      </c>
      <c r="J24" s="264">
        <v>32</v>
      </c>
      <c r="K24" s="264">
        <v>33</v>
      </c>
      <c r="L24" s="264">
        <v>26</v>
      </c>
      <c r="M24" s="264">
        <v>26</v>
      </c>
    </row>
    <row r="25" spans="1:23">
      <c r="A25" s="138" t="s">
        <v>76</v>
      </c>
      <c r="B25" s="264">
        <v>210</v>
      </c>
      <c r="C25" s="264">
        <v>204</v>
      </c>
      <c r="D25" s="264">
        <v>199</v>
      </c>
      <c r="E25" s="264">
        <v>192</v>
      </c>
      <c r="F25" s="264">
        <v>190</v>
      </c>
      <c r="G25" s="264">
        <v>184</v>
      </c>
      <c r="H25" s="264">
        <v>178</v>
      </c>
      <c r="I25" s="264">
        <v>193</v>
      </c>
      <c r="J25" s="264">
        <v>187</v>
      </c>
      <c r="K25" s="264">
        <v>185</v>
      </c>
      <c r="L25" s="264">
        <v>186</v>
      </c>
      <c r="M25" s="264">
        <v>192</v>
      </c>
    </row>
    <row r="26" spans="1:23">
      <c r="A26" s="138" t="s">
        <v>77</v>
      </c>
      <c r="B26" s="264">
        <v>134</v>
      </c>
      <c r="C26" s="264">
        <v>128</v>
      </c>
      <c r="D26" s="264">
        <v>141</v>
      </c>
      <c r="E26" s="264">
        <v>133</v>
      </c>
      <c r="F26" s="264">
        <v>131</v>
      </c>
      <c r="G26" s="264">
        <v>130</v>
      </c>
      <c r="H26" s="264">
        <v>139</v>
      </c>
      <c r="I26" s="264">
        <v>141</v>
      </c>
      <c r="J26" s="264">
        <v>143</v>
      </c>
      <c r="K26" s="264">
        <v>135</v>
      </c>
      <c r="L26" s="264">
        <v>138</v>
      </c>
      <c r="M26" s="264">
        <v>136</v>
      </c>
    </row>
    <row r="27" spans="1:23">
      <c r="A27" s="138" t="s">
        <v>78</v>
      </c>
      <c r="B27" s="264">
        <v>2003</v>
      </c>
      <c r="C27" s="264">
        <v>1999</v>
      </c>
      <c r="D27" s="264">
        <v>1983</v>
      </c>
      <c r="E27" s="264">
        <v>2047</v>
      </c>
      <c r="F27" s="264">
        <v>2043</v>
      </c>
      <c r="G27" s="264">
        <v>2018</v>
      </c>
      <c r="H27" s="264">
        <v>2066</v>
      </c>
      <c r="I27" s="264">
        <v>2118</v>
      </c>
      <c r="J27" s="264">
        <v>2055</v>
      </c>
      <c r="K27" s="264">
        <v>2051</v>
      </c>
      <c r="L27" s="264">
        <v>1950</v>
      </c>
      <c r="M27" s="264">
        <v>1913</v>
      </c>
    </row>
    <row r="28" spans="1:23">
      <c r="A28" s="139" t="s">
        <v>111</v>
      </c>
      <c r="B28" s="265">
        <v>100</v>
      </c>
      <c r="C28" s="265">
        <v>98</v>
      </c>
      <c r="D28" s="265">
        <v>94</v>
      </c>
      <c r="E28" s="265">
        <v>91</v>
      </c>
      <c r="F28" s="265">
        <v>92</v>
      </c>
      <c r="G28" s="265">
        <v>90</v>
      </c>
      <c r="H28" s="265">
        <v>90</v>
      </c>
      <c r="I28" s="265">
        <v>104</v>
      </c>
      <c r="J28" s="265">
        <v>98</v>
      </c>
      <c r="K28" s="265">
        <v>101</v>
      </c>
      <c r="L28" s="265">
        <v>99</v>
      </c>
      <c r="M28" s="265">
        <v>94</v>
      </c>
    </row>
    <row r="29" spans="1:23">
      <c r="A29" s="169" t="s">
        <v>425</v>
      </c>
      <c r="B29" s="187">
        <v>1992</v>
      </c>
      <c r="C29" s="187">
        <v>1990</v>
      </c>
      <c r="D29" s="187">
        <v>1983</v>
      </c>
      <c r="E29" s="187">
        <v>1975</v>
      </c>
      <c r="F29" s="187">
        <v>1950</v>
      </c>
      <c r="G29" s="187">
        <v>1951</v>
      </c>
      <c r="H29" s="187">
        <v>1939</v>
      </c>
      <c r="I29" s="187">
        <v>1988</v>
      </c>
      <c r="J29" s="187">
        <v>1937</v>
      </c>
      <c r="K29" s="187">
        <v>1966</v>
      </c>
      <c r="L29" s="187">
        <v>1879</v>
      </c>
      <c r="M29" s="187">
        <v>1874</v>
      </c>
      <c r="N29" s="267"/>
      <c r="O29" s="267"/>
      <c r="P29" s="267"/>
      <c r="Q29" s="267"/>
      <c r="R29" s="267"/>
      <c r="S29" s="267"/>
      <c r="T29" s="267"/>
      <c r="U29" s="267"/>
      <c r="V29" s="267"/>
      <c r="W29" s="267"/>
    </row>
    <row r="30" spans="1:23">
      <c r="A30" s="138" t="s">
        <v>75</v>
      </c>
      <c r="B30" s="264">
        <v>28</v>
      </c>
      <c r="C30" s="264">
        <v>25</v>
      </c>
      <c r="D30" s="264">
        <v>22</v>
      </c>
      <c r="E30" s="264">
        <v>24</v>
      </c>
      <c r="F30" s="264">
        <v>20</v>
      </c>
      <c r="G30" s="264">
        <v>21</v>
      </c>
      <c r="H30" s="264">
        <v>19</v>
      </c>
      <c r="I30" s="264">
        <v>21</v>
      </c>
      <c r="J30" s="264">
        <v>22</v>
      </c>
      <c r="K30" s="264">
        <v>25</v>
      </c>
      <c r="L30" s="264">
        <v>21</v>
      </c>
      <c r="M30" s="264">
        <v>19</v>
      </c>
    </row>
    <row r="31" spans="1:23">
      <c r="A31" s="138" t="s">
        <v>76</v>
      </c>
      <c r="B31" s="264">
        <v>160</v>
      </c>
      <c r="C31" s="264">
        <v>163</v>
      </c>
      <c r="D31" s="264">
        <v>169</v>
      </c>
      <c r="E31" s="264">
        <v>174</v>
      </c>
      <c r="F31" s="264">
        <v>172</v>
      </c>
      <c r="G31" s="264">
        <v>180</v>
      </c>
      <c r="H31" s="264">
        <v>174</v>
      </c>
      <c r="I31" s="264">
        <v>179</v>
      </c>
      <c r="J31" s="264">
        <v>172</v>
      </c>
      <c r="K31" s="264">
        <v>174</v>
      </c>
      <c r="L31" s="264">
        <v>174</v>
      </c>
      <c r="M31" s="264">
        <v>172</v>
      </c>
    </row>
    <row r="32" spans="1:23">
      <c r="A32" s="138" t="s">
        <v>77</v>
      </c>
      <c r="B32" s="264">
        <v>108</v>
      </c>
      <c r="C32" s="264">
        <v>114</v>
      </c>
      <c r="D32" s="264">
        <v>116</v>
      </c>
      <c r="E32" s="264">
        <v>112</v>
      </c>
      <c r="F32" s="264">
        <v>109</v>
      </c>
      <c r="G32" s="264">
        <v>110</v>
      </c>
      <c r="H32" s="264">
        <v>104</v>
      </c>
      <c r="I32" s="264">
        <v>106</v>
      </c>
      <c r="J32" s="264">
        <v>101</v>
      </c>
      <c r="K32" s="264">
        <v>98</v>
      </c>
      <c r="L32" s="264">
        <v>103</v>
      </c>
      <c r="M32" s="264">
        <v>104</v>
      </c>
    </row>
    <row r="33" spans="1:23">
      <c r="A33" s="138" t="s">
        <v>78</v>
      </c>
      <c r="B33" s="264">
        <v>1591</v>
      </c>
      <c r="C33" s="264">
        <v>1591</v>
      </c>
      <c r="D33" s="264">
        <v>1573</v>
      </c>
      <c r="E33" s="264">
        <v>1557</v>
      </c>
      <c r="F33" s="264">
        <v>1537</v>
      </c>
      <c r="G33" s="264">
        <v>1530</v>
      </c>
      <c r="H33" s="264">
        <v>1542</v>
      </c>
      <c r="I33" s="264">
        <v>1582</v>
      </c>
      <c r="J33" s="264">
        <v>1550</v>
      </c>
      <c r="K33" s="264">
        <v>1571</v>
      </c>
      <c r="L33" s="264">
        <v>1491</v>
      </c>
      <c r="M33" s="264">
        <v>1482</v>
      </c>
    </row>
    <row r="34" spans="1:23">
      <c r="A34" s="139" t="s">
        <v>111</v>
      </c>
      <c r="B34" s="265">
        <v>105</v>
      </c>
      <c r="C34" s="265">
        <v>97</v>
      </c>
      <c r="D34" s="265">
        <v>103</v>
      </c>
      <c r="E34" s="265">
        <v>108</v>
      </c>
      <c r="F34" s="265">
        <v>112</v>
      </c>
      <c r="G34" s="265">
        <v>110</v>
      </c>
      <c r="H34" s="265">
        <v>100</v>
      </c>
      <c r="I34" s="265">
        <v>100</v>
      </c>
      <c r="J34" s="265">
        <v>92</v>
      </c>
      <c r="K34" s="265">
        <v>98</v>
      </c>
      <c r="L34" s="265">
        <v>90</v>
      </c>
      <c r="M34" s="265">
        <v>97</v>
      </c>
    </row>
    <row r="35" spans="1:23">
      <c r="A35" s="169" t="s">
        <v>445</v>
      </c>
      <c r="B35" s="187">
        <v>3097</v>
      </c>
      <c r="C35" s="187">
        <v>3130</v>
      </c>
      <c r="D35" s="187">
        <v>3087</v>
      </c>
      <c r="E35" s="187">
        <v>3130</v>
      </c>
      <c r="F35" s="187">
        <v>3086</v>
      </c>
      <c r="G35" s="187">
        <v>3069</v>
      </c>
      <c r="H35" s="187">
        <v>3094</v>
      </c>
      <c r="I35" s="187">
        <v>3143</v>
      </c>
      <c r="J35" s="187">
        <v>3091</v>
      </c>
      <c r="K35" s="187">
        <v>3112</v>
      </c>
      <c r="L35" s="187">
        <v>2976</v>
      </c>
      <c r="M35" s="187">
        <v>2912</v>
      </c>
      <c r="N35" s="267"/>
      <c r="O35" s="267"/>
      <c r="P35" s="267"/>
      <c r="Q35" s="267"/>
      <c r="R35" s="267"/>
      <c r="S35" s="267"/>
      <c r="T35" s="267"/>
      <c r="U35" s="267"/>
      <c r="V35" s="267"/>
      <c r="W35" s="267"/>
    </row>
    <row r="36" spans="1:23">
      <c r="A36" s="138" t="s">
        <v>75</v>
      </c>
      <c r="B36" s="264">
        <v>51</v>
      </c>
      <c r="C36" s="264">
        <v>56</v>
      </c>
      <c r="D36" s="264">
        <v>54</v>
      </c>
      <c r="E36" s="264">
        <v>55</v>
      </c>
      <c r="F36" s="264">
        <v>53</v>
      </c>
      <c r="G36" s="264">
        <v>54</v>
      </c>
      <c r="H36" s="264">
        <v>49</v>
      </c>
      <c r="I36" s="264">
        <v>47</v>
      </c>
      <c r="J36" s="264">
        <v>43</v>
      </c>
      <c r="K36" s="264">
        <v>45</v>
      </c>
      <c r="L36" s="264">
        <v>42</v>
      </c>
      <c r="M36" s="264">
        <v>41</v>
      </c>
    </row>
    <row r="37" spans="1:23">
      <c r="A37" s="138" t="s">
        <v>76</v>
      </c>
      <c r="B37" s="264">
        <v>278</v>
      </c>
      <c r="C37" s="264">
        <v>270</v>
      </c>
      <c r="D37" s="264">
        <v>272</v>
      </c>
      <c r="E37" s="264">
        <v>280</v>
      </c>
      <c r="F37" s="264">
        <v>279</v>
      </c>
      <c r="G37" s="264">
        <v>277</v>
      </c>
      <c r="H37" s="264">
        <v>277</v>
      </c>
      <c r="I37" s="264">
        <v>279</v>
      </c>
      <c r="J37" s="264">
        <v>295</v>
      </c>
      <c r="K37" s="264">
        <v>308</v>
      </c>
      <c r="L37" s="264">
        <v>290</v>
      </c>
      <c r="M37" s="264">
        <v>284</v>
      </c>
    </row>
    <row r="38" spans="1:23">
      <c r="A38" s="138" t="s">
        <v>77</v>
      </c>
      <c r="B38" s="264">
        <v>217</v>
      </c>
      <c r="C38" s="264">
        <v>210</v>
      </c>
      <c r="D38" s="264">
        <v>216</v>
      </c>
      <c r="E38" s="264">
        <v>202</v>
      </c>
      <c r="F38" s="264">
        <v>200</v>
      </c>
      <c r="G38" s="264">
        <v>205</v>
      </c>
      <c r="H38" s="264">
        <v>203</v>
      </c>
      <c r="I38" s="264">
        <v>209</v>
      </c>
      <c r="J38" s="264">
        <v>216</v>
      </c>
      <c r="K38" s="264">
        <v>202</v>
      </c>
      <c r="L38" s="264">
        <v>206</v>
      </c>
      <c r="M38" s="264">
        <v>205</v>
      </c>
    </row>
    <row r="39" spans="1:23">
      <c r="A39" s="138" t="s">
        <v>78</v>
      </c>
      <c r="B39" s="264">
        <v>2406</v>
      </c>
      <c r="C39" s="264">
        <v>2448</v>
      </c>
      <c r="D39" s="264">
        <v>2393</v>
      </c>
      <c r="E39" s="264">
        <v>2437</v>
      </c>
      <c r="F39" s="264">
        <v>2400</v>
      </c>
      <c r="G39" s="264">
        <v>2376</v>
      </c>
      <c r="H39" s="264">
        <v>2434</v>
      </c>
      <c r="I39" s="264">
        <v>2480</v>
      </c>
      <c r="J39" s="264">
        <v>2410</v>
      </c>
      <c r="K39" s="264">
        <v>2429</v>
      </c>
      <c r="L39" s="264">
        <v>2314</v>
      </c>
      <c r="M39" s="264">
        <v>2263</v>
      </c>
    </row>
    <row r="40" spans="1:23">
      <c r="A40" s="139" t="s">
        <v>111</v>
      </c>
      <c r="B40" s="265">
        <v>145</v>
      </c>
      <c r="C40" s="265">
        <v>146</v>
      </c>
      <c r="D40" s="265">
        <v>152</v>
      </c>
      <c r="E40" s="265">
        <v>156</v>
      </c>
      <c r="F40" s="265">
        <v>154</v>
      </c>
      <c r="G40" s="265">
        <v>157</v>
      </c>
      <c r="H40" s="265">
        <v>131</v>
      </c>
      <c r="I40" s="265">
        <v>128</v>
      </c>
      <c r="J40" s="265">
        <v>127</v>
      </c>
      <c r="K40" s="265">
        <v>128</v>
      </c>
      <c r="L40" s="265">
        <v>124</v>
      </c>
      <c r="M40" s="265">
        <v>119</v>
      </c>
    </row>
    <row r="41" spans="1:23">
      <c r="A41" s="169" t="s">
        <v>446</v>
      </c>
      <c r="B41" s="187">
        <v>1132</v>
      </c>
      <c r="C41" s="187">
        <v>1098</v>
      </c>
      <c r="D41" s="187">
        <v>1094</v>
      </c>
      <c r="E41" s="187">
        <v>1099</v>
      </c>
      <c r="F41" s="187">
        <v>1090</v>
      </c>
      <c r="G41" s="187">
        <v>1084</v>
      </c>
      <c r="H41" s="187">
        <v>1094</v>
      </c>
      <c r="I41" s="187">
        <v>1108</v>
      </c>
      <c r="J41" s="187">
        <v>1101</v>
      </c>
      <c r="K41" s="187">
        <v>1118</v>
      </c>
      <c r="L41" s="187">
        <v>1085</v>
      </c>
      <c r="M41" s="187">
        <v>1089</v>
      </c>
      <c r="N41" s="267"/>
      <c r="O41" s="267"/>
      <c r="P41" s="267"/>
      <c r="Q41" s="267"/>
      <c r="R41" s="267"/>
      <c r="S41" s="267"/>
      <c r="T41" s="267"/>
      <c r="U41" s="267"/>
      <c r="V41" s="267"/>
      <c r="W41" s="267"/>
    </row>
    <row r="42" spans="1:23">
      <c r="A42" s="138" t="s">
        <v>75</v>
      </c>
      <c r="B42" s="264">
        <v>12</v>
      </c>
      <c r="C42" s="264">
        <v>12</v>
      </c>
      <c r="D42" s="264">
        <v>10</v>
      </c>
      <c r="E42" s="264">
        <v>9</v>
      </c>
      <c r="F42" s="264">
        <v>10</v>
      </c>
      <c r="G42" s="264">
        <v>11</v>
      </c>
      <c r="H42" s="264">
        <v>10</v>
      </c>
      <c r="I42" s="264">
        <v>9</v>
      </c>
      <c r="J42" s="264">
        <v>9</v>
      </c>
      <c r="K42" s="264">
        <v>7</v>
      </c>
      <c r="L42" s="264">
        <v>6</v>
      </c>
      <c r="M42" s="264">
        <v>7</v>
      </c>
    </row>
    <row r="43" spans="1:23">
      <c r="A43" s="138" t="s">
        <v>76</v>
      </c>
      <c r="B43" s="264">
        <v>87</v>
      </c>
      <c r="C43" s="264">
        <v>84</v>
      </c>
      <c r="D43" s="264">
        <v>78</v>
      </c>
      <c r="E43" s="264">
        <v>77</v>
      </c>
      <c r="F43" s="264">
        <v>72</v>
      </c>
      <c r="G43" s="264">
        <v>73</v>
      </c>
      <c r="H43" s="264">
        <v>74</v>
      </c>
      <c r="I43" s="264">
        <v>78</v>
      </c>
      <c r="J43" s="264">
        <v>82</v>
      </c>
      <c r="K43" s="264">
        <v>78</v>
      </c>
      <c r="L43" s="264">
        <v>77</v>
      </c>
      <c r="M43" s="264">
        <v>81</v>
      </c>
    </row>
    <row r="44" spans="1:23">
      <c r="A44" s="138" t="s">
        <v>77</v>
      </c>
      <c r="B44" s="264">
        <v>57</v>
      </c>
      <c r="C44" s="264">
        <v>57</v>
      </c>
      <c r="D44" s="264">
        <v>55</v>
      </c>
      <c r="E44" s="264">
        <v>60</v>
      </c>
      <c r="F44" s="264">
        <v>54</v>
      </c>
      <c r="G44" s="264">
        <v>51</v>
      </c>
      <c r="H44" s="264">
        <v>52</v>
      </c>
      <c r="I44" s="264">
        <v>51</v>
      </c>
      <c r="J44" s="264">
        <v>53</v>
      </c>
      <c r="K44" s="264">
        <v>56</v>
      </c>
      <c r="L44" s="264">
        <v>53</v>
      </c>
      <c r="M44" s="264">
        <v>58</v>
      </c>
    </row>
    <row r="45" spans="1:23">
      <c r="A45" s="138" t="s">
        <v>78</v>
      </c>
      <c r="B45" s="264">
        <v>929</v>
      </c>
      <c r="C45" s="264">
        <v>899</v>
      </c>
      <c r="D45" s="264">
        <v>906</v>
      </c>
      <c r="E45" s="264">
        <v>904</v>
      </c>
      <c r="F45" s="264">
        <v>910</v>
      </c>
      <c r="G45" s="264">
        <v>912</v>
      </c>
      <c r="H45" s="264">
        <v>922</v>
      </c>
      <c r="I45" s="264">
        <v>938</v>
      </c>
      <c r="J45" s="264">
        <v>919</v>
      </c>
      <c r="K45" s="264">
        <v>939</v>
      </c>
      <c r="L45" s="264">
        <v>917</v>
      </c>
      <c r="M45" s="264">
        <v>907</v>
      </c>
    </row>
    <row r="46" spans="1:23">
      <c r="A46" s="139" t="s">
        <v>111</v>
      </c>
      <c r="B46" s="265">
        <v>47</v>
      </c>
      <c r="C46" s="265">
        <v>46</v>
      </c>
      <c r="D46" s="265">
        <v>45</v>
      </c>
      <c r="E46" s="265">
        <v>49</v>
      </c>
      <c r="F46" s="265">
        <v>44</v>
      </c>
      <c r="G46" s="265">
        <v>37</v>
      </c>
      <c r="H46" s="265">
        <v>36</v>
      </c>
      <c r="I46" s="265">
        <v>32</v>
      </c>
      <c r="J46" s="265">
        <v>38</v>
      </c>
      <c r="K46" s="265">
        <v>38</v>
      </c>
      <c r="L46" s="265">
        <v>32</v>
      </c>
      <c r="M46" s="265">
        <v>36</v>
      </c>
    </row>
    <row r="47" spans="1:23">
      <c r="A47" s="169" t="s">
        <v>447</v>
      </c>
      <c r="B47" s="187">
        <v>3585</v>
      </c>
      <c r="C47" s="187">
        <v>3627</v>
      </c>
      <c r="D47" s="187">
        <v>3579</v>
      </c>
      <c r="E47" s="187">
        <v>3619</v>
      </c>
      <c r="F47" s="187">
        <v>3568</v>
      </c>
      <c r="G47" s="187">
        <v>3515</v>
      </c>
      <c r="H47" s="187">
        <v>3437</v>
      </c>
      <c r="I47" s="187">
        <v>3599</v>
      </c>
      <c r="J47" s="187">
        <v>3564</v>
      </c>
      <c r="K47" s="187">
        <v>3592</v>
      </c>
      <c r="L47" s="187">
        <v>3426</v>
      </c>
      <c r="M47" s="187">
        <v>3368</v>
      </c>
      <c r="N47" s="267"/>
      <c r="O47" s="267"/>
      <c r="P47" s="267"/>
      <c r="Q47" s="267"/>
      <c r="R47" s="267"/>
      <c r="S47" s="267"/>
      <c r="T47" s="267"/>
      <c r="U47" s="267"/>
      <c r="V47" s="267"/>
      <c r="W47" s="267"/>
    </row>
    <row r="48" spans="1:23">
      <c r="A48" s="138" t="s">
        <v>75</v>
      </c>
      <c r="B48" s="264">
        <v>61</v>
      </c>
      <c r="C48" s="264">
        <v>63</v>
      </c>
      <c r="D48" s="264">
        <v>63</v>
      </c>
      <c r="E48" s="264">
        <v>68</v>
      </c>
      <c r="F48" s="264">
        <v>68</v>
      </c>
      <c r="G48" s="264">
        <v>81</v>
      </c>
      <c r="H48" s="264">
        <v>65</v>
      </c>
      <c r="I48" s="264">
        <v>65</v>
      </c>
      <c r="J48" s="264">
        <v>61</v>
      </c>
      <c r="K48" s="264">
        <v>56</v>
      </c>
      <c r="L48" s="264">
        <v>51</v>
      </c>
      <c r="M48" s="264">
        <v>49</v>
      </c>
    </row>
    <row r="49" spans="1:23">
      <c r="A49" s="138" t="s">
        <v>76</v>
      </c>
      <c r="B49" s="264">
        <v>336</v>
      </c>
      <c r="C49" s="264">
        <v>329</v>
      </c>
      <c r="D49" s="264">
        <v>332</v>
      </c>
      <c r="E49" s="264">
        <v>339</v>
      </c>
      <c r="F49" s="264">
        <v>339</v>
      </c>
      <c r="G49" s="264">
        <v>335</v>
      </c>
      <c r="H49" s="264">
        <v>319</v>
      </c>
      <c r="I49" s="264">
        <v>338</v>
      </c>
      <c r="J49" s="264">
        <v>332</v>
      </c>
      <c r="K49" s="264">
        <v>332</v>
      </c>
      <c r="L49" s="264">
        <v>317</v>
      </c>
      <c r="M49" s="264">
        <v>315</v>
      </c>
    </row>
    <row r="50" spans="1:23">
      <c r="A50" s="138" t="s">
        <v>77</v>
      </c>
      <c r="B50" s="264">
        <v>242</v>
      </c>
      <c r="C50" s="264">
        <v>245</v>
      </c>
      <c r="D50" s="264">
        <v>252</v>
      </c>
      <c r="E50" s="264">
        <v>254</v>
      </c>
      <c r="F50" s="264">
        <v>236</v>
      </c>
      <c r="G50" s="264">
        <v>230</v>
      </c>
      <c r="H50" s="264">
        <v>231</v>
      </c>
      <c r="I50" s="264">
        <v>261</v>
      </c>
      <c r="J50" s="264">
        <v>244</v>
      </c>
      <c r="K50" s="264">
        <v>237</v>
      </c>
      <c r="L50" s="264">
        <v>228</v>
      </c>
      <c r="M50" s="264">
        <v>234</v>
      </c>
    </row>
    <row r="51" spans="1:23">
      <c r="A51" s="138" t="s">
        <v>78</v>
      </c>
      <c r="B51" s="264">
        <v>2751</v>
      </c>
      <c r="C51" s="264">
        <v>2786</v>
      </c>
      <c r="D51" s="264">
        <v>2721</v>
      </c>
      <c r="E51" s="264">
        <v>2733</v>
      </c>
      <c r="F51" s="264">
        <v>2707</v>
      </c>
      <c r="G51" s="264">
        <v>2651</v>
      </c>
      <c r="H51" s="264">
        <v>2618</v>
      </c>
      <c r="I51" s="264">
        <v>2726</v>
      </c>
      <c r="J51" s="264">
        <v>2717</v>
      </c>
      <c r="K51" s="264">
        <v>2749</v>
      </c>
      <c r="L51" s="264">
        <v>2618</v>
      </c>
      <c r="M51" s="264">
        <v>2565</v>
      </c>
    </row>
    <row r="52" spans="1:23">
      <c r="A52" s="139" t="s">
        <v>111</v>
      </c>
      <c r="B52" s="265">
        <v>195</v>
      </c>
      <c r="C52" s="265">
        <v>204</v>
      </c>
      <c r="D52" s="265">
        <v>211</v>
      </c>
      <c r="E52" s="265">
        <v>225</v>
      </c>
      <c r="F52" s="265">
        <v>218</v>
      </c>
      <c r="G52" s="265">
        <v>218</v>
      </c>
      <c r="H52" s="265">
        <v>204</v>
      </c>
      <c r="I52" s="265">
        <v>209</v>
      </c>
      <c r="J52" s="265">
        <v>210</v>
      </c>
      <c r="K52" s="265">
        <v>218</v>
      </c>
      <c r="L52" s="265">
        <v>212</v>
      </c>
      <c r="M52" s="265">
        <v>205</v>
      </c>
    </row>
    <row r="53" spans="1:23">
      <c r="A53" s="169" t="s">
        <v>429</v>
      </c>
      <c r="B53" s="187">
        <v>3640</v>
      </c>
      <c r="C53" s="187">
        <v>3642</v>
      </c>
      <c r="D53" s="187">
        <v>3677</v>
      </c>
      <c r="E53" s="187">
        <v>3744</v>
      </c>
      <c r="F53" s="187">
        <v>3687</v>
      </c>
      <c r="G53" s="187">
        <v>3647</v>
      </c>
      <c r="H53" s="187">
        <v>3578</v>
      </c>
      <c r="I53" s="187">
        <v>3662</v>
      </c>
      <c r="J53" s="187">
        <v>3584</v>
      </c>
      <c r="K53" s="187">
        <v>3588</v>
      </c>
      <c r="L53" s="187">
        <v>3379</v>
      </c>
      <c r="M53" s="187">
        <v>3327</v>
      </c>
      <c r="N53" s="267"/>
      <c r="O53" s="267"/>
      <c r="P53" s="267"/>
      <c r="Q53" s="267"/>
      <c r="R53" s="267"/>
      <c r="S53" s="267"/>
      <c r="T53" s="267"/>
      <c r="U53" s="267"/>
      <c r="V53" s="267"/>
      <c r="W53" s="267"/>
    </row>
    <row r="54" spans="1:23">
      <c r="A54" s="138" t="s">
        <v>75</v>
      </c>
      <c r="B54" s="264">
        <v>40</v>
      </c>
      <c r="C54" s="264">
        <v>42</v>
      </c>
      <c r="D54" s="264">
        <v>43</v>
      </c>
      <c r="E54" s="264">
        <v>50</v>
      </c>
      <c r="F54" s="264">
        <v>47</v>
      </c>
      <c r="G54" s="264">
        <v>46</v>
      </c>
      <c r="H54" s="264">
        <v>44</v>
      </c>
      <c r="I54" s="264">
        <v>43</v>
      </c>
      <c r="J54" s="264">
        <v>39</v>
      </c>
      <c r="K54" s="264">
        <v>38</v>
      </c>
      <c r="L54" s="264">
        <v>33</v>
      </c>
      <c r="M54" s="264">
        <v>29</v>
      </c>
    </row>
    <row r="55" spans="1:23">
      <c r="A55" s="138" t="s">
        <v>76</v>
      </c>
      <c r="B55" s="264">
        <v>378</v>
      </c>
      <c r="C55" s="264">
        <v>382</v>
      </c>
      <c r="D55" s="264">
        <v>382</v>
      </c>
      <c r="E55" s="264">
        <v>377</v>
      </c>
      <c r="F55" s="264">
        <v>370</v>
      </c>
      <c r="G55" s="264">
        <v>356</v>
      </c>
      <c r="H55" s="264">
        <v>351</v>
      </c>
      <c r="I55" s="264">
        <v>352</v>
      </c>
      <c r="J55" s="264">
        <v>341</v>
      </c>
      <c r="K55" s="264">
        <v>350</v>
      </c>
      <c r="L55" s="264">
        <v>346</v>
      </c>
      <c r="M55" s="264">
        <v>340</v>
      </c>
    </row>
    <row r="56" spans="1:23">
      <c r="A56" s="138" t="s">
        <v>77</v>
      </c>
      <c r="B56" s="264">
        <v>195</v>
      </c>
      <c r="C56" s="264">
        <v>196</v>
      </c>
      <c r="D56" s="264">
        <v>195</v>
      </c>
      <c r="E56" s="264">
        <v>193</v>
      </c>
      <c r="F56" s="264">
        <v>191</v>
      </c>
      <c r="G56" s="264">
        <v>198</v>
      </c>
      <c r="H56" s="264">
        <v>181</v>
      </c>
      <c r="I56" s="264">
        <v>200</v>
      </c>
      <c r="J56" s="264">
        <v>183</v>
      </c>
      <c r="K56" s="264">
        <v>175</v>
      </c>
      <c r="L56" s="264">
        <v>172</v>
      </c>
      <c r="M56" s="264">
        <v>181</v>
      </c>
    </row>
    <row r="57" spans="1:23">
      <c r="A57" s="138" t="s">
        <v>78</v>
      </c>
      <c r="B57" s="264">
        <v>2830</v>
      </c>
      <c r="C57" s="264">
        <v>2833</v>
      </c>
      <c r="D57" s="264">
        <v>2868</v>
      </c>
      <c r="E57" s="264">
        <v>2914</v>
      </c>
      <c r="F57" s="264">
        <v>2865</v>
      </c>
      <c r="G57" s="264">
        <v>2834</v>
      </c>
      <c r="H57" s="264">
        <v>2823</v>
      </c>
      <c r="I57" s="264">
        <v>2894</v>
      </c>
      <c r="J57" s="264">
        <v>2847</v>
      </c>
      <c r="K57" s="264">
        <v>2850</v>
      </c>
      <c r="L57" s="264">
        <v>2664</v>
      </c>
      <c r="M57" s="264">
        <v>2628</v>
      </c>
    </row>
    <row r="58" spans="1:23">
      <c r="A58" s="139" t="s">
        <v>111</v>
      </c>
      <c r="B58" s="265">
        <v>197</v>
      </c>
      <c r="C58" s="265">
        <v>189</v>
      </c>
      <c r="D58" s="265">
        <v>189</v>
      </c>
      <c r="E58" s="265">
        <v>210</v>
      </c>
      <c r="F58" s="265">
        <v>214</v>
      </c>
      <c r="G58" s="265">
        <v>213</v>
      </c>
      <c r="H58" s="265">
        <v>179</v>
      </c>
      <c r="I58" s="265">
        <v>173</v>
      </c>
      <c r="J58" s="265">
        <v>174</v>
      </c>
      <c r="K58" s="265">
        <v>175</v>
      </c>
      <c r="L58" s="265">
        <v>164</v>
      </c>
      <c r="M58" s="265">
        <v>149</v>
      </c>
    </row>
    <row r="59" spans="1:23">
      <c r="A59" s="169" t="s">
        <v>430</v>
      </c>
      <c r="B59" s="187">
        <v>3717</v>
      </c>
      <c r="C59" s="187">
        <v>3674</v>
      </c>
      <c r="D59" s="187">
        <v>3687</v>
      </c>
      <c r="E59" s="187">
        <v>3769</v>
      </c>
      <c r="F59" s="187">
        <v>3687</v>
      </c>
      <c r="G59" s="187">
        <v>3619</v>
      </c>
      <c r="H59" s="187">
        <v>3606</v>
      </c>
      <c r="I59" s="187">
        <v>3652</v>
      </c>
      <c r="J59" s="187">
        <v>3649</v>
      </c>
      <c r="K59" s="187">
        <v>3657</v>
      </c>
      <c r="L59" s="187">
        <v>3481</v>
      </c>
      <c r="M59" s="187">
        <v>3426</v>
      </c>
      <c r="N59" s="267"/>
      <c r="O59" s="267"/>
      <c r="P59" s="267"/>
      <c r="Q59" s="267"/>
      <c r="R59" s="267"/>
      <c r="S59" s="267"/>
      <c r="T59" s="267"/>
      <c r="U59" s="267"/>
      <c r="V59" s="267"/>
      <c r="W59" s="267"/>
    </row>
    <row r="60" spans="1:23">
      <c r="A60" s="138" t="s">
        <v>75</v>
      </c>
      <c r="B60" s="264">
        <v>50</v>
      </c>
      <c r="C60" s="264">
        <v>54</v>
      </c>
      <c r="D60" s="264">
        <v>52</v>
      </c>
      <c r="E60" s="264">
        <v>50</v>
      </c>
      <c r="F60" s="264">
        <v>58</v>
      </c>
      <c r="G60" s="264">
        <v>58</v>
      </c>
      <c r="H60" s="264">
        <v>55</v>
      </c>
      <c r="I60" s="264">
        <v>55</v>
      </c>
      <c r="J60" s="264">
        <v>54</v>
      </c>
      <c r="K60" s="264">
        <v>48</v>
      </c>
      <c r="L60" s="264">
        <v>42</v>
      </c>
      <c r="M60" s="264">
        <v>39</v>
      </c>
    </row>
    <row r="61" spans="1:23">
      <c r="A61" s="138" t="s">
        <v>76</v>
      </c>
      <c r="B61" s="264">
        <v>290</v>
      </c>
      <c r="C61" s="264">
        <v>289</v>
      </c>
      <c r="D61" s="264">
        <v>292</v>
      </c>
      <c r="E61" s="264">
        <v>289</v>
      </c>
      <c r="F61" s="264">
        <v>274</v>
      </c>
      <c r="G61" s="264">
        <v>272</v>
      </c>
      <c r="H61" s="264">
        <v>272</v>
      </c>
      <c r="I61" s="264">
        <v>283</v>
      </c>
      <c r="J61" s="264">
        <v>290</v>
      </c>
      <c r="K61" s="264">
        <v>292</v>
      </c>
      <c r="L61" s="264">
        <v>266</v>
      </c>
      <c r="M61" s="264">
        <v>266</v>
      </c>
    </row>
    <row r="62" spans="1:23">
      <c r="A62" s="138" t="s">
        <v>77</v>
      </c>
      <c r="B62" s="264">
        <v>250</v>
      </c>
      <c r="C62" s="264">
        <v>244</v>
      </c>
      <c r="D62" s="264">
        <v>248</v>
      </c>
      <c r="E62" s="264">
        <v>250</v>
      </c>
      <c r="F62" s="264">
        <v>242</v>
      </c>
      <c r="G62" s="264">
        <v>239</v>
      </c>
      <c r="H62" s="264">
        <v>241</v>
      </c>
      <c r="I62" s="264">
        <v>252</v>
      </c>
      <c r="J62" s="264">
        <v>249</v>
      </c>
      <c r="K62" s="264">
        <v>247</v>
      </c>
      <c r="L62" s="264">
        <v>235</v>
      </c>
      <c r="M62" s="264">
        <v>231</v>
      </c>
    </row>
    <row r="63" spans="1:23">
      <c r="A63" s="138" t="s">
        <v>78</v>
      </c>
      <c r="B63" s="264">
        <v>2983</v>
      </c>
      <c r="C63" s="264">
        <v>2940</v>
      </c>
      <c r="D63" s="264">
        <v>2949</v>
      </c>
      <c r="E63" s="264">
        <v>3036</v>
      </c>
      <c r="F63" s="264">
        <v>2966</v>
      </c>
      <c r="G63" s="264">
        <v>2913</v>
      </c>
      <c r="H63" s="264">
        <v>2902</v>
      </c>
      <c r="I63" s="264">
        <v>2928</v>
      </c>
      <c r="J63" s="264">
        <v>2926</v>
      </c>
      <c r="K63" s="264">
        <v>2940</v>
      </c>
      <c r="L63" s="264">
        <v>2813</v>
      </c>
      <c r="M63" s="264">
        <v>2772</v>
      </c>
    </row>
    <row r="64" spans="1:23">
      <c r="A64" s="139" t="s">
        <v>111</v>
      </c>
      <c r="B64" s="265">
        <v>144</v>
      </c>
      <c r="C64" s="265">
        <v>147</v>
      </c>
      <c r="D64" s="265">
        <v>146</v>
      </c>
      <c r="E64" s="265">
        <v>144</v>
      </c>
      <c r="F64" s="265">
        <v>147</v>
      </c>
      <c r="G64" s="265">
        <v>137</v>
      </c>
      <c r="H64" s="265">
        <v>136</v>
      </c>
      <c r="I64" s="265">
        <v>134</v>
      </c>
      <c r="J64" s="265">
        <v>130</v>
      </c>
      <c r="K64" s="265">
        <v>130</v>
      </c>
      <c r="L64" s="265">
        <v>125</v>
      </c>
      <c r="M64" s="265">
        <v>118</v>
      </c>
    </row>
    <row r="65" spans="1:23">
      <c r="A65" s="169" t="s">
        <v>431</v>
      </c>
      <c r="B65" s="187">
        <v>5412</v>
      </c>
      <c r="C65" s="187">
        <v>5387</v>
      </c>
      <c r="D65" s="187">
        <v>5360</v>
      </c>
      <c r="E65" s="187">
        <v>5435</v>
      </c>
      <c r="F65" s="187">
        <v>5376</v>
      </c>
      <c r="G65" s="187">
        <v>5336</v>
      </c>
      <c r="H65" s="187">
        <v>5305</v>
      </c>
      <c r="I65" s="187">
        <v>5404</v>
      </c>
      <c r="J65" s="187">
        <v>5345</v>
      </c>
      <c r="K65" s="187">
        <v>5371</v>
      </c>
      <c r="L65" s="187">
        <v>5128</v>
      </c>
      <c r="M65" s="187">
        <v>5118</v>
      </c>
      <c r="N65" s="267"/>
      <c r="O65" s="267"/>
      <c r="P65" s="267"/>
      <c r="Q65" s="267"/>
      <c r="R65" s="267"/>
      <c r="S65" s="267"/>
      <c r="T65" s="267"/>
      <c r="U65" s="267"/>
      <c r="V65" s="267"/>
      <c r="W65" s="267"/>
    </row>
    <row r="66" spans="1:23">
      <c r="A66" s="138" t="s">
        <v>75</v>
      </c>
      <c r="B66" s="264">
        <v>88</v>
      </c>
      <c r="C66" s="264">
        <v>87</v>
      </c>
      <c r="D66" s="264">
        <v>93</v>
      </c>
      <c r="E66" s="264">
        <v>94</v>
      </c>
      <c r="F66" s="264">
        <v>94</v>
      </c>
      <c r="G66" s="264">
        <v>97</v>
      </c>
      <c r="H66" s="264">
        <v>87</v>
      </c>
      <c r="I66" s="264">
        <v>83</v>
      </c>
      <c r="J66" s="264">
        <v>87</v>
      </c>
      <c r="K66" s="264">
        <v>78</v>
      </c>
      <c r="L66" s="264">
        <v>70</v>
      </c>
      <c r="M66" s="264">
        <v>70</v>
      </c>
    </row>
    <row r="67" spans="1:23">
      <c r="A67" s="138" t="s">
        <v>76</v>
      </c>
      <c r="B67" s="264">
        <v>458</v>
      </c>
      <c r="C67" s="264">
        <v>450</v>
      </c>
      <c r="D67" s="264">
        <v>454</v>
      </c>
      <c r="E67" s="264">
        <v>445</v>
      </c>
      <c r="F67" s="264">
        <v>445</v>
      </c>
      <c r="G67" s="264">
        <v>439</v>
      </c>
      <c r="H67" s="264">
        <v>431</v>
      </c>
      <c r="I67" s="264">
        <v>433</v>
      </c>
      <c r="J67" s="264">
        <v>423</v>
      </c>
      <c r="K67" s="264">
        <v>418</v>
      </c>
      <c r="L67" s="264">
        <v>416</v>
      </c>
      <c r="M67" s="264">
        <v>405</v>
      </c>
    </row>
    <row r="68" spans="1:23">
      <c r="A68" s="138" t="s">
        <v>77</v>
      </c>
      <c r="B68" s="264">
        <v>331</v>
      </c>
      <c r="C68" s="264">
        <v>327</v>
      </c>
      <c r="D68" s="264">
        <v>336</v>
      </c>
      <c r="E68" s="264">
        <v>336</v>
      </c>
      <c r="F68" s="264">
        <v>308</v>
      </c>
      <c r="G68" s="264">
        <v>313</v>
      </c>
      <c r="H68" s="264">
        <v>325</v>
      </c>
      <c r="I68" s="264">
        <v>332</v>
      </c>
      <c r="J68" s="264">
        <v>342</v>
      </c>
      <c r="K68" s="264">
        <v>346</v>
      </c>
      <c r="L68" s="264">
        <v>339</v>
      </c>
      <c r="M68" s="264">
        <v>341</v>
      </c>
    </row>
    <row r="69" spans="1:23">
      <c r="A69" s="138" t="s">
        <v>78</v>
      </c>
      <c r="B69" s="264">
        <v>4165</v>
      </c>
      <c r="C69" s="264">
        <v>4146</v>
      </c>
      <c r="D69" s="264">
        <v>4101</v>
      </c>
      <c r="E69" s="264">
        <v>4158</v>
      </c>
      <c r="F69" s="264">
        <v>4143</v>
      </c>
      <c r="G69" s="264">
        <v>4100</v>
      </c>
      <c r="H69" s="264">
        <v>4108</v>
      </c>
      <c r="I69" s="264">
        <v>4198</v>
      </c>
      <c r="J69" s="264">
        <v>4136</v>
      </c>
      <c r="K69" s="264">
        <v>4168</v>
      </c>
      <c r="L69" s="264">
        <v>3947</v>
      </c>
      <c r="M69" s="264">
        <v>3956</v>
      </c>
    </row>
    <row r="70" spans="1:23">
      <c r="A70" s="139" t="s">
        <v>111</v>
      </c>
      <c r="B70" s="265">
        <v>370</v>
      </c>
      <c r="C70" s="265">
        <v>377</v>
      </c>
      <c r="D70" s="265">
        <v>376</v>
      </c>
      <c r="E70" s="265">
        <v>402</v>
      </c>
      <c r="F70" s="265">
        <v>386</v>
      </c>
      <c r="G70" s="265">
        <v>387</v>
      </c>
      <c r="H70" s="265">
        <v>354</v>
      </c>
      <c r="I70" s="265">
        <v>358</v>
      </c>
      <c r="J70" s="265">
        <v>357</v>
      </c>
      <c r="K70" s="265">
        <v>361</v>
      </c>
      <c r="L70" s="265">
        <v>356</v>
      </c>
      <c r="M70" s="265">
        <v>346</v>
      </c>
    </row>
    <row r="71" spans="1:23">
      <c r="A71" s="169" t="s">
        <v>432</v>
      </c>
      <c r="B71" s="187">
        <v>4906</v>
      </c>
      <c r="C71" s="187">
        <v>4935</v>
      </c>
      <c r="D71" s="187">
        <v>4956</v>
      </c>
      <c r="E71" s="187">
        <v>4967</v>
      </c>
      <c r="F71" s="187">
        <v>4939</v>
      </c>
      <c r="G71" s="187">
        <v>4853</v>
      </c>
      <c r="H71" s="187">
        <v>4836</v>
      </c>
      <c r="I71" s="187">
        <v>4909</v>
      </c>
      <c r="J71" s="187">
        <v>4844</v>
      </c>
      <c r="K71" s="187">
        <v>4877</v>
      </c>
      <c r="L71" s="187">
        <v>4762</v>
      </c>
      <c r="M71" s="187">
        <v>4741</v>
      </c>
      <c r="N71" s="267"/>
      <c r="O71" s="267"/>
      <c r="P71" s="267"/>
      <c r="Q71" s="267"/>
      <c r="R71" s="267"/>
      <c r="S71" s="267"/>
      <c r="T71" s="267"/>
      <c r="U71" s="267"/>
      <c r="V71" s="267"/>
      <c r="W71" s="267"/>
    </row>
    <row r="72" spans="1:23">
      <c r="A72" s="138" t="s">
        <v>75</v>
      </c>
      <c r="B72" s="264">
        <v>131</v>
      </c>
      <c r="C72" s="264">
        <v>145</v>
      </c>
      <c r="D72" s="264">
        <v>135</v>
      </c>
      <c r="E72" s="264">
        <v>140</v>
      </c>
      <c r="F72" s="264">
        <v>143</v>
      </c>
      <c r="G72" s="264">
        <v>145</v>
      </c>
      <c r="H72" s="264">
        <v>138</v>
      </c>
      <c r="I72" s="264">
        <v>138</v>
      </c>
      <c r="J72" s="264">
        <v>130</v>
      </c>
      <c r="K72" s="264">
        <v>127</v>
      </c>
      <c r="L72" s="264">
        <v>127</v>
      </c>
      <c r="M72" s="264">
        <v>133</v>
      </c>
    </row>
    <row r="73" spans="1:23">
      <c r="A73" s="138" t="s">
        <v>76</v>
      </c>
      <c r="B73" s="264">
        <v>409</v>
      </c>
      <c r="C73" s="264">
        <v>421</v>
      </c>
      <c r="D73" s="264">
        <v>416</v>
      </c>
      <c r="E73" s="264">
        <v>402</v>
      </c>
      <c r="F73" s="264">
        <v>389</v>
      </c>
      <c r="G73" s="264">
        <v>385</v>
      </c>
      <c r="H73" s="264">
        <v>392</v>
      </c>
      <c r="I73" s="264">
        <v>388</v>
      </c>
      <c r="J73" s="264">
        <v>383</v>
      </c>
      <c r="K73" s="264">
        <v>372</v>
      </c>
      <c r="L73" s="264">
        <v>370</v>
      </c>
      <c r="M73" s="264">
        <v>364</v>
      </c>
    </row>
    <row r="74" spans="1:23">
      <c r="A74" s="138" t="s">
        <v>77</v>
      </c>
      <c r="B74" s="264">
        <v>332</v>
      </c>
      <c r="C74" s="264">
        <v>336</v>
      </c>
      <c r="D74" s="264">
        <v>355</v>
      </c>
      <c r="E74" s="264">
        <v>355</v>
      </c>
      <c r="F74" s="264">
        <v>338</v>
      </c>
      <c r="G74" s="264">
        <v>337</v>
      </c>
      <c r="H74" s="264">
        <v>332</v>
      </c>
      <c r="I74" s="264">
        <v>345</v>
      </c>
      <c r="J74" s="264">
        <v>338</v>
      </c>
      <c r="K74" s="264">
        <v>352</v>
      </c>
      <c r="L74" s="264">
        <v>348</v>
      </c>
      <c r="M74" s="264">
        <v>349</v>
      </c>
    </row>
    <row r="75" spans="1:23">
      <c r="A75" s="138" t="s">
        <v>78</v>
      </c>
      <c r="B75" s="264">
        <v>3601</v>
      </c>
      <c r="C75" s="264">
        <v>3606</v>
      </c>
      <c r="D75" s="264">
        <v>3604</v>
      </c>
      <c r="E75" s="264">
        <v>3583</v>
      </c>
      <c r="F75" s="264">
        <v>3562</v>
      </c>
      <c r="G75" s="264">
        <v>3498</v>
      </c>
      <c r="H75" s="264">
        <v>3492</v>
      </c>
      <c r="I75" s="264">
        <v>3553</v>
      </c>
      <c r="J75" s="264">
        <v>3515</v>
      </c>
      <c r="K75" s="264">
        <v>3534</v>
      </c>
      <c r="L75" s="264">
        <v>3424</v>
      </c>
      <c r="M75" s="264">
        <v>3410</v>
      </c>
    </row>
    <row r="76" spans="1:23">
      <c r="A76" s="139" t="s">
        <v>111</v>
      </c>
      <c r="B76" s="265">
        <v>433</v>
      </c>
      <c r="C76" s="265">
        <v>427</v>
      </c>
      <c r="D76" s="265">
        <v>446</v>
      </c>
      <c r="E76" s="265">
        <v>487</v>
      </c>
      <c r="F76" s="265">
        <v>507</v>
      </c>
      <c r="G76" s="265">
        <v>488</v>
      </c>
      <c r="H76" s="265">
        <v>482</v>
      </c>
      <c r="I76" s="265">
        <v>485</v>
      </c>
      <c r="J76" s="265">
        <v>478</v>
      </c>
      <c r="K76" s="265">
        <v>492</v>
      </c>
      <c r="L76" s="265">
        <v>493</v>
      </c>
      <c r="M76" s="265">
        <v>485</v>
      </c>
    </row>
    <row r="77" spans="1:23">
      <c r="A77" s="169" t="s">
        <v>433</v>
      </c>
      <c r="B77" s="266">
        <v>4157</v>
      </c>
      <c r="C77" s="266">
        <v>4143</v>
      </c>
      <c r="D77" s="266">
        <v>4104</v>
      </c>
      <c r="E77" s="266">
        <v>4135</v>
      </c>
      <c r="F77" s="266">
        <v>4040</v>
      </c>
      <c r="G77" s="266">
        <v>4017</v>
      </c>
      <c r="H77" s="266">
        <v>3976</v>
      </c>
      <c r="I77" s="266">
        <v>4050</v>
      </c>
      <c r="J77" s="266">
        <v>4041</v>
      </c>
      <c r="K77" s="266">
        <v>4031</v>
      </c>
      <c r="L77" s="266">
        <v>3909</v>
      </c>
      <c r="M77" s="266">
        <v>3847</v>
      </c>
      <c r="N77" s="267"/>
      <c r="O77" s="267"/>
      <c r="P77" s="267"/>
      <c r="Q77" s="267"/>
      <c r="R77" s="267"/>
      <c r="S77" s="267"/>
      <c r="T77" s="267"/>
      <c r="U77" s="267"/>
      <c r="V77" s="267"/>
      <c r="W77" s="267"/>
    </row>
    <row r="78" spans="1:23">
      <c r="A78" s="138" t="s">
        <v>75</v>
      </c>
      <c r="B78" s="264">
        <v>56</v>
      </c>
      <c r="C78" s="264">
        <v>58</v>
      </c>
      <c r="D78" s="264">
        <v>54</v>
      </c>
      <c r="E78" s="264">
        <v>54</v>
      </c>
      <c r="F78" s="264">
        <v>56</v>
      </c>
      <c r="G78" s="264">
        <v>57</v>
      </c>
      <c r="H78" s="264">
        <v>63</v>
      </c>
      <c r="I78" s="264">
        <v>55</v>
      </c>
      <c r="J78" s="264">
        <v>49</v>
      </c>
      <c r="K78" s="264">
        <v>47</v>
      </c>
      <c r="L78" s="264">
        <v>43</v>
      </c>
      <c r="M78" s="264">
        <v>42</v>
      </c>
    </row>
    <row r="79" spans="1:23">
      <c r="A79" s="138" t="s">
        <v>76</v>
      </c>
      <c r="B79" s="264">
        <v>350</v>
      </c>
      <c r="C79" s="264">
        <v>344</v>
      </c>
      <c r="D79" s="264">
        <v>342</v>
      </c>
      <c r="E79" s="264">
        <v>354</v>
      </c>
      <c r="F79" s="264">
        <v>349</v>
      </c>
      <c r="G79" s="264">
        <v>330</v>
      </c>
      <c r="H79" s="264">
        <v>330</v>
      </c>
      <c r="I79" s="264">
        <v>327</v>
      </c>
      <c r="J79" s="264">
        <v>329</v>
      </c>
      <c r="K79" s="264">
        <v>319</v>
      </c>
      <c r="L79" s="264">
        <v>312</v>
      </c>
      <c r="M79" s="264">
        <v>317</v>
      </c>
    </row>
    <row r="80" spans="1:23">
      <c r="A80" s="138" t="s">
        <v>77</v>
      </c>
      <c r="B80" s="264">
        <v>273</v>
      </c>
      <c r="C80" s="264">
        <v>276</v>
      </c>
      <c r="D80" s="264">
        <v>272</v>
      </c>
      <c r="E80" s="264">
        <v>273</v>
      </c>
      <c r="F80" s="264">
        <v>267</v>
      </c>
      <c r="G80" s="264">
        <v>273</v>
      </c>
      <c r="H80" s="264">
        <v>271</v>
      </c>
      <c r="I80" s="264">
        <v>277</v>
      </c>
      <c r="J80" s="264">
        <v>266</v>
      </c>
      <c r="K80" s="264">
        <v>269</v>
      </c>
      <c r="L80" s="264">
        <v>256</v>
      </c>
      <c r="M80" s="264">
        <v>255</v>
      </c>
    </row>
    <row r="81" spans="1:23">
      <c r="A81" s="138" t="s">
        <v>78</v>
      </c>
      <c r="B81" s="264">
        <v>3232</v>
      </c>
      <c r="C81" s="264">
        <v>3228</v>
      </c>
      <c r="D81" s="264">
        <v>3198</v>
      </c>
      <c r="E81" s="264">
        <v>3208</v>
      </c>
      <c r="F81" s="264">
        <v>3120</v>
      </c>
      <c r="G81" s="264">
        <v>3114</v>
      </c>
      <c r="H81" s="264">
        <v>3096</v>
      </c>
      <c r="I81" s="264">
        <v>3172</v>
      </c>
      <c r="J81" s="264">
        <v>3176</v>
      </c>
      <c r="K81" s="264">
        <v>3172</v>
      </c>
      <c r="L81" s="264">
        <v>3084</v>
      </c>
      <c r="M81" s="264">
        <v>3027</v>
      </c>
    </row>
    <row r="82" spans="1:23">
      <c r="A82" s="139" t="s">
        <v>111</v>
      </c>
      <c r="B82" s="265">
        <v>246</v>
      </c>
      <c r="C82" s="265">
        <v>237</v>
      </c>
      <c r="D82" s="265">
        <v>238</v>
      </c>
      <c r="E82" s="265">
        <v>246</v>
      </c>
      <c r="F82" s="265">
        <v>248</v>
      </c>
      <c r="G82" s="265">
        <v>243</v>
      </c>
      <c r="H82" s="265">
        <v>216</v>
      </c>
      <c r="I82" s="265">
        <v>219</v>
      </c>
      <c r="J82" s="265">
        <v>221</v>
      </c>
      <c r="K82" s="265">
        <v>224</v>
      </c>
      <c r="L82" s="265">
        <v>214</v>
      </c>
      <c r="M82" s="265">
        <v>206</v>
      </c>
    </row>
    <row r="83" spans="1:23">
      <c r="A83" s="169" t="s">
        <v>434</v>
      </c>
      <c r="B83" s="269">
        <v>2112</v>
      </c>
      <c r="C83" s="269">
        <v>2075</v>
      </c>
      <c r="D83" s="269">
        <v>2073</v>
      </c>
      <c r="E83" s="269">
        <v>2117</v>
      </c>
      <c r="F83" s="269">
        <v>2042</v>
      </c>
      <c r="G83" s="269">
        <v>2049</v>
      </c>
      <c r="H83" s="269">
        <v>2058</v>
      </c>
      <c r="I83" s="269">
        <v>2105</v>
      </c>
      <c r="J83" s="269">
        <v>2031</v>
      </c>
      <c r="K83" s="269">
        <v>2051</v>
      </c>
      <c r="L83" s="269">
        <v>1950</v>
      </c>
      <c r="M83" s="193">
        <v>1924</v>
      </c>
      <c r="N83" s="267"/>
      <c r="O83" s="267"/>
      <c r="P83" s="267"/>
      <c r="Q83" s="267"/>
      <c r="R83" s="267"/>
      <c r="S83" s="267"/>
      <c r="T83" s="267"/>
      <c r="U83" s="267"/>
      <c r="V83" s="267"/>
      <c r="W83" s="267"/>
    </row>
    <row r="84" spans="1:23">
      <c r="A84" s="138" t="s">
        <v>75</v>
      </c>
      <c r="B84" s="264">
        <v>26</v>
      </c>
      <c r="C84" s="264">
        <v>32</v>
      </c>
      <c r="D84" s="264">
        <v>35</v>
      </c>
      <c r="E84" s="264">
        <v>32</v>
      </c>
      <c r="F84" s="264">
        <v>32</v>
      </c>
      <c r="G84" s="264">
        <v>28</v>
      </c>
      <c r="H84" s="264">
        <v>31</v>
      </c>
      <c r="I84" s="264">
        <v>28</v>
      </c>
      <c r="J84" s="264">
        <v>30</v>
      </c>
      <c r="K84" s="264">
        <v>32</v>
      </c>
      <c r="L84" s="264">
        <v>27</v>
      </c>
      <c r="M84" s="264">
        <v>28</v>
      </c>
    </row>
    <row r="85" spans="1:23">
      <c r="A85" s="138" t="s">
        <v>76</v>
      </c>
      <c r="B85" s="264">
        <v>143</v>
      </c>
      <c r="C85" s="264">
        <v>143</v>
      </c>
      <c r="D85" s="264">
        <v>149</v>
      </c>
      <c r="E85" s="264">
        <v>144</v>
      </c>
      <c r="F85" s="264">
        <v>146</v>
      </c>
      <c r="G85" s="264">
        <v>144</v>
      </c>
      <c r="H85" s="264">
        <v>143</v>
      </c>
      <c r="I85" s="264">
        <v>144</v>
      </c>
      <c r="J85" s="264">
        <v>151</v>
      </c>
      <c r="K85" s="264">
        <v>157</v>
      </c>
      <c r="L85" s="264">
        <v>156</v>
      </c>
      <c r="M85" s="264">
        <v>152</v>
      </c>
    </row>
    <row r="86" spans="1:23">
      <c r="A86" s="138" t="s">
        <v>77</v>
      </c>
      <c r="B86" s="264">
        <v>113</v>
      </c>
      <c r="C86" s="264">
        <v>108</v>
      </c>
      <c r="D86" s="264">
        <v>114</v>
      </c>
      <c r="E86" s="264">
        <v>114</v>
      </c>
      <c r="F86" s="264">
        <v>107</v>
      </c>
      <c r="G86" s="264">
        <v>109</v>
      </c>
      <c r="H86" s="264">
        <v>114</v>
      </c>
      <c r="I86" s="264">
        <v>117</v>
      </c>
      <c r="J86" s="264">
        <v>102</v>
      </c>
      <c r="K86" s="264">
        <v>96</v>
      </c>
      <c r="L86" s="264">
        <v>97</v>
      </c>
      <c r="M86" s="264">
        <v>98</v>
      </c>
    </row>
    <row r="87" spans="1:23">
      <c r="A87" s="138" t="s">
        <v>78</v>
      </c>
      <c r="B87" s="264">
        <v>1741</v>
      </c>
      <c r="C87" s="264">
        <v>1704</v>
      </c>
      <c r="D87" s="264">
        <v>1691</v>
      </c>
      <c r="E87" s="264">
        <v>1738</v>
      </c>
      <c r="F87" s="264">
        <v>1667</v>
      </c>
      <c r="G87" s="264">
        <v>1684</v>
      </c>
      <c r="H87" s="264">
        <v>1699</v>
      </c>
      <c r="I87" s="264">
        <v>1739</v>
      </c>
      <c r="J87" s="264">
        <v>1673</v>
      </c>
      <c r="K87" s="264">
        <v>1694</v>
      </c>
      <c r="L87" s="264">
        <v>1597</v>
      </c>
      <c r="M87" s="264">
        <v>1575</v>
      </c>
    </row>
    <row r="88" spans="1:23">
      <c r="A88" s="139" t="s">
        <v>111</v>
      </c>
      <c r="B88" s="265">
        <v>89</v>
      </c>
      <c r="C88" s="265">
        <v>88</v>
      </c>
      <c r="D88" s="265">
        <v>84</v>
      </c>
      <c r="E88" s="265">
        <v>89</v>
      </c>
      <c r="F88" s="265">
        <v>90</v>
      </c>
      <c r="G88" s="265">
        <v>84</v>
      </c>
      <c r="H88" s="265">
        <v>71</v>
      </c>
      <c r="I88" s="265">
        <v>77</v>
      </c>
      <c r="J88" s="265">
        <v>75</v>
      </c>
      <c r="K88" s="265">
        <v>72</v>
      </c>
      <c r="L88" s="265">
        <v>73</v>
      </c>
      <c r="M88" s="265">
        <v>71</v>
      </c>
    </row>
    <row r="89" spans="1:23">
      <c r="A89" s="169" t="s">
        <v>435</v>
      </c>
      <c r="B89" s="269">
        <v>1627</v>
      </c>
      <c r="C89" s="269">
        <v>1631</v>
      </c>
      <c r="D89" s="269">
        <v>1613</v>
      </c>
      <c r="E89" s="269">
        <v>1639</v>
      </c>
      <c r="F89" s="269">
        <v>1591</v>
      </c>
      <c r="G89" s="269">
        <v>1621</v>
      </c>
      <c r="H89" s="269">
        <v>1618</v>
      </c>
      <c r="I89" s="269">
        <v>1671</v>
      </c>
      <c r="J89" s="269">
        <v>1629</v>
      </c>
      <c r="K89" s="269">
        <v>1629</v>
      </c>
      <c r="L89" s="269">
        <v>1544</v>
      </c>
      <c r="M89" s="193">
        <v>1546</v>
      </c>
      <c r="N89" s="267"/>
      <c r="O89" s="267"/>
      <c r="P89" s="267"/>
      <c r="Q89" s="267"/>
      <c r="R89" s="267"/>
      <c r="S89" s="267"/>
      <c r="T89" s="267"/>
      <c r="U89" s="267"/>
      <c r="V89" s="267"/>
      <c r="W89" s="267"/>
    </row>
    <row r="90" spans="1:23">
      <c r="A90" s="138" t="s">
        <v>75</v>
      </c>
      <c r="B90" s="264">
        <v>22</v>
      </c>
      <c r="C90" s="264">
        <v>24</v>
      </c>
      <c r="D90" s="264">
        <v>19</v>
      </c>
      <c r="E90" s="264">
        <v>17</v>
      </c>
      <c r="F90" s="264">
        <v>17</v>
      </c>
      <c r="G90" s="264">
        <v>22</v>
      </c>
      <c r="H90" s="264">
        <v>14</v>
      </c>
      <c r="I90" s="264">
        <v>18</v>
      </c>
      <c r="J90" s="264">
        <v>16</v>
      </c>
      <c r="K90" s="264">
        <v>17</v>
      </c>
      <c r="L90" s="264">
        <v>15</v>
      </c>
      <c r="M90" s="264">
        <v>14</v>
      </c>
    </row>
    <row r="91" spans="1:23">
      <c r="A91" s="138" t="s">
        <v>76</v>
      </c>
      <c r="B91" s="264">
        <v>144</v>
      </c>
      <c r="C91" s="264">
        <v>139</v>
      </c>
      <c r="D91" s="264">
        <v>138</v>
      </c>
      <c r="E91" s="264">
        <v>150</v>
      </c>
      <c r="F91" s="264">
        <v>143</v>
      </c>
      <c r="G91" s="264">
        <v>145</v>
      </c>
      <c r="H91" s="264">
        <v>140</v>
      </c>
      <c r="I91" s="264">
        <v>137</v>
      </c>
      <c r="J91" s="264">
        <v>141</v>
      </c>
      <c r="K91" s="264">
        <v>143</v>
      </c>
      <c r="L91" s="264">
        <v>142</v>
      </c>
      <c r="M91" s="264">
        <v>137</v>
      </c>
    </row>
    <row r="92" spans="1:23">
      <c r="A92" s="138" t="s">
        <v>77</v>
      </c>
      <c r="B92" s="264">
        <v>86</v>
      </c>
      <c r="C92" s="264">
        <v>82</v>
      </c>
      <c r="D92" s="264">
        <v>88</v>
      </c>
      <c r="E92" s="264">
        <v>94</v>
      </c>
      <c r="F92" s="264">
        <v>85</v>
      </c>
      <c r="G92" s="264">
        <v>84</v>
      </c>
      <c r="H92" s="264">
        <v>88</v>
      </c>
      <c r="I92" s="264">
        <v>92</v>
      </c>
      <c r="J92" s="264">
        <v>103</v>
      </c>
      <c r="K92" s="264">
        <v>104</v>
      </c>
      <c r="L92" s="264">
        <v>98</v>
      </c>
      <c r="M92" s="264">
        <v>106</v>
      </c>
    </row>
    <row r="93" spans="1:23">
      <c r="A93" s="138" t="s">
        <v>78</v>
      </c>
      <c r="B93" s="264">
        <v>1281</v>
      </c>
      <c r="C93" s="264">
        <v>1293</v>
      </c>
      <c r="D93" s="264">
        <v>1278</v>
      </c>
      <c r="E93" s="264">
        <v>1286</v>
      </c>
      <c r="F93" s="264">
        <v>1263</v>
      </c>
      <c r="G93" s="264">
        <v>1278</v>
      </c>
      <c r="H93" s="264">
        <v>1294</v>
      </c>
      <c r="I93" s="264">
        <v>1339</v>
      </c>
      <c r="J93" s="264">
        <v>1286</v>
      </c>
      <c r="K93" s="264">
        <v>1282</v>
      </c>
      <c r="L93" s="264">
        <v>1212</v>
      </c>
      <c r="M93" s="264">
        <v>1213</v>
      </c>
    </row>
    <row r="94" spans="1:23">
      <c r="A94" s="139" t="s">
        <v>111</v>
      </c>
      <c r="B94" s="265">
        <v>94</v>
      </c>
      <c r="C94" s="265">
        <v>93</v>
      </c>
      <c r="D94" s="265">
        <v>90</v>
      </c>
      <c r="E94" s="265">
        <v>92</v>
      </c>
      <c r="F94" s="265">
        <v>83</v>
      </c>
      <c r="G94" s="265">
        <v>92</v>
      </c>
      <c r="H94" s="265">
        <v>82</v>
      </c>
      <c r="I94" s="265">
        <v>85</v>
      </c>
      <c r="J94" s="265">
        <v>83</v>
      </c>
      <c r="K94" s="265">
        <v>83</v>
      </c>
      <c r="L94" s="265">
        <v>77</v>
      </c>
      <c r="M94" s="265">
        <v>76</v>
      </c>
    </row>
    <row r="95" spans="1:23">
      <c r="A95" s="169" t="s">
        <v>436</v>
      </c>
      <c r="B95" s="269">
        <v>4124</v>
      </c>
      <c r="C95" s="269">
        <v>4142</v>
      </c>
      <c r="D95" s="269">
        <v>4137</v>
      </c>
      <c r="E95" s="269">
        <v>4178</v>
      </c>
      <c r="F95" s="269">
        <v>4169</v>
      </c>
      <c r="G95" s="269">
        <v>4162</v>
      </c>
      <c r="H95" s="269">
        <v>4069</v>
      </c>
      <c r="I95" s="269">
        <v>4146</v>
      </c>
      <c r="J95" s="269">
        <v>4083</v>
      </c>
      <c r="K95" s="269">
        <v>4084</v>
      </c>
      <c r="L95" s="269">
        <v>3902</v>
      </c>
      <c r="M95" s="193">
        <v>3909</v>
      </c>
      <c r="N95" s="267"/>
      <c r="O95" s="267"/>
      <c r="P95" s="267"/>
      <c r="Q95" s="267"/>
      <c r="R95" s="267"/>
      <c r="S95" s="267"/>
      <c r="T95" s="267"/>
      <c r="U95" s="267"/>
      <c r="V95" s="267"/>
      <c r="W95" s="267"/>
    </row>
    <row r="96" spans="1:23">
      <c r="A96" s="138" t="s">
        <v>75</v>
      </c>
      <c r="B96" s="264">
        <v>96</v>
      </c>
      <c r="C96" s="264">
        <v>107</v>
      </c>
      <c r="D96" s="264">
        <v>99</v>
      </c>
      <c r="E96" s="264">
        <v>98</v>
      </c>
      <c r="F96" s="264">
        <v>117</v>
      </c>
      <c r="G96" s="264">
        <v>135</v>
      </c>
      <c r="H96" s="264">
        <v>117</v>
      </c>
      <c r="I96" s="264">
        <v>109</v>
      </c>
      <c r="J96" s="264">
        <v>114</v>
      </c>
      <c r="K96" s="264">
        <v>101</v>
      </c>
      <c r="L96" s="264">
        <v>95</v>
      </c>
      <c r="M96" s="264">
        <v>97</v>
      </c>
    </row>
    <row r="97" spans="1:23">
      <c r="A97" s="138" t="s">
        <v>76</v>
      </c>
      <c r="B97" s="264">
        <v>356</v>
      </c>
      <c r="C97" s="264">
        <v>351</v>
      </c>
      <c r="D97" s="264">
        <v>359</v>
      </c>
      <c r="E97" s="264">
        <v>359</v>
      </c>
      <c r="F97" s="264">
        <v>348</v>
      </c>
      <c r="G97" s="264">
        <v>343</v>
      </c>
      <c r="H97" s="264">
        <v>326</v>
      </c>
      <c r="I97" s="264">
        <v>344</v>
      </c>
      <c r="J97" s="264">
        <v>335</v>
      </c>
      <c r="K97" s="264">
        <v>340</v>
      </c>
      <c r="L97" s="264">
        <v>328</v>
      </c>
      <c r="M97" s="264">
        <v>324</v>
      </c>
    </row>
    <row r="98" spans="1:23">
      <c r="A98" s="138" t="s">
        <v>77</v>
      </c>
      <c r="B98" s="264">
        <v>318</v>
      </c>
      <c r="C98" s="264">
        <v>316</v>
      </c>
      <c r="D98" s="264">
        <v>313</v>
      </c>
      <c r="E98" s="264">
        <v>319</v>
      </c>
      <c r="F98" s="264">
        <v>308</v>
      </c>
      <c r="G98" s="264">
        <v>306</v>
      </c>
      <c r="H98" s="264">
        <v>299</v>
      </c>
      <c r="I98" s="264">
        <v>316</v>
      </c>
      <c r="J98" s="264">
        <v>321</v>
      </c>
      <c r="K98" s="264">
        <v>324</v>
      </c>
      <c r="L98" s="264">
        <v>312</v>
      </c>
      <c r="M98" s="264">
        <v>322</v>
      </c>
    </row>
    <row r="99" spans="1:23">
      <c r="A99" s="138" t="s">
        <v>78</v>
      </c>
      <c r="B99" s="264">
        <v>3089</v>
      </c>
      <c r="C99" s="264">
        <v>3089</v>
      </c>
      <c r="D99" s="264">
        <v>3078</v>
      </c>
      <c r="E99" s="264">
        <v>3085</v>
      </c>
      <c r="F99" s="264">
        <v>3072</v>
      </c>
      <c r="G99" s="264">
        <v>3025</v>
      </c>
      <c r="H99" s="264">
        <v>3022</v>
      </c>
      <c r="I99" s="264">
        <v>3078</v>
      </c>
      <c r="J99" s="264">
        <v>3031</v>
      </c>
      <c r="K99" s="264">
        <v>3042</v>
      </c>
      <c r="L99" s="264">
        <v>2893</v>
      </c>
      <c r="M99" s="264">
        <v>2880</v>
      </c>
    </row>
    <row r="100" spans="1:23">
      <c r="A100" s="139" t="s">
        <v>111</v>
      </c>
      <c r="B100" s="265">
        <v>265</v>
      </c>
      <c r="C100" s="265">
        <v>279</v>
      </c>
      <c r="D100" s="265">
        <v>288</v>
      </c>
      <c r="E100" s="265">
        <v>317</v>
      </c>
      <c r="F100" s="265">
        <v>324</v>
      </c>
      <c r="G100" s="265">
        <v>353</v>
      </c>
      <c r="H100" s="265">
        <v>305</v>
      </c>
      <c r="I100" s="265">
        <v>299</v>
      </c>
      <c r="J100" s="265">
        <v>282</v>
      </c>
      <c r="K100" s="265">
        <v>277</v>
      </c>
      <c r="L100" s="265">
        <v>274</v>
      </c>
      <c r="M100" s="265">
        <v>286</v>
      </c>
    </row>
    <row r="101" spans="1:23">
      <c r="A101" s="169" t="s">
        <v>437</v>
      </c>
      <c r="B101" s="269">
        <v>3233</v>
      </c>
      <c r="C101" s="269">
        <v>3207</v>
      </c>
      <c r="D101" s="269">
        <v>3181</v>
      </c>
      <c r="E101" s="269">
        <v>3222</v>
      </c>
      <c r="F101" s="269">
        <v>3167</v>
      </c>
      <c r="G101" s="269">
        <v>3173</v>
      </c>
      <c r="H101" s="269">
        <v>3123</v>
      </c>
      <c r="I101" s="269">
        <v>3176</v>
      </c>
      <c r="J101" s="269">
        <v>3147</v>
      </c>
      <c r="K101" s="269">
        <v>3165</v>
      </c>
      <c r="L101" s="269">
        <v>3029</v>
      </c>
      <c r="M101" s="193">
        <v>3030</v>
      </c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</row>
    <row r="102" spans="1:23">
      <c r="A102" s="138" t="s">
        <v>75</v>
      </c>
      <c r="B102" s="264">
        <v>41</v>
      </c>
      <c r="C102" s="264">
        <v>38</v>
      </c>
      <c r="D102" s="264">
        <v>40</v>
      </c>
      <c r="E102" s="264">
        <v>38</v>
      </c>
      <c r="F102" s="264">
        <v>43</v>
      </c>
      <c r="G102" s="264">
        <v>50</v>
      </c>
      <c r="H102" s="264">
        <v>47</v>
      </c>
      <c r="I102" s="264">
        <v>48</v>
      </c>
      <c r="J102" s="264">
        <v>43</v>
      </c>
      <c r="K102" s="264">
        <v>45</v>
      </c>
      <c r="L102" s="264">
        <v>39</v>
      </c>
      <c r="M102" s="264">
        <v>38</v>
      </c>
    </row>
    <row r="103" spans="1:23">
      <c r="A103" s="138" t="s">
        <v>76</v>
      </c>
      <c r="B103" s="264">
        <v>311</v>
      </c>
      <c r="C103" s="264">
        <v>302</v>
      </c>
      <c r="D103" s="264">
        <v>290</v>
      </c>
      <c r="E103" s="264">
        <v>289</v>
      </c>
      <c r="F103" s="264">
        <v>288</v>
      </c>
      <c r="G103" s="264">
        <v>288</v>
      </c>
      <c r="H103" s="264">
        <v>280</v>
      </c>
      <c r="I103" s="264">
        <v>281</v>
      </c>
      <c r="J103" s="264">
        <v>292</v>
      </c>
      <c r="K103" s="264">
        <v>299</v>
      </c>
      <c r="L103" s="264">
        <v>283</v>
      </c>
      <c r="M103" s="264">
        <v>283</v>
      </c>
    </row>
    <row r="104" spans="1:23">
      <c r="A104" s="138" t="s">
        <v>77</v>
      </c>
      <c r="B104" s="264">
        <v>257</v>
      </c>
      <c r="C104" s="264">
        <v>246</v>
      </c>
      <c r="D104" s="264">
        <v>254</v>
      </c>
      <c r="E104" s="264">
        <v>243</v>
      </c>
      <c r="F104" s="264">
        <v>239</v>
      </c>
      <c r="G104" s="264">
        <v>244</v>
      </c>
      <c r="H104" s="264">
        <v>250</v>
      </c>
      <c r="I104" s="264">
        <v>254</v>
      </c>
      <c r="J104" s="264">
        <v>263</v>
      </c>
      <c r="K104" s="264">
        <v>255</v>
      </c>
      <c r="L104" s="264">
        <v>246</v>
      </c>
      <c r="M104" s="264">
        <v>254</v>
      </c>
    </row>
    <row r="105" spans="1:23">
      <c r="A105" s="138" t="s">
        <v>78</v>
      </c>
      <c r="B105" s="264">
        <v>2455</v>
      </c>
      <c r="C105" s="264">
        <v>2438</v>
      </c>
      <c r="D105" s="264">
        <v>2413</v>
      </c>
      <c r="E105" s="264">
        <v>2460</v>
      </c>
      <c r="F105" s="264">
        <v>2410</v>
      </c>
      <c r="G105" s="264">
        <v>2399</v>
      </c>
      <c r="H105" s="264">
        <v>2382</v>
      </c>
      <c r="I105" s="264">
        <v>2426</v>
      </c>
      <c r="J105" s="264">
        <v>2382</v>
      </c>
      <c r="K105" s="264">
        <v>2393</v>
      </c>
      <c r="L105" s="264">
        <v>2279</v>
      </c>
      <c r="M105" s="264">
        <v>2263</v>
      </c>
    </row>
    <row r="106" spans="1:23">
      <c r="A106" s="139" t="s">
        <v>111</v>
      </c>
      <c r="B106" s="265">
        <v>169</v>
      </c>
      <c r="C106" s="265">
        <v>183</v>
      </c>
      <c r="D106" s="265">
        <v>184</v>
      </c>
      <c r="E106" s="265">
        <v>192</v>
      </c>
      <c r="F106" s="265">
        <v>187</v>
      </c>
      <c r="G106" s="265">
        <v>192</v>
      </c>
      <c r="H106" s="265">
        <v>164</v>
      </c>
      <c r="I106" s="265">
        <v>167</v>
      </c>
      <c r="J106" s="265">
        <v>167</v>
      </c>
      <c r="K106" s="265">
        <v>173</v>
      </c>
      <c r="L106" s="265">
        <v>182</v>
      </c>
      <c r="M106" s="265">
        <v>192</v>
      </c>
    </row>
    <row r="107" spans="1:23">
      <c r="A107" s="169" t="s">
        <v>438</v>
      </c>
      <c r="B107" s="269">
        <v>330</v>
      </c>
      <c r="C107" s="269">
        <v>330</v>
      </c>
      <c r="D107" s="269">
        <v>333</v>
      </c>
      <c r="E107" s="269">
        <v>337</v>
      </c>
      <c r="F107" s="269">
        <v>345</v>
      </c>
      <c r="G107" s="269">
        <v>336</v>
      </c>
      <c r="H107" s="269">
        <v>341</v>
      </c>
      <c r="I107" s="269">
        <v>352</v>
      </c>
      <c r="J107" s="269">
        <v>334</v>
      </c>
      <c r="K107" s="269">
        <v>320</v>
      </c>
      <c r="L107" s="269">
        <v>297</v>
      </c>
      <c r="M107" s="193">
        <v>304</v>
      </c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</row>
    <row r="108" spans="1:23">
      <c r="A108" s="138" t="s">
        <v>75</v>
      </c>
      <c r="B108" s="264">
        <v>5</v>
      </c>
      <c r="C108" s="264">
        <v>5</v>
      </c>
      <c r="D108" s="264">
        <v>7</v>
      </c>
      <c r="E108" s="264">
        <v>8</v>
      </c>
      <c r="F108" s="264">
        <v>8</v>
      </c>
      <c r="G108" s="264">
        <v>9</v>
      </c>
      <c r="H108" s="264">
        <v>10</v>
      </c>
      <c r="I108" s="264">
        <v>10</v>
      </c>
      <c r="J108" s="264">
        <v>11</v>
      </c>
      <c r="K108" s="264">
        <v>13</v>
      </c>
      <c r="L108" s="264">
        <v>11</v>
      </c>
      <c r="M108" s="264">
        <v>12</v>
      </c>
    </row>
    <row r="109" spans="1:23">
      <c r="A109" s="138" t="s">
        <v>76</v>
      </c>
      <c r="B109" s="264">
        <v>49</v>
      </c>
      <c r="C109" s="264">
        <v>45</v>
      </c>
      <c r="D109" s="264">
        <v>46</v>
      </c>
      <c r="E109" s="264">
        <v>44</v>
      </c>
      <c r="F109" s="264">
        <v>42</v>
      </c>
      <c r="G109" s="264">
        <v>41</v>
      </c>
      <c r="H109" s="264">
        <v>40</v>
      </c>
      <c r="I109" s="264">
        <v>39</v>
      </c>
      <c r="J109" s="264">
        <v>37</v>
      </c>
      <c r="K109" s="264">
        <v>36</v>
      </c>
      <c r="L109" s="264">
        <v>38</v>
      </c>
      <c r="M109" s="264">
        <v>36</v>
      </c>
    </row>
    <row r="110" spans="1:23">
      <c r="A110" s="138" t="s">
        <v>77</v>
      </c>
      <c r="B110" s="264">
        <v>28</v>
      </c>
      <c r="C110" s="264">
        <v>28</v>
      </c>
      <c r="D110" s="264">
        <v>32</v>
      </c>
      <c r="E110" s="264">
        <v>33</v>
      </c>
      <c r="F110" s="264">
        <v>31</v>
      </c>
      <c r="G110" s="264">
        <v>30</v>
      </c>
      <c r="H110" s="264">
        <v>31</v>
      </c>
      <c r="I110" s="264">
        <v>35</v>
      </c>
      <c r="J110" s="264">
        <v>31</v>
      </c>
      <c r="K110" s="264">
        <v>25</v>
      </c>
      <c r="L110" s="264">
        <v>24</v>
      </c>
      <c r="M110" s="264">
        <v>28</v>
      </c>
    </row>
    <row r="111" spans="1:23">
      <c r="A111" s="138" t="s">
        <v>78</v>
      </c>
      <c r="B111" s="264">
        <v>225</v>
      </c>
      <c r="C111" s="264">
        <v>227</v>
      </c>
      <c r="D111" s="264">
        <v>217</v>
      </c>
      <c r="E111" s="264">
        <v>220</v>
      </c>
      <c r="F111" s="264">
        <v>234</v>
      </c>
      <c r="G111" s="264">
        <v>227</v>
      </c>
      <c r="H111" s="264">
        <v>237</v>
      </c>
      <c r="I111" s="264">
        <v>245</v>
      </c>
      <c r="J111" s="264">
        <v>234</v>
      </c>
      <c r="K111" s="264">
        <v>227</v>
      </c>
      <c r="L111" s="264">
        <v>205</v>
      </c>
      <c r="M111" s="264">
        <v>206</v>
      </c>
    </row>
    <row r="112" spans="1:23">
      <c r="A112" s="139" t="s">
        <v>111</v>
      </c>
      <c r="B112" s="265">
        <v>23</v>
      </c>
      <c r="C112" s="265">
        <v>25</v>
      </c>
      <c r="D112" s="265">
        <v>31</v>
      </c>
      <c r="E112" s="265">
        <v>32</v>
      </c>
      <c r="F112" s="265">
        <v>30</v>
      </c>
      <c r="G112" s="265">
        <v>29</v>
      </c>
      <c r="H112" s="265">
        <v>23</v>
      </c>
      <c r="I112" s="265">
        <v>23</v>
      </c>
      <c r="J112" s="265">
        <v>21</v>
      </c>
      <c r="K112" s="265">
        <v>19</v>
      </c>
      <c r="L112" s="265">
        <v>19</v>
      </c>
      <c r="M112" s="265">
        <v>22</v>
      </c>
    </row>
    <row r="113" spans="1:23">
      <c r="A113" s="169" t="s">
        <v>439</v>
      </c>
      <c r="B113" s="269">
        <v>1127</v>
      </c>
      <c r="C113" s="269">
        <v>1088</v>
      </c>
      <c r="D113" s="269">
        <v>1102</v>
      </c>
      <c r="E113" s="269">
        <v>1099</v>
      </c>
      <c r="F113" s="269">
        <v>1099</v>
      </c>
      <c r="G113" s="269">
        <v>1094</v>
      </c>
      <c r="H113" s="269">
        <v>1077</v>
      </c>
      <c r="I113" s="269">
        <v>1087</v>
      </c>
      <c r="J113" s="269">
        <v>1072</v>
      </c>
      <c r="K113" s="269">
        <v>1084</v>
      </c>
      <c r="L113" s="269">
        <v>1045</v>
      </c>
      <c r="M113" s="193">
        <v>1035</v>
      </c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</row>
    <row r="114" spans="1:23">
      <c r="A114" s="138" t="s">
        <v>75</v>
      </c>
      <c r="B114" s="264">
        <v>9</v>
      </c>
      <c r="C114" s="264">
        <v>10</v>
      </c>
      <c r="D114" s="264">
        <v>12</v>
      </c>
      <c r="E114" s="264">
        <v>11</v>
      </c>
      <c r="F114" s="264">
        <v>11</v>
      </c>
      <c r="G114" s="264">
        <v>9</v>
      </c>
      <c r="H114" s="264">
        <v>10</v>
      </c>
      <c r="I114" s="264">
        <v>9</v>
      </c>
      <c r="J114" s="264">
        <v>9</v>
      </c>
      <c r="K114" s="264">
        <v>9</v>
      </c>
      <c r="L114" s="264">
        <v>9</v>
      </c>
      <c r="M114" s="264">
        <v>7</v>
      </c>
    </row>
    <row r="115" spans="1:23">
      <c r="A115" s="138" t="s">
        <v>76</v>
      </c>
      <c r="B115" s="264">
        <v>122</v>
      </c>
      <c r="C115" s="264">
        <v>117</v>
      </c>
      <c r="D115" s="264">
        <v>119</v>
      </c>
      <c r="E115" s="264">
        <v>116</v>
      </c>
      <c r="F115" s="264">
        <v>112</v>
      </c>
      <c r="G115" s="264">
        <v>112</v>
      </c>
      <c r="H115" s="264">
        <v>110</v>
      </c>
      <c r="I115" s="264">
        <v>113</v>
      </c>
      <c r="J115" s="264">
        <v>102</v>
      </c>
      <c r="K115" s="264">
        <v>106</v>
      </c>
      <c r="L115" s="264">
        <v>102</v>
      </c>
      <c r="M115" s="264">
        <v>108</v>
      </c>
    </row>
    <row r="116" spans="1:23">
      <c r="A116" s="138" t="s">
        <v>77</v>
      </c>
      <c r="B116" s="264">
        <v>125</v>
      </c>
      <c r="C116" s="264">
        <v>117</v>
      </c>
      <c r="D116" s="264">
        <v>120</v>
      </c>
      <c r="E116" s="264">
        <v>115</v>
      </c>
      <c r="F116" s="264">
        <v>115</v>
      </c>
      <c r="G116" s="264">
        <v>110</v>
      </c>
      <c r="H116" s="264">
        <v>110</v>
      </c>
      <c r="I116" s="264">
        <v>109</v>
      </c>
      <c r="J116" s="264">
        <v>109</v>
      </c>
      <c r="K116" s="264">
        <v>103</v>
      </c>
      <c r="L116" s="264">
        <v>98</v>
      </c>
      <c r="M116" s="264">
        <v>98</v>
      </c>
    </row>
    <row r="117" spans="1:23">
      <c r="A117" s="138" t="s">
        <v>78</v>
      </c>
      <c r="B117" s="264">
        <v>842</v>
      </c>
      <c r="C117" s="264">
        <v>816</v>
      </c>
      <c r="D117" s="264">
        <v>823</v>
      </c>
      <c r="E117" s="264">
        <v>831</v>
      </c>
      <c r="F117" s="264">
        <v>830</v>
      </c>
      <c r="G117" s="264">
        <v>828</v>
      </c>
      <c r="H117" s="264">
        <v>815</v>
      </c>
      <c r="I117" s="264">
        <v>827</v>
      </c>
      <c r="J117" s="264">
        <v>822</v>
      </c>
      <c r="K117" s="264">
        <v>837</v>
      </c>
      <c r="L117" s="264">
        <v>808</v>
      </c>
      <c r="M117" s="264">
        <v>795</v>
      </c>
    </row>
    <row r="118" spans="1:23">
      <c r="A118" s="139" t="s">
        <v>111</v>
      </c>
      <c r="B118" s="265">
        <v>29</v>
      </c>
      <c r="C118" s="265">
        <v>28</v>
      </c>
      <c r="D118" s="265">
        <v>28</v>
      </c>
      <c r="E118" s="265">
        <v>26</v>
      </c>
      <c r="F118" s="265">
        <v>31</v>
      </c>
      <c r="G118" s="265">
        <v>35</v>
      </c>
      <c r="H118" s="265">
        <v>32</v>
      </c>
      <c r="I118" s="265">
        <v>29</v>
      </c>
      <c r="J118" s="265">
        <v>30</v>
      </c>
      <c r="K118" s="265">
        <v>29</v>
      </c>
      <c r="L118" s="265">
        <v>28</v>
      </c>
      <c r="M118" s="265">
        <v>27</v>
      </c>
    </row>
    <row r="119" spans="1:23">
      <c r="A119" s="169" t="s">
        <v>440</v>
      </c>
      <c r="B119" s="269">
        <v>1459</v>
      </c>
      <c r="C119" s="269">
        <v>1435</v>
      </c>
      <c r="D119" s="269">
        <v>1434</v>
      </c>
      <c r="E119" s="269">
        <v>1452</v>
      </c>
      <c r="F119" s="269">
        <v>1436</v>
      </c>
      <c r="G119" s="269">
        <v>1426</v>
      </c>
      <c r="H119" s="269">
        <v>1464</v>
      </c>
      <c r="I119" s="269">
        <v>1497</v>
      </c>
      <c r="J119" s="269">
        <v>1410</v>
      </c>
      <c r="K119" s="269">
        <v>1414</v>
      </c>
      <c r="L119" s="269">
        <v>1359</v>
      </c>
      <c r="M119" s="193">
        <v>1348</v>
      </c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</row>
    <row r="120" spans="1:23">
      <c r="A120" s="138" t="s">
        <v>75</v>
      </c>
      <c r="B120" s="264">
        <v>37</v>
      </c>
      <c r="C120" s="264">
        <v>33</v>
      </c>
      <c r="D120" s="264">
        <v>32</v>
      </c>
      <c r="E120" s="264">
        <v>34</v>
      </c>
      <c r="F120" s="264">
        <v>35</v>
      </c>
      <c r="G120" s="264">
        <v>35</v>
      </c>
      <c r="H120" s="264">
        <v>34</v>
      </c>
      <c r="I120" s="264">
        <v>32</v>
      </c>
      <c r="J120" s="264">
        <v>30</v>
      </c>
      <c r="K120" s="264">
        <v>28</v>
      </c>
      <c r="L120" s="264">
        <v>30</v>
      </c>
      <c r="M120" s="264">
        <v>28</v>
      </c>
    </row>
    <row r="121" spans="1:23">
      <c r="A121" s="138" t="s">
        <v>76</v>
      </c>
      <c r="B121" s="264">
        <v>174</v>
      </c>
      <c r="C121" s="264">
        <v>158</v>
      </c>
      <c r="D121" s="264">
        <v>161</v>
      </c>
      <c r="E121" s="264">
        <v>160</v>
      </c>
      <c r="F121" s="264">
        <v>167</v>
      </c>
      <c r="G121" s="264">
        <v>159</v>
      </c>
      <c r="H121" s="264">
        <v>168</v>
      </c>
      <c r="I121" s="264">
        <v>170</v>
      </c>
      <c r="J121" s="264">
        <v>168</v>
      </c>
      <c r="K121" s="264">
        <v>165</v>
      </c>
      <c r="L121" s="264">
        <v>154</v>
      </c>
      <c r="M121" s="264">
        <v>152</v>
      </c>
    </row>
    <row r="122" spans="1:23">
      <c r="A122" s="138" t="s">
        <v>77</v>
      </c>
      <c r="B122" s="264">
        <v>81</v>
      </c>
      <c r="C122" s="264">
        <v>89</v>
      </c>
      <c r="D122" s="264">
        <v>82</v>
      </c>
      <c r="E122" s="264">
        <v>82</v>
      </c>
      <c r="F122" s="264">
        <v>73</v>
      </c>
      <c r="G122" s="264">
        <v>68</v>
      </c>
      <c r="H122" s="264">
        <v>72</v>
      </c>
      <c r="I122" s="264">
        <v>76</v>
      </c>
      <c r="J122" s="264">
        <v>71</v>
      </c>
      <c r="K122" s="264">
        <v>76</v>
      </c>
      <c r="L122" s="264">
        <v>75</v>
      </c>
      <c r="M122" s="264">
        <v>80</v>
      </c>
    </row>
    <row r="123" spans="1:23">
      <c r="A123" s="138" t="s">
        <v>78</v>
      </c>
      <c r="B123" s="264">
        <v>1087</v>
      </c>
      <c r="C123" s="264">
        <v>1080</v>
      </c>
      <c r="D123" s="264">
        <v>1080</v>
      </c>
      <c r="E123" s="264">
        <v>1088</v>
      </c>
      <c r="F123" s="264">
        <v>1068</v>
      </c>
      <c r="G123" s="264">
        <v>1076</v>
      </c>
      <c r="H123" s="264">
        <v>1109</v>
      </c>
      <c r="I123" s="264">
        <v>1135</v>
      </c>
      <c r="J123" s="264">
        <v>1061</v>
      </c>
      <c r="K123" s="264">
        <v>1065</v>
      </c>
      <c r="L123" s="264">
        <v>1024</v>
      </c>
      <c r="M123" s="264">
        <v>1011</v>
      </c>
    </row>
    <row r="124" spans="1:23">
      <c r="A124" s="139" t="s">
        <v>111</v>
      </c>
      <c r="B124" s="265">
        <v>80</v>
      </c>
      <c r="C124" s="265">
        <v>75</v>
      </c>
      <c r="D124" s="265">
        <v>79</v>
      </c>
      <c r="E124" s="265">
        <v>88</v>
      </c>
      <c r="F124" s="265">
        <v>93</v>
      </c>
      <c r="G124" s="265">
        <v>88</v>
      </c>
      <c r="H124" s="265">
        <v>81</v>
      </c>
      <c r="I124" s="265">
        <v>84</v>
      </c>
      <c r="J124" s="265">
        <v>80</v>
      </c>
      <c r="K124" s="265">
        <v>80</v>
      </c>
      <c r="L124" s="265">
        <v>76</v>
      </c>
      <c r="M124" s="265">
        <v>77</v>
      </c>
    </row>
    <row r="125" spans="1:23">
      <c r="A125" s="169" t="s">
        <v>111</v>
      </c>
      <c r="B125" s="269">
        <v>664</v>
      </c>
      <c r="C125" s="269">
        <v>805</v>
      </c>
      <c r="D125" s="269">
        <v>912</v>
      </c>
      <c r="E125" s="269">
        <v>261</v>
      </c>
      <c r="F125" s="269">
        <v>288</v>
      </c>
      <c r="G125" s="269">
        <v>298</v>
      </c>
      <c r="H125" s="269">
        <v>178</v>
      </c>
      <c r="I125" s="269">
        <v>227</v>
      </c>
      <c r="J125" s="269">
        <v>309</v>
      </c>
      <c r="K125" s="269">
        <v>299</v>
      </c>
      <c r="L125" s="269">
        <v>316</v>
      </c>
      <c r="M125" s="193">
        <v>255</v>
      </c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</row>
    <row r="126" spans="1:23">
      <c r="A126" s="138" t="s">
        <v>75</v>
      </c>
      <c r="B126" s="264">
        <v>13</v>
      </c>
      <c r="C126" s="264">
        <v>15</v>
      </c>
      <c r="D126" s="264">
        <v>23</v>
      </c>
      <c r="E126" s="264">
        <v>6</v>
      </c>
      <c r="F126" s="264">
        <v>10</v>
      </c>
      <c r="G126" s="264">
        <v>10</v>
      </c>
      <c r="H126" s="264">
        <v>8</v>
      </c>
      <c r="I126" s="264">
        <v>10</v>
      </c>
      <c r="J126" s="264">
        <v>12</v>
      </c>
      <c r="K126" s="264">
        <v>8</v>
      </c>
      <c r="L126" s="264">
        <v>7</v>
      </c>
      <c r="M126" s="264">
        <v>7</v>
      </c>
    </row>
    <row r="127" spans="1:23">
      <c r="A127" s="138" t="s">
        <v>76</v>
      </c>
      <c r="B127" s="264">
        <v>82</v>
      </c>
      <c r="C127" s="264">
        <v>90</v>
      </c>
      <c r="D127" s="264">
        <v>93</v>
      </c>
      <c r="E127" s="264">
        <v>31</v>
      </c>
      <c r="F127" s="264">
        <v>25</v>
      </c>
      <c r="G127" s="264">
        <v>26</v>
      </c>
      <c r="H127" s="264">
        <v>14</v>
      </c>
      <c r="I127" s="264">
        <v>13</v>
      </c>
      <c r="J127" s="264">
        <v>26</v>
      </c>
      <c r="K127" s="264">
        <v>33</v>
      </c>
      <c r="L127" s="264">
        <v>33</v>
      </c>
      <c r="M127" s="264">
        <v>27</v>
      </c>
    </row>
    <row r="128" spans="1:23">
      <c r="A128" s="138" t="s">
        <v>77</v>
      </c>
      <c r="B128" s="264">
        <v>21</v>
      </c>
      <c r="C128" s="264">
        <v>25</v>
      </c>
      <c r="D128" s="264">
        <v>35</v>
      </c>
      <c r="E128" s="264">
        <v>12</v>
      </c>
      <c r="F128" s="264">
        <v>11</v>
      </c>
      <c r="G128" s="264">
        <v>14</v>
      </c>
      <c r="H128" s="264">
        <v>7</v>
      </c>
      <c r="I128" s="264">
        <v>7</v>
      </c>
      <c r="J128" s="264">
        <v>8</v>
      </c>
      <c r="K128" s="264">
        <v>12</v>
      </c>
      <c r="L128" s="264">
        <v>14</v>
      </c>
      <c r="M128" s="264">
        <v>9</v>
      </c>
    </row>
    <row r="129" spans="1:13">
      <c r="A129" s="138" t="s">
        <v>78</v>
      </c>
      <c r="B129" s="264">
        <v>455</v>
      </c>
      <c r="C129" s="264">
        <v>553</v>
      </c>
      <c r="D129" s="264">
        <v>624</v>
      </c>
      <c r="E129" s="264">
        <v>188</v>
      </c>
      <c r="F129" s="264">
        <v>210</v>
      </c>
      <c r="G129" s="264">
        <v>206</v>
      </c>
      <c r="H129" s="264">
        <v>135</v>
      </c>
      <c r="I129" s="264">
        <v>172</v>
      </c>
      <c r="J129" s="264">
        <v>235</v>
      </c>
      <c r="K129" s="264">
        <v>221</v>
      </c>
      <c r="L129" s="264">
        <v>230</v>
      </c>
      <c r="M129" s="264">
        <v>191</v>
      </c>
    </row>
    <row r="130" spans="1:13">
      <c r="A130" s="139" t="s">
        <v>111</v>
      </c>
      <c r="B130" s="265">
        <v>93</v>
      </c>
      <c r="C130" s="265">
        <v>122</v>
      </c>
      <c r="D130" s="265">
        <v>137</v>
      </c>
      <c r="E130" s="265">
        <v>24</v>
      </c>
      <c r="F130" s="265">
        <v>32</v>
      </c>
      <c r="G130" s="265">
        <v>42</v>
      </c>
      <c r="H130" s="265">
        <v>14</v>
      </c>
      <c r="I130" s="265">
        <v>25</v>
      </c>
      <c r="J130" s="265">
        <v>28</v>
      </c>
      <c r="K130" s="265">
        <v>25</v>
      </c>
      <c r="L130" s="265">
        <v>32</v>
      </c>
      <c r="M130" s="265">
        <v>21</v>
      </c>
    </row>
    <row r="131" spans="1:13" ht="13.5">
      <c r="A131" s="127" t="s">
        <v>216</v>
      </c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</row>
    <row r="132" spans="1:13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</row>
    <row r="133" spans="1:13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</row>
    <row r="134" spans="1:13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</row>
    <row r="135" spans="1:13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</row>
    <row r="136" spans="1:13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</row>
    <row r="137" spans="1:13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</row>
    <row r="138" spans="1:13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</row>
    <row r="139" spans="1:13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</row>
    <row r="140" spans="1:13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</row>
    <row r="141" spans="1:13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</row>
    <row r="142" spans="1:13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</row>
    <row r="143" spans="1:13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</row>
    <row r="144" spans="1:13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</row>
    <row r="145" spans="1:13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</row>
    <row r="146" spans="1:13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</row>
    <row r="147" spans="1:13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</row>
    <row r="148" spans="1:13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</row>
    <row r="149" spans="1:13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</row>
    <row r="150" spans="1:13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</row>
    <row r="151" spans="1:13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</row>
    <row r="152" spans="1:13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</row>
    <row r="153" spans="1:13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</row>
    <row r="154" spans="1:13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</row>
    <row r="155" spans="1:13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</row>
    <row r="156" spans="1:13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</row>
    <row r="157" spans="1:13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</row>
    <row r="158" spans="1:13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</row>
    <row r="159" spans="1:13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</row>
  </sheetData>
  <pageMargins left="0.23622047244094491" right="0.23622047244094491" top="0.39370078740157483" bottom="0.34" header="0" footer="0.11811023622047245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50"/>
  <sheetViews>
    <sheetView workbookViewId="0">
      <selection activeCell="I18" sqref="I18"/>
    </sheetView>
  </sheetViews>
  <sheetFormatPr baseColWidth="10" defaultColWidth="11.42578125" defaultRowHeight="12.75"/>
  <cols>
    <col min="1" max="1" width="14.5703125" style="235" customWidth="1"/>
    <col min="2" max="2" width="6.5703125" style="235" bestFit="1" customWidth="1"/>
    <col min="3" max="3" width="7" style="235" bestFit="1" customWidth="1"/>
    <col min="4" max="6" width="5.7109375" style="235" bestFit="1" customWidth="1"/>
    <col min="7" max="7" width="5.85546875" style="235" bestFit="1" customWidth="1"/>
    <col min="8" max="8" width="6.28515625" style="235" bestFit="1" customWidth="1"/>
    <col min="9" max="9" width="6.5703125" style="235" bestFit="1" customWidth="1"/>
    <col min="10" max="10" width="9.28515625" style="235" bestFit="1" customWidth="1"/>
    <col min="11" max="11" width="8.140625" style="235" bestFit="1" customWidth="1"/>
    <col min="12" max="12" width="9.7109375" style="235" bestFit="1" customWidth="1"/>
    <col min="13" max="13" width="9.5703125" style="235" bestFit="1" customWidth="1"/>
    <col min="14" max="16384" width="11.42578125" style="235"/>
  </cols>
  <sheetData>
    <row r="1" spans="1:22">
      <c r="A1" s="103" t="s">
        <v>489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22">
      <c r="A2" s="107" t="s">
        <v>490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pans="1:22">
      <c r="A3" s="129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04"/>
    </row>
    <row r="4" spans="1:22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</row>
    <row r="5" spans="1:22">
      <c r="A5" s="169" t="s">
        <v>27</v>
      </c>
      <c r="B5" s="193">
        <f>SUM(B16,B27,B38,B49,B60,B71,B82,B93,B104,B115,B126,B137,B148,B159,B170,B181,B192,B203,B214,B225)</f>
        <v>51924</v>
      </c>
      <c r="C5" s="193">
        <f t="shared" ref="C5:M5" si="0">SUM(C16,C27,C38,C49,C60,C71,C82,C93,C104,C115,C126,C137,C148,C159,C170,C181,C192,C203,C214,C225)</f>
        <v>51913</v>
      </c>
      <c r="D5" s="193">
        <f t="shared" si="0"/>
        <v>51855</v>
      </c>
      <c r="E5" s="193">
        <f t="shared" si="0"/>
        <v>51780</v>
      </c>
      <c r="F5" s="193">
        <f t="shared" si="0"/>
        <v>51107</v>
      </c>
      <c r="G5" s="193">
        <f t="shared" si="0"/>
        <v>50730</v>
      </c>
      <c r="H5" s="193">
        <f t="shared" si="0"/>
        <v>50383</v>
      </c>
      <c r="I5" s="193">
        <f t="shared" si="0"/>
        <v>51527</v>
      </c>
      <c r="J5" s="193">
        <f t="shared" si="0"/>
        <v>50799</v>
      </c>
      <c r="K5" s="193">
        <f t="shared" si="0"/>
        <v>50973</v>
      </c>
      <c r="L5" s="193">
        <f t="shared" si="0"/>
        <v>48839</v>
      </c>
      <c r="M5" s="193">
        <f t="shared" si="0"/>
        <v>48394</v>
      </c>
    </row>
    <row r="6" spans="1:22">
      <c r="A6" s="138" t="s">
        <v>454</v>
      </c>
      <c r="B6" s="264">
        <f t="shared" ref="B6:M15" si="1">SUM(B17,B28,B39,B50,B61,B72,B83,B94,B105,B116,B127,B138,B149,B160,B171,B182,B193,B204,B215,B226)</f>
        <v>31</v>
      </c>
      <c r="C6" s="264">
        <f t="shared" si="1"/>
        <v>32</v>
      </c>
      <c r="D6" s="264">
        <f t="shared" si="1"/>
        <v>33</v>
      </c>
      <c r="E6" s="264">
        <f t="shared" si="1"/>
        <v>37</v>
      </c>
      <c r="F6" s="264">
        <f t="shared" si="1"/>
        <v>35</v>
      </c>
      <c r="G6" s="264">
        <f t="shared" si="1"/>
        <v>30</v>
      </c>
      <c r="H6" s="264">
        <f t="shared" si="1"/>
        <v>31</v>
      </c>
      <c r="I6" s="264">
        <f t="shared" si="1"/>
        <v>32</v>
      </c>
      <c r="J6" s="264">
        <f t="shared" si="1"/>
        <v>32</v>
      </c>
      <c r="K6" s="264">
        <f t="shared" si="1"/>
        <v>39</v>
      </c>
      <c r="L6" s="264">
        <f t="shared" si="1"/>
        <v>35</v>
      </c>
      <c r="M6" s="264">
        <f t="shared" si="1"/>
        <v>30</v>
      </c>
    </row>
    <row r="7" spans="1:22">
      <c r="A7" s="138" t="s">
        <v>455</v>
      </c>
      <c r="B7" s="264">
        <f t="shared" si="1"/>
        <v>775</v>
      </c>
      <c r="C7" s="264">
        <f t="shared" si="1"/>
        <v>759</v>
      </c>
      <c r="D7" s="264">
        <f t="shared" si="1"/>
        <v>752</v>
      </c>
      <c r="E7" s="264">
        <f t="shared" si="1"/>
        <v>747</v>
      </c>
      <c r="F7" s="264">
        <f t="shared" si="1"/>
        <v>748</v>
      </c>
      <c r="G7" s="264">
        <f t="shared" si="1"/>
        <v>742</v>
      </c>
      <c r="H7" s="264">
        <f t="shared" si="1"/>
        <v>751</v>
      </c>
      <c r="I7" s="264">
        <f t="shared" si="1"/>
        <v>761</v>
      </c>
      <c r="J7" s="264">
        <f t="shared" si="1"/>
        <v>768</v>
      </c>
      <c r="K7" s="264">
        <f t="shared" si="1"/>
        <v>764</v>
      </c>
      <c r="L7" s="264">
        <f t="shared" si="1"/>
        <v>762</v>
      </c>
      <c r="M7" s="264">
        <f t="shared" si="1"/>
        <v>758</v>
      </c>
    </row>
    <row r="8" spans="1:22">
      <c r="A8" s="138" t="s">
        <v>456</v>
      </c>
      <c r="B8" s="264">
        <f t="shared" si="1"/>
        <v>5533</v>
      </c>
      <c r="C8" s="264">
        <f t="shared" si="1"/>
        <v>5444</v>
      </c>
      <c r="D8" s="264">
        <f t="shared" si="1"/>
        <v>5379</v>
      </c>
      <c r="E8" s="264">
        <f t="shared" si="1"/>
        <v>5413</v>
      </c>
      <c r="F8" s="264">
        <f t="shared" si="1"/>
        <v>5453</v>
      </c>
      <c r="G8" s="264">
        <f t="shared" si="1"/>
        <v>5519</v>
      </c>
      <c r="H8" s="264">
        <f t="shared" si="1"/>
        <v>6086</v>
      </c>
      <c r="I8" s="264">
        <f t="shared" si="1"/>
        <v>6441</v>
      </c>
      <c r="J8" s="264">
        <f t="shared" si="1"/>
        <v>5888</v>
      </c>
      <c r="K8" s="264">
        <f t="shared" si="1"/>
        <v>5715</v>
      </c>
      <c r="L8" s="264">
        <f t="shared" si="1"/>
        <v>5410</v>
      </c>
      <c r="M8" s="264">
        <f t="shared" si="1"/>
        <v>5347</v>
      </c>
    </row>
    <row r="9" spans="1:22">
      <c r="A9" s="138" t="s">
        <v>457</v>
      </c>
      <c r="B9" s="264">
        <f t="shared" si="1"/>
        <v>5011</v>
      </c>
      <c r="C9" s="264">
        <f t="shared" si="1"/>
        <v>4961</v>
      </c>
      <c r="D9" s="264">
        <f t="shared" si="1"/>
        <v>4924</v>
      </c>
      <c r="E9" s="264">
        <f t="shared" si="1"/>
        <v>4926</v>
      </c>
      <c r="F9" s="264">
        <f t="shared" si="1"/>
        <v>4874</v>
      </c>
      <c r="G9" s="264">
        <f t="shared" si="1"/>
        <v>4856</v>
      </c>
      <c r="H9" s="264">
        <f t="shared" si="1"/>
        <v>4910</v>
      </c>
      <c r="I9" s="264">
        <f t="shared" si="1"/>
        <v>5080</v>
      </c>
      <c r="J9" s="264">
        <f t="shared" si="1"/>
        <v>4950</v>
      </c>
      <c r="K9" s="264">
        <f t="shared" si="1"/>
        <v>4959</v>
      </c>
      <c r="L9" s="264">
        <f t="shared" si="1"/>
        <v>4730</v>
      </c>
      <c r="M9" s="264">
        <f t="shared" si="1"/>
        <v>4774</v>
      </c>
    </row>
    <row r="10" spans="1:22">
      <c r="A10" s="138" t="s">
        <v>458</v>
      </c>
      <c r="B10" s="264">
        <f t="shared" si="1"/>
        <v>7068</v>
      </c>
      <c r="C10" s="264">
        <f t="shared" si="1"/>
        <v>7032</v>
      </c>
      <c r="D10" s="264">
        <f t="shared" si="1"/>
        <v>7029</v>
      </c>
      <c r="E10" s="264">
        <f t="shared" si="1"/>
        <v>7025</v>
      </c>
      <c r="F10" s="264">
        <f t="shared" si="1"/>
        <v>6903</v>
      </c>
      <c r="G10" s="264">
        <f t="shared" si="1"/>
        <v>6895</v>
      </c>
      <c r="H10" s="264">
        <f t="shared" si="1"/>
        <v>6773</v>
      </c>
      <c r="I10" s="264">
        <f t="shared" si="1"/>
        <v>6920</v>
      </c>
      <c r="J10" s="264">
        <f t="shared" si="1"/>
        <v>6913</v>
      </c>
      <c r="K10" s="264">
        <f t="shared" si="1"/>
        <v>6895</v>
      </c>
      <c r="L10" s="264">
        <f t="shared" si="1"/>
        <v>6672</v>
      </c>
      <c r="M10" s="264">
        <f t="shared" si="1"/>
        <v>6579</v>
      </c>
    </row>
    <row r="11" spans="1:22">
      <c r="A11" s="138" t="s">
        <v>459</v>
      </c>
      <c r="B11" s="264">
        <f t="shared" si="1"/>
        <v>13985</v>
      </c>
      <c r="C11" s="264">
        <f t="shared" si="1"/>
        <v>14045</v>
      </c>
      <c r="D11" s="264">
        <f t="shared" si="1"/>
        <v>14009</v>
      </c>
      <c r="E11" s="264">
        <f t="shared" si="1"/>
        <v>13960</v>
      </c>
      <c r="F11" s="264">
        <f t="shared" si="1"/>
        <v>13731</v>
      </c>
      <c r="G11" s="264">
        <f t="shared" si="1"/>
        <v>13635</v>
      </c>
      <c r="H11" s="264">
        <f t="shared" si="1"/>
        <v>13219</v>
      </c>
      <c r="I11" s="264">
        <f t="shared" si="1"/>
        <v>13415</v>
      </c>
      <c r="J11" s="264">
        <f t="shared" si="1"/>
        <v>13387</v>
      </c>
      <c r="K11" s="264">
        <f t="shared" si="1"/>
        <v>13608</v>
      </c>
      <c r="L11" s="264">
        <f t="shared" si="1"/>
        <v>12987</v>
      </c>
      <c r="M11" s="264">
        <f t="shared" si="1"/>
        <v>12746</v>
      </c>
    </row>
    <row r="12" spans="1:22">
      <c r="A12" s="138" t="s">
        <v>460</v>
      </c>
      <c r="B12" s="264">
        <f t="shared" si="1"/>
        <v>388</v>
      </c>
      <c r="C12" s="264">
        <f t="shared" si="1"/>
        <v>411</v>
      </c>
      <c r="D12" s="264">
        <f t="shared" si="1"/>
        <v>406</v>
      </c>
      <c r="E12" s="264">
        <f t="shared" si="1"/>
        <v>407</v>
      </c>
      <c r="F12" s="264">
        <f t="shared" si="1"/>
        <v>407</v>
      </c>
      <c r="G12" s="264">
        <f t="shared" si="1"/>
        <v>406</v>
      </c>
      <c r="H12" s="264">
        <f t="shared" si="1"/>
        <v>415</v>
      </c>
      <c r="I12" s="264">
        <f t="shared" si="1"/>
        <v>427</v>
      </c>
      <c r="J12" s="264">
        <f t="shared" si="1"/>
        <v>427</v>
      </c>
      <c r="K12" s="264">
        <f t="shared" si="1"/>
        <v>425</v>
      </c>
      <c r="L12" s="264">
        <f t="shared" si="1"/>
        <v>382</v>
      </c>
      <c r="M12" s="264">
        <f t="shared" si="1"/>
        <v>374</v>
      </c>
    </row>
    <row r="13" spans="1:22">
      <c r="A13" s="138" t="s">
        <v>461</v>
      </c>
      <c r="B13" s="264">
        <f t="shared" si="1"/>
        <v>4399</v>
      </c>
      <c r="C13" s="264">
        <f t="shared" si="1"/>
        <v>4356</v>
      </c>
      <c r="D13" s="264">
        <f t="shared" si="1"/>
        <v>4431</v>
      </c>
      <c r="E13" s="264">
        <f t="shared" si="1"/>
        <v>4353</v>
      </c>
      <c r="F13" s="264">
        <f t="shared" si="1"/>
        <v>4253</v>
      </c>
      <c r="G13" s="264">
        <f t="shared" si="1"/>
        <v>4168</v>
      </c>
      <c r="H13" s="264">
        <f t="shared" si="1"/>
        <v>4115</v>
      </c>
      <c r="I13" s="264">
        <f t="shared" si="1"/>
        <v>4244</v>
      </c>
      <c r="J13" s="264">
        <f t="shared" si="1"/>
        <v>4169</v>
      </c>
      <c r="K13" s="264">
        <f t="shared" si="1"/>
        <v>4189</v>
      </c>
      <c r="L13" s="264">
        <f t="shared" si="1"/>
        <v>4111</v>
      </c>
      <c r="M13" s="264">
        <f t="shared" si="1"/>
        <v>4137</v>
      </c>
    </row>
    <row r="14" spans="1:22">
      <c r="A14" s="138" t="s">
        <v>462</v>
      </c>
      <c r="B14" s="264">
        <f t="shared" si="1"/>
        <v>2245</v>
      </c>
      <c r="C14" s="264">
        <f t="shared" si="1"/>
        <v>2263</v>
      </c>
      <c r="D14" s="264">
        <f t="shared" si="1"/>
        <v>2274</v>
      </c>
      <c r="E14" s="264">
        <f t="shared" si="1"/>
        <v>2256</v>
      </c>
      <c r="F14" s="264">
        <f t="shared" si="1"/>
        <v>2239</v>
      </c>
      <c r="G14" s="264">
        <f t="shared" si="1"/>
        <v>2185</v>
      </c>
      <c r="H14" s="264">
        <f t="shared" si="1"/>
        <v>2115</v>
      </c>
      <c r="I14" s="264">
        <f t="shared" si="1"/>
        <v>2152</v>
      </c>
      <c r="J14" s="264">
        <f t="shared" si="1"/>
        <v>2146</v>
      </c>
      <c r="K14" s="264">
        <f t="shared" si="1"/>
        <v>2159</v>
      </c>
      <c r="L14" s="264">
        <f t="shared" si="1"/>
        <v>2074</v>
      </c>
      <c r="M14" s="264">
        <f t="shared" si="1"/>
        <v>2057</v>
      </c>
    </row>
    <row r="15" spans="1:22">
      <c r="A15" s="139" t="s">
        <v>463</v>
      </c>
      <c r="B15" s="265">
        <f t="shared" si="1"/>
        <v>12489</v>
      </c>
      <c r="C15" s="265">
        <f t="shared" si="1"/>
        <v>12610</v>
      </c>
      <c r="D15" s="265">
        <f t="shared" si="1"/>
        <v>12618</v>
      </c>
      <c r="E15" s="265">
        <f t="shared" si="1"/>
        <v>12656</v>
      </c>
      <c r="F15" s="265">
        <f t="shared" si="1"/>
        <v>12464</v>
      </c>
      <c r="G15" s="265">
        <f t="shared" si="1"/>
        <v>12294</v>
      </c>
      <c r="H15" s="265">
        <f t="shared" si="1"/>
        <v>11968</v>
      </c>
      <c r="I15" s="265">
        <f t="shared" si="1"/>
        <v>12055</v>
      </c>
      <c r="J15" s="265">
        <f t="shared" si="1"/>
        <v>12119</v>
      </c>
      <c r="K15" s="265">
        <f t="shared" si="1"/>
        <v>12220</v>
      </c>
      <c r="L15" s="265">
        <f t="shared" si="1"/>
        <v>11676</v>
      </c>
      <c r="M15" s="265">
        <f t="shared" si="1"/>
        <v>11592</v>
      </c>
    </row>
    <row r="16" spans="1:22">
      <c r="A16" s="169" t="s">
        <v>422</v>
      </c>
      <c r="B16" s="266">
        <v>1308</v>
      </c>
      <c r="C16" s="266">
        <v>1291</v>
      </c>
      <c r="D16" s="266">
        <v>1290</v>
      </c>
      <c r="E16" s="266">
        <v>1291</v>
      </c>
      <c r="F16" s="266">
        <v>1275</v>
      </c>
      <c r="G16" s="266">
        <v>1258</v>
      </c>
      <c r="H16" s="266">
        <v>1269</v>
      </c>
      <c r="I16" s="266">
        <v>1311</v>
      </c>
      <c r="J16" s="266">
        <v>1295</v>
      </c>
      <c r="K16" s="266">
        <v>1320</v>
      </c>
      <c r="L16" s="266">
        <v>1264</v>
      </c>
      <c r="M16" s="266">
        <v>1273</v>
      </c>
      <c r="N16" s="267"/>
      <c r="O16" s="267"/>
      <c r="P16" s="267"/>
      <c r="Q16" s="267"/>
      <c r="R16" s="267"/>
      <c r="S16" s="267"/>
      <c r="T16" s="267"/>
      <c r="U16" s="267"/>
      <c r="V16" s="267"/>
    </row>
    <row r="17" spans="1:23">
      <c r="A17" s="138" t="s">
        <v>454</v>
      </c>
      <c r="B17" s="264">
        <v>0</v>
      </c>
      <c r="C17" s="264">
        <v>0</v>
      </c>
      <c r="D17" s="264">
        <v>0</v>
      </c>
      <c r="E17" s="264">
        <v>0</v>
      </c>
      <c r="F17" s="264">
        <v>0</v>
      </c>
      <c r="G17" s="264">
        <v>0</v>
      </c>
      <c r="H17" s="264">
        <v>0</v>
      </c>
      <c r="I17" s="264">
        <v>0</v>
      </c>
      <c r="J17" s="264">
        <v>0</v>
      </c>
      <c r="K17" s="264">
        <v>1</v>
      </c>
      <c r="L17" s="264">
        <v>1</v>
      </c>
      <c r="M17" s="264">
        <v>1</v>
      </c>
    </row>
    <row r="18" spans="1:23">
      <c r="A18" s="138" t="s">
        <v>455</v>
      </c>
      <c r="B18" s="264">
        <v>40</v>
      </c>
      <c r="C18" s="264">
        <v>45</v>
      </c>
      <c r="D18" s="264">
        <v>46</v>
      </c>
      <c r="E18" s="264">
        <v>43</v>
      </c>
      <c r="F18" s="264">
        <v>42</v>
      </c>
      <c r="G18" s="264">
        <v>38</v>
      </c>
      <c r="H18" s="264">
        <v>37</v>
      </c>
      <c r="I18" s="264">
        <v>38</v>
      </c>
      <c r="J18" s="264">
        <v>35</v>
      </c>
      <c r="K18" s="264">
        <v>34</v>
      </c>
      <c r="L18" s="264">
        <v>37</v>
      </c>
      <c r="M18" s="264">
        <v>39</v>
      </c>
    </row>
    <row r="19" spans="1:23">
      <c r="A19" s="138" t="s">
        <v>456</v>
      </c>
      <c r="B19" s="264">
        <v>248</v>
      </c>
      <c r="C19" s="264">
        <v>238</v>
      </c>
      <c r="D19" s="264">
        <v>234</v>
      </c>
      <c r="E19" s="264">
        <v>242</v>
      </c>
      <c r="F19" s="264">
        <v>250</v>
      </c>
      <c r="G19" s="264">
        <v>243</v>
      </c>
      <c r="H19" s="264">
        <v>269</v>
      </c>
      <c r="I19" s="264">
        <v>288</v>
      </c>
      <c r="J19" s="264">
        <v>267</v>
      </c>
      <c r="K19" s="264">
        <v>260</v>
      </c>
      <c r="L19" s="264">
        <v>241</v>
      </c>
      <c r="M19" s="264">
        <v>239</v>
      </c>
    </row>
    <row r="20" spans="1:23">
      <c r="A20" s="138" t="s">
        <v>457</v>
      </c>
      <c r="B20" s="264">
        <v>173</v>
      </c>
      <c r="C20" s="264">
        <v>173</v>
      </c>
      <c r="D20" s="264">
        <v>170</v>
      </c>
      <c r="E20" s="264">
        <v>173</v>
      </c>
      <c r="F20" s="264">
        <v>162</v>
      </c>
      <c r="G20" s="264">
        <v>162</v>
      </c>
      <c r="H20" s="264">
        <v>166</v>
      </c>
      <c r="I20" s="264">
        <v>173</v>
      </c>
      <c r="J20" s="264">
        <v>174</v>
      </c>
      <c r="K20" s="264">
        <v>168</v>
      </c>
      <c r="L20" s="264">
        <v>168</v>
      </c>
      <c r="M20" s="264">
        <v>180</v>
      </c>
    </row>
    <row r="21" spans="1:23">
      <c r="A21" s="138" t="s">
        <v>458</v>
      </c>
      <c r="B21" s="264">
        <v>207</v>
      </c>
      <c r="C21" s="264">
        <v>206</v>
      </c>
      <c r="D21" s="264">
        <v>204</v>
      </c>
      <c r="E21" s="264">
        <v>200</v>
      </c>
      <c r="F21" s="264">
        <v>176</v>
      </c>
      <c r="G21" s="264">
        <v>180</v>
      </c>
      <c r="H21" s="264">
        <v>183</v>
      </c>
      <c r="I21" s="264">
        <v>185</v>
      </c>
      <c r="J21" s="264">
        <v>196</v>
      </c>
      <c r="K21" s="264">
        <v>208</v>
      </c>
      <c r="L21" s="264">
        <v>207</v>
      </c>
      <c r="M21" s="264">
        <v>196</v>
      </c>
    </row>
    <row r="22" spans="1:23">
      <c r="A22" s="138" t="s">
        <v>459</v>
      </c>
      <c r="B22" s="264">
        <v>319</v>
      </c>
      <c r="C22" s="264">
        <v>302</v>
      </c>
      <c r="D22" s="264">
        <v>302</v>
      </c>
      <c r="E22" s="264">
        <v>298</v>
      </c>
      <c r="F22" s="264">
        <v>305</v>
      </c>
      <c r="G22" s="264">
        <v>298</v>
      </c>
      <c r="H22" s="264">
        <v>288</v>
      </c>
      <c r="I22" s="264">
        <v>286</v>
      </c>
      <c r="J22" s="264">
        <v>290</v>
      </c>
      <c r="K22" s="264">
        <v>313</v>
      </c>
      <c r="L22" s="264">
        <v>279</v>
      </c>
      <c r="M22" s="264">
        <v>287</v>
      </c>
    </row>
    <row r="23" spans="1:23">
      <c r="A23" s="138" t="s">
        <v>460</v>
      </c>
      <c r="B23" s="264">
        <v>10</v>
      </c>
      <c r="C23" s="264">
        <v>12</v>
      </c>
      <c r="D23" s="264">
        <v>11</v>
      </c>
      <c r="E23" s="264">
        <v>10</v>
      </c>
      <c r="F23" s="264">
        <v>11</v>
      </c>
      <c r="G23" s="264">
        <v>13</v>
      </c>
      <c r="H23" s="264">
        <v>12</v>
      </c>
      <c r="I23" s="264">
        <v>12</v>
      </c>
      <c r="J23" s="264">
        <v>13</v>
      </c>
      <c r="K23" s="264">
        <v>14</v>
      </c>
      <c r="L23" s="264">
        <v>10</v>
      </c>
      <c r="M23" s="264">
        <v>10</v>
      </c>
    </row>
    <row r="24" spans="1:23">
      <c r="A24" s="138" t="s">
        <v>461</v>
      </c>
      <c r="B24" s="264">
        <v>78</v>
      </c>
      <c r="C24" s="264">
        <v>84</v>
      </c>
      <c r="D24" s="264">
        <v>82</v>
      </c>
      <c r="E24" s="264">
        <v>80</v>
      </c>
      <c r="F24" s="264">
        <v>83</v>
      </c>
      <c r="G24" s="264">
        <v>81</v>
      </c>
      <c r="H24" s="264">
        <v>77</v>
      </c>
      <c r="I24" s="264">
        <v>84</v>
      </c>
      <c r="J24" s="264">
        <v>81</v>
      </c>
      <c r="K24" s="264">
        <v>82</v>
      </c>
      <c r="L24" s="264">
        <v>82</v>
      </c>
      <c r="M24" s="264">
        <v>81</v>
      </c>
    </row>
    <row r="25" spans="1:23">
      <c r="A25" s="138" t="s">
        <v>462</v>
      </c>
      <c r="B25" s="264">
        <v>26</v>
      </c>
      <c r="C25" s="264">
        <v>26</v>
      </c>
      <c r="D25" s="264">
        <v>27</v>
      </c>
      <c r="E25" s="264">
        <v>28</v>
      </c>
      <c r="F25" s="264">
        <v>25</v>
      </c>
      <c r="G25" s="264">
        <v>21</v>
      </c>
      <c r="H25" s="264">
        <v>18</v>
      </c>
      <c r="I25" s="264">
        <v>20</v>
      </c>
      <c r="J25" s="264">
        <v>18</v>
      </c>
      <c r="K25" s="264">
        <v>21</v>
      </c>
      <c r="L25" s="264">
        <v>17</v>
      </c>
      <c r="M25" s="264">
        <v>17</v>
      </c>
    </row>
    <row r="26" spans="1:23">
      <c r="A26" s="139" t="s">
        <v>463</v>
      </c>
      <c r="B26" s="265">
        <v>207</v>
      </c>
      <c r="C26" s="265">
        <v>205</v>
      </c>
      <c r="D26" s="265">
        <v>214</v>
      </c>
      <c r="E26" s="265">
        <v>217</v>
      </c>
      <c r="F26" s="265">
        <v>221</v>
      </c>
      <c r="G26" s="265">
        <v>222</v>
      </c>
      <c r="H26" s="265">
        <v>219</v>
      </c>
      <c r="I26" s="265">
        <v>225</v>
      </c>
      <c r="J26" s="265">
        <v>221</v>
      </c>
      <c r="K26" s="265">
        <v>219</v>
      </c>
      <c r="L26" s="265">
        <v>222</v>
      </c>
      <c r="M26" s="265">
        <v>223</v>
      </c>
    </row>
    <row r="27" spans="1:23">
      <c r="A27" s="169" t="s">
        <v>444</v>
      </c>
      <c r="B27" s="187">
        <v>1819</v>
      </c>
      <c r="C27" s="187">
        <v>1820</v>
      </c>
      <c r="D27" s="187">
        <v>1797</v>
      </c>
      <c r="E27" s="187">
        <v>1808</v>
      </c>
      <c r="F27" s="187">
        <v>1782</v>
      </c>
      <c r="G27" s="187">
        <v>1764</v>
      </c>
      <c r="H27" s="187">
        <v>1814</v>
      </c>
      <c r="I27" s="187">
        <v>1855</v>
      </c>
      <c r="J27" s="187">
        <v>1818</v>
      </c>
      <c r="K27" s="187">
        <v>1790</v>
      </c>
      <c r="L27" s="187">
        <v>1709</v>
      </c>
      <c r="M27" s="187">
        <v>1707</v>
      </c>
      <c r="N27" s="267"/>
      <c r="O27" s="267"/>
      <c r="P27" s="267"/>
      <c r="Q27" s="267"/>
      <c r="R27" s="267"/>
      <c r="S27" s="267"/>
      <c r="T27" s="267"/>
      <c r="U27" s="267"/>
      <c r="V27" s="267"/>
      <c r="W27" s="267"/>
    </row>
    <row r="28" spans="1:23">
      <c r="A28" s="138" t="s">
        <v>454</v>
      </c>
      <c r="B28" s="264">
        <v>1</v>
      </c>
      <c r="C28" s="264">
        <v>0</v>
      </c>
      <c r="D28" s="264">
        <v>0</v>
      </c>
      <c r="E28" s="264">
        <v>0</v>
      </c>
      <c r="F28" s="264">
        <v>0</v>
      </c>
      <c r="G28" s="264">
        <v>2</v>
      </c>
      <c r="H28" s="264">
        <v>1</v>
      </c>
      <c r="I28" s="264">
        <v>2</v>
      </c>
      <c r="J28" s="264">
        <v>2</v>
      </c>
      <c r="K28" s="264">
        <v>1</v>
      </c>
      <c r="L28" s="264">
        <v>1</v>
      </c>
      <c r="M28" s="264">
        <v>1</v>
      </c>
    </row>
    <row r="29" spans="1:23">
      <c r="A29" s="138" t="s">
        <v>455</v>
      </c>
      <c r="B29" s="264">
        <v>80</v>
      </c>
      <c r="C29" s="264">
        <v>78</v>
      </c>
      <c r="D29" s="264">
        <v>74</v>
      </c>
      <c r="E29" s="264">
        <v>81</v>
      </c>
      <c r="F29" s="264">
        <v>71</v>
      </c>
      <c r="G29" s="264">
        <v>70</v>
      </c>
      <c r="H29" s="264">
        <v>75</v>
      </c>
      <c r="I29" s="264">
        <v>77</v>
      </c>
      <c r="J29" s="264">
        <v>80</v>
      </c>
      <c r="K29" s="264">
        <v>77</v>
      </c>
      <c r="L29" s="264">
        <v>77</v>
      </c>
      <c r="M29" s="264">
        <v>76</v>
      </c>
    </row>
    <row r="30" spans="1:23">
      <c r="A30" s="138" t="s">
        <v>456</v>
      </c>
      <c r="B30" s="264">
        <v>390</v>
      </c>
      <c r="C30" s="264">
        <v>382</v>
      </c>
      <c r="D30" s="264">
        <v>377</v>
      </c>
      <c r="E30" s="264">
        <v>375</v>
      </c>
      <c r="F30" s="264">
        <v>378</v>
      </c>
      <c r="G30" s="264">
        <v>386</v>
      </c>
      <c r="H30" s="264">
        <v>433</v>
      </c>
      <c r="I30" s="264">
        <v>449</v>
      </c>
      <c r="J30" s="264">
        <v>416</v>
      </c>
      <c r="K30" s="264">
        <v>394</v>
      </c>
      <c r="L30" s="264">
        <v>375</v>
      </c>
      <c r="M30" s="264">
        <v>368</v>
      </c>
    </row>
    <row r="31" spans="1:23">
      <c r="A31" s="138" t="s">
        <v>457</v>
      </c>
      <c r="B31" s="264">
        <v>275</v>
      </c>
      <c r="C31" s="264">
        <v>266</v>
      </c>
      <c r="D31" s="264">
        <v>266</v>
      </c>
      <c r="E31" s="264">
        <v>269</v>
      </c>
      <c r="F31" s="264">
        <v>258</v>
      </c>
      <c r="G31" s="264">
        <v>248</v>
      </c>
      <c r="H31" s="264">
        <v>258</v>
      </c>
      <c r="I31" s="264">
        <v>267</v>
      </c>
      <c r="J31" s="264">
        <v>269</v>
      </c>
      <c r="K31" s="264">
        <v>265</v>
      </c>
      <c r="L31" s="264">
        <v>246</v>
      </c>
      <c r="M31" s="264">
        <v>243</v>
      </c>
    </row>
    <row r="32" spans="1:23">
      <c r="A32" s="138" t="s">
        <v>458</v>
      </c>
      <c r="B32" s="264">
        <v>318</v>
      </c>
      <c r="C32" s="264">
        <v>313</v>
      </c>
      <c r="D32" s="264">
        <v>306</v>
      </c>
      <c r="E32" s="264">
        <v>302</v>
      </c>
      <c r="F32" s="264">
        <v>296</v>
      </c>
      <c r="G32" s="264">
        <v>293</v>
      </c>
      <c r="H32" s="264">
        <v>301</v>
      </c>
      <c r="I32" s="264">
        <v>317</v>
      </c>
      <c r="J32" s="264">
        <v>312</v>
      </c>
      <c r="K32" s="264">
        <v>311</v>
      </c>
      <c r="L32" s="264">
        <v>302</v>
      </c>
      <c r="M32" s="264">
        <v>307</v>
      </c>
    </row>
    <row r="33" spans="1:23">
      <c r="A33" s="138" t="s">
        <v>459</v>
      </c>
      <c r="B33" s="264">
        <v>367</v>
      </c>
      <c r="C33" s="264">
        <v>370</v>
      </c>
      <c r="D33" s="264">
        <v>363</v>
      </c>
      <c r="E33" s="264">
        <v>355</v>
      </c>
      <c r="F33" s="264">
        <v>357</v>
      </c>
      <c r="G33" s="264">
        <v>351</v>
      </c>
      <c r="H33" s="264">
        <v>341</v>
      </c>
      <c r="I33" s="264">
        <v>344</v>
      </c>
      <c r="J33" s="264">
        <v>331</v>
      </c>
      <c r="K33" s="264">
        <v>342</v>
      </c>
      <c r="L33" s="264">
        <v>329</v>
      </c>
      <c r="M33" s="264">
        <v>326</v>
      </c>
    </row>
    <row r="34" spans="1:23">
      <c r="A34" s="138" t="s">
        <v>460</v>
      </c>
      <c r="B34" s="264">
        <v>7</v>
      </c>
      <c r="C34" s="264">
        <v>8</v>
      </c>
      <c r="D34" s="264">
        <v>10</v>
      </c>
      <c r="E34" s="264">
        <v>7</v>
      </c>
      <c r="F34" s="264">
        <v>9</v>
      </c>
      <c r="G34" s="264">
        <v>7</v>
      </c>
      <c r="H34" s="264">
        <v>9</v>
      </c>
      <c r="I34" s="264">
        <v>8</v>
      </c>
      <c r="J34" s="264">
        <v>10</v>
      </c>
      <c r="K34" s="264">
        <v>12</v>
      </c>
      <c r="L34" s="264">
        <v>12</v>
      </c>
      <c r="M34" s="264">
        <v>10</v>
      </c>
    </row>
    <row r="35" spans="1:23">
      <c r="A35" s="138" t="s">
        <v>461</v>
      </c>
      <c r="B35" s="264">
        <v>82</v>
      </c>
      <c r="C35" s="264">
        <v>84</v>
      </c>
      <c r="D35" s="264">
        <v>87</v>
      </c>
      <c r="E35" s="264">
        <v>92</v>
      </c>
      <c r="F35" s="264">
        <v>86</v>
      </c>
      <c r="G35" s="264">
        <v>78</v>
      </c>
      <c r="H35" s="264">
        <v>79</v>
      </c>
      <c r="I35" s="264">
        <v>84</v>
      </c>
      <c r="J35" s="264">
        <v>83</v>
      </c>
      <c r="K35" s="264">
        <v>81</v>
      </c>
      <c r="L35" s="264">
        <v>80</v>
      </c>
      <c r="M35" s="264">
        <v>85</v>
      </c>
    </row>
    <row r="36" spans="1:23">
      <c r="A36" s="138" t="s">
        <v>462</v>
      </c>
      <c r="B36" s="264">
        <v>47</v>
      </c>
      <c r="C36" s="264">
        <v>48</v>
      </c>
      <c r="D36" s="264">
        <v>49</v>
      </c>
      <c r="E36" s="264">
        <v>46</v>
      </c>
      <c r="F36" s="264">
        <v>47</v>
      </c>
      <c r="G36" s="264">
        <v>47</v>
      </c>
      <c r="H36" s="264">
        <v>43</v>
      </c>
      <c r="I36" s="264">
        <v>41</v>
      </c>
      <c r="J36" s="264">
        <v>41</v>
      </c>
      <c r="K36" s="264">
        <v>42</v>
      </c>
      <c r="L36" s="264">
        <v>38</v>
      </c>
      <c r="M36" s="264">
        <v>38</v>
      </c>
    </row>
    <row r="37" spans="1:23">
      <c r="A37" s="139" t="s">
        <v>463</v>
      </c>
      <c r="B37" s="265">
        <v>252</v>
      </c>
      <c r="C37" s="265">
        <v>271</v>
      </c>
      <c r="D37" s="265">
        <v>265</v>
      </c>
      <c r="E37" s="265">
        <v>281</v>
      </c>
      <c r="F37" s="265">
        <v>280</v>
      </c>
      <c r="G37" s="265">
        <v>282</v>
      </c>
      <c r="H37" s="265">
        <v>274</v>
      </c>
      <c r="I37" s="265">
        <v>266</v>
      </c>
      <c r="J37" s="265">
        <v>274</v>
      </c>
      <c r="K37" s="265">
        <v>265</v>
      </c>
      <c r="L37" s="265">
        <v>249</v>
      </c>
      <c r="M37" s="265">
        <v>253</v>
      </c>
    </row>
    <row r="38" spans="1:23">
      <c r="A38" s="169" t="s">
        <v>424</v>
      </c>
      <c r="B38" s="187">
        <v>2483</v>
      </c>
      <c r="C38" s="187">
        <v>2463</v>
      </c>
      <c r="D38" s="187">
        <v>2456</v>
      </c>
      <c r="E38" s="187">
        <v>2503</v>
      </c>
      <c r="F38" s="187">
        <v>2490</v>
      </c>
      <c r="G38" s="187">
        <v>2458</v>
      </c>
      <c r="H38" s="187">
        <v>2507</v>
      </c>
      <c r="I38" s="187">
        <v>2585</v>
      </c>
      <c r="J38" s="187">
        <v>2515</v>
      </c>
      <c r="K38" s="187">
        <v>2505</v>
      </c>
      <c r="L38" s="187">
        <v>2399</v>
      </c>
      <c r="M38" s="187">
        <v>2361</v>
      </c>
      <c r="N38" s="267"/>
      <c r="O38" s="267"/>
      <c r="P38" s="267"/>
      <c r="Q38" s="267"/>
      <c r="R38" s="267"/>
      <c r="S38" s="267"/>
      <c r="T38" s="267"/>
      <c r="U38" s="267"/>
      <c r="V38" s="267"/>
      <c r="W38" s="267"/>
    </row>
    <row r="39" spans="1:23">
      <c r="A39" s="138" t="s">
        <v>454</v>
      </c>
      <c r="B39" s="264">
        <v>0</v>
      </c>
      <c r="C39" s="264">
        <v>0</v>
      </c>
      <c r="D39" s="264">
        <v>0</v>
      </c>
      <c r="E39" s="264">
        <v>0</v>
      </c>
      <c r="F39" s="264">
        <v>0</v>
      </c>
      <c r="G39" s="264">
        <v>0</v>
      </c>
      <c r="H39" s="264">
        <v>1</v>
      </c>
      <c r="I39" s="264">
        <v>0</v>
      </c>
      <c r="J39" s="264">
        <v>0</v>
      </c>
      <c r="K39" s="264">
        <v>0</v>
      </c>
      <c r="L39" s="264">
        <v>0</v>
      </c>
      <c r="M39" s="264">
        <v>0</v>
      </c>
    </row>
    <row r="40" spans="1:23">
      <c r="A40" s="138" t="s">
        <v>455</v>
      </c>
      <c r="B40" s="264">
        <v>69</v>
      </c>
      <c r="C40" s="264">
        <v>66</v>
      </c>
      <c r="D40" s="264">
        <v>70</v>
      </c>
      <c r="E40" s="264">
        <v>72</v>
      </c>
      <c r="F40" s="264">
        <v>71</v>
      </c>
      <c r="G40" s="264">
        <v>68</v>
      </c>
      <c r="H40" s="264">
        <v>70</v>
      </c>
      <c r="I40" s="264">
        <v>68</v>
      </c>
      <c r="J40" s="264">
        <v>72</v>
      </c>
      <c r="K40" s="264">
        <v>72</v>
      </c>
      <c r="L40" s="264">
        <v>67</v>
      </c>
      <c r="M40" s="264">
        <v>67</v>
      </c>
    </row>
    <row r="41" spans="1:23">
      <c r="A41" s="138" t="s">
        <v>456</v>
      </c>
      <c r="B41" s="264">
        <v>484</v>
      </c>
      <c r="C41" s="264">
        <v>459</v>
      </c>
      <c r="D41" s="264">
        <v>449</v>
      </c>
      <c r="E41" s="264">
        <v>473</v>
      </c>
      <c r="F41" s="264">
        <v>490</v>
      </c>
      <c r="G41" s="264">
        <v>491</v>
      </c>
      <c r="H41" s="264">
        <v>549</v>
      </c>
      <c r="I41" s="264">
        <v>574</v>
      </c>
      <c r="J41" s="264">
        <v>519</v>
      </c>
      <c r="K41" s="264">
        <v>498</v>
      </c>
      <c r="L41" s="264">
        <v>466</v>
      </c>
      <c r="M41" s="264">
        <v>471</v>
      </c>
    </row>
    <row r="42" spans="1:23">
      <c r="A42" s="138" t="s">
        <v>457</v>
      </c>
      <c r="B42" s="264">
        <v>352</v>
      </c>
      <c r="C42" s="264">
        <v>338</v>
      </c>
      <c r="D42" s="264">
        <v>340</v>
      </c>
      <c r="E42" s="264">
        <v>351</v>
      </c>
      <c r="F42" s="264">
        <v>351</v>
      </c>
      <c r="G42" s="264">
        <v>348</v>
      </c>
      <c r="H42" s="264">
        <v>354</v>
      </c>
      <c r="I42" s="264">
        <v>379</v>
      </c>
      <c r="J42" s="264">
        <v>359</v>
      </c>
      <c r="K42" s="264">
        <v>359</v>
      </c>
      <c r="L42" s="264">
        <v>327</v>
      </c>
      <c r="M42" s="264">
        <v>336</v>
      </c>
    </row>
    <row r="43" spans="1:23">
      <c r="A43" s="138" t="s">
        <v>458</v>
      </c>
      <c r="B43" s="264">
        <v>403</v>
      </c>
      <c r="C43" s="264">
        <v>401</v>
      </c>
      <c r="D43" s="264">
        <v>402</v>
      </c>
      <c r="E43" s="264">
        <v>427</v>
      </c>
      <c r="F43" s="264">
        <v>420</v>
      </c>
      <c r="G43" s="264">
        <v>413</v>
      </c>
      <c r="H43" s="264">
        <v>417</v>
      </c>
      <c r="I43" s="264">
        <v>426</v>
      </c>
      <c r="J43" s="264">
        <v>426</v>
      </c>
      <c r="K43" s="264">
        <v>426</v>
      </c>
      <c r="L43" s="264">
        <v>417</v>
      </c>
      <c r="M43" s="264">
        <v>399</v>
      </c>
    </row>
    <row r="44" spans="1:23">
      <c r="A44" s="138" t="s">
        <v>459</v>
      </c>
      <c r="B44" s="264">
        <v>581</v>
      </c>
      <c r="C44" s="264">
        <v>581</v>
      </c>
      <c r="D44" s="264">
        <v>587</v>
      </c>
      <c r="E44" s="264">
        <v>591</v>
      </c>
      <c r="F44" s="264">
        <v>567</v>
      </c>
      <c r="G44" s="264">
        <v>565</v>
      </c>
      <c r="H44" s="264">
        <v>548</v>
      </c>
      <c r="I44" s="264">
        <v>571</v>
      </c>
      <c r="J44" s="264">
        <v>587</v>
      </c>
      <c r="K44" s="264">
        <v>588</v>
      </c>
      <c r="L44" s="264">
        <v>569</v>
      </c>
      <c r="M44" s="264">
        <v>545</v>
      </c>
    </row>
    <row r="45" spans="1:23">
      <c r="A45" s="138" t="s">
        <v>460</v>
      </c>
      <c r="B45" s="264">
        <v>13</v>
      </c>
      <c r="C45" s="264">
        <v>16</v>
      </c>
      <c r="D45" s="264">
        <v>14</v>
      </c>
      <c r="E45" s="264">
        <v>13</v>
      </c>
      <c r="F45" s="264">
        <v>13</v>
      </c>
      <c r="G45" s="264">
        <v>14</v>
      </c>
      <c r="H45" s="264">
        <v>16</v>
      </c>
      <c r="I45" s="264">
        <v>18</v>
      </c>
      <c r="J45" s="264">
        <v>17</v>
      </c>
      <c r="K45" s="264">
        <v>16</v>
      </c>
      <c r="L45" s="264">
        <v>13</v>
      </c>
      <c r="M45" s="264">
        <v>11</v>
      </c>
    </row>
    <row r="46" spans="1:23">
      <c r="A46" s="138" t="s">
        <v>461</v>
      </c>
      <c r="B46" s="264">
        <v>140</v>
      </c>
      <c r="C46" s="264">
        <v>136</v>
      </c>
      <c r="D46" s="264">
        <v>145</v>
      </c>
      <c r="E46" s="264">
        <v>137</v>
      </c>
      <c r="F46" s="264">
        <v>129</v>
      </c>
      <c r="G46" s="264">
        <v>130</v>
      </c>
      <c r="H46" s="264">
        <v>133</v>
      </c>
      <c r="I46" s="264">
        <v>136</v>
      </c>
      <c r="J46" s="264">
        <v>122</v>
      </c>
      <c r="K46" s="264">
        <v>120</v>
      </c>
      <c r="L46" s="264">
        <v>131</v>
      </c>
      <c r="M46" s="264">
        <v>135</v>
      </c>
    </row>
    <row r="47" spans="1:23">
      <c r="A47" s="138" t="s">
        <v>462</v>
      </c>
      <c r="B47" s="264">
        <v>64</v>
      </c>
      <c r="C47" s="264">
        <v>70</v>
      </c>
      <c r="D47" s="264">
        <v>66</v>
      </c>
      <c r="E47" s="264">
        <v>65</v>
      </c>
      <c r="F47" s="264">
        <v>70</v>
      </c>
      <c r="G47" s="264">
        <v>67</v>
      </c>
      <c r="H47" s="264">
        <v>64</v>
      </c>
      <c r="I47" s="264">
        <v>68</v>
      </c>
      <c r="J47" s="264">
        <v>61</v>
      </c>
      <c r="K47" s="264">
        <v>63</v>
      </c>
      <c r="L47" s="264">
        <v>57</v>
      </c>
      <c r="M47" s="264">
        <v>57</v>
      </c>
    </row>
    <row r="48" spans="1:23">
      <c r="A48" s="139" t="s">
        <v>463</v>
      </c>
      <c r="B48" s="265">
        <v>377</v>
      </c>
      <c r="C48" s="265">
        <v>396</v>
      </c>
      <c r="D48" s="265">
        <v>383</v>
      </c>
      <c r="E48" s="265">
        <v>374</v>
      </c>
      <c r="F48" s="265">
        <v>379</v>
      </c>
      <c r="G48" s="265">
        <v>362</v>
      </c>
      <c r="H48" s="265">
        <v>355</v>
      </c>
      <c r="I48" s="265">
        <v>345</v>
      </c>
      <c r="J48" s="265">
        <v>352</v>
      </c>
      <c r="K48" s="265">
        <v>363</v>
      </c>
      <c r="L48" s="265">
        <v>352</v>
      </c>
      <c r="M48" s="265">
        <v>340</v>
      </c>
    </row>
    <row r="49" spans="1:23">
      <c r="A49" s="169" t="s">
        <v>425</v>
      </c>
      <c r="B49" s="187">
        <v>1992</v>
      </c>
      <c r="C49" s="187">
        <v>1990</v>
      </c>
      <c r="D49" s="187">
        <v>1983</v>
      </c>
      <c r="E49" s="187">
        <v>1975</v>
      </c>
      <c r="F49" s="187">
        <v>1950</v>
      </c>
      <c r="G49" s="187">
        <v>1951</v>
      </c>
      <c r="H49" s="187">
        <v>1939</v>
      </c>
      <c r="I49" s="187">
        <v>1988</v>
      </c>
      <c r="J49" s="187">
        <v>1937</v>
      </c>
      <c r="K49" s="187">
        <v>1966</v>
      </c>
      <c r="L49" s="187">
        <v>1879</v>
      </c>
      <c r="M49" s="187">
        <v>1874</v>
      </c>
      <c r="N49" s="267"/>
      <c r="O49" s="267"/>
      <c r="P49" s="267"/>
      <c r="Q49" s="267"/>
      <c r="R49" s="267"/>
      <c r="S49" s="267"/>
      <c r="T49" s="267"/>
      <c r="U49" s="267"/>
      <c r="V49" s="267"/>
      <c r="W49" s="267"/>
    </row>
    <row r="50" spans="1:23">
      <c r="A50" s="138" t="s">
        <v>454</v>
      </c>
      <c r="B50" s="264">
        <v>0</v>
      </c>
      <c r="C50" s="264">
        <v>1</v>
      </c>
      <c r="D50" s="264">
        <v>1</v>
      </c>
      <c r="E50" s="264">
        <v>2</v>
      </c>
      <c r="F50" s="264">
        <v>2</v>
      </c>
      <c r="G50" s="264">
        <v>2</v>
      </c>
      <c r="H50" s="264">
        <v>2</v>
      </c>
      <c r="I50" s="264">
        <v>3</v>
      </c>
      <c r="J50" s="264">
        <v>2</v>
      </c>
      <c r="K50" s="264">
        <v>2</v>
      </c>
      <c r="L50" s="264">
        <v>3</v>
      </c>
      <c r="M50" s="264">
        <v>2</v>
      </c>
    </row>
    <row r="51" spans="1:23">
      <c r="A51" s="138" t="s">
        <v>455</v>
      </c>
      <c r="B51" s="264">
        <v>35</v>
      </c>
      <c r="C51" s="264">
        <v>34</v>
      </c>
      <c r="D51" s="264">
        <v>38</v>
      </c>
      <c r="E51" s="264">
        <v>42</v>
      </c>
      <c r="F51" s="264">
        <v>44</v>
      </c>
      <c r="G51" s="264">
        <v>42</v>
      </c>
      <c r="H51" s="264">
        <v>39</v>
      </c>
      <c r="I51" s="264">
        <v>42</v>
      </c>
      <c r="J51" s="264">
        <v>44</v>
      </c>
      <c r="K51" s="264">
        <v>47</v>
      </c>
      <c r="L51" s="264">
        <v>46</v>
      </c>
      <c r="M51" s="264">
        <v>48</v>
      </c>
    </row>
    <row r="52" spans="1:23">
      <c r="A52" s="138" t="s">
        <v>456</v>
      </c>
      <c r="B52" s="264">
        <v>247</v>
      </c>
      <c r="C52" s="264">
        <v>249</v>
      </c>
      <c r="D52" s="264">
        <v>247</v>
      </c>
      <c r="E52" s="264">
        <v>243</v>
      </c>
      <c r="F52" s="264">
        <v>245</v>
      </c>
      <c r="G52" s="264">
        <v>256</v>
      </c>
      <c r="H52" s="264">
        <v>278</v>
      </c>
      <c r="I52" s="264">
        <v>296</v>
      </c>
      <c r="J52" s="264">
        <v>267</v>
      </c>
      <c r="K52" s="264">
        <v>274</v>
      </c>
      <c r="L52" s="264">
        <v>257</v>
      </c>
      <c r="M52" s="264">
        <v>249</v>
      </c>
    </row>
    <row r="53" spans="1:23">
      <c r="A53" s="138" t="s">
        <v>457</v>
      </c>
      <c r="B53" s="264">
        <v>217</v>
      </c>
      <c r="C53" s="264">
        <v>219</v>
      </c>
      <c r="D53" s="264">
        <v>222</v>
      </c>
      <c r="E53" s="264">
        <v>219</v>
      </c>
      <c r="F53" s="264">
        <v>220</v>
      </c>
      <c r="G53" s="264">
        <v>228</v>
      </c>
      <c r="H53" s="264">
        <v>233</v>
      </c>
      <c r="I53" s="264">
        <v>239</v>
      </c>
      <c r="J53" s="264">
        <v>228</v>
      </c>
      <c r="K53" s="264">
        <v>220</v>
      </c>
      <c r="L53" s="264">
        <v>216</v>
      </c>
      <c r="M53" s="264">
        <v>230</v>
      </c>
    </row>
    <row r="54" spans="1:23">
      <c r="A54" s="138" t="s">
        <v>458</v>
      </c>
      <c r="B54" s="264">
        <v>330</v>
      </c>
      <c r="C54" s="264">
        <v>326</v>
      </c>
      <c r="D54" s="264">
        <v>318</v>
      </c>
      <c r="E54" s="264">
        <v>305</v>
      </c>
      <c r="F54" s="264">
        <v>291</v>
      </c>
      <c r="G54" s="264">
        <v>296</v>
      </c>
      <c r="H54" s="264">
        <v>287</v>
      </c>
      <c r="I54" s="264">
        <v>299</v>
      </c>
      <c r="J54" s="264">
        <v>301</v>
      </c>
      <c r="K54" s="264">
        <v>301</v>
      </c>
      <c r="L54" s="264">
        <v>295</v>
      </c>
      <c r="M54" s="264">
        <v>286</v>
      </c>
    </row>
    <row r="55" spans="1:23">
      <c r="A55" s="138" t="s">
        <v>459</v>
      </c>
      <c r="B55" s="264">
        <v>540</v>
      </c>
      <c r="C55" s="264">
        <v>552</v>
      </c>
      <c r="D55" s="264">
        <v>536</v>
      </c>
      <c r="E55" s="264">
        <v>530</v>
      </c>
      <c r="F55" s="264">
        <v>516</v>
      </c>
      <c r="G55" s="264">
        <v>508</v>
      </c>
      <c r="H55" s="264">
        <v>499</v>
      </c>
      <c r="I55" s="264">
        <v>508</v>
      </c>
      <c r="J55" s="264">
        <v>510</v>
      </c>
      <c r="K55" s="264">
        <v>517</v>
      </c>
      <c r="L55" s="264">
        <v>487</v>
      </c>
      <c r="M55" s="264">
        <v>478</v>
      </c>
    </row>
    <row r="56" spans="1:23">
      <c r="A56" s="138" t="s">
        <v>460</v>
      </c>
      <c r="B56" s="264">
        <v>11</v>
      </c>
      <c r="C56" s="264">
        <v>9</v>
      </c>
      <c r="D56" s="264">
        <v>10</v>
      </c>
      <c r="E56" s="264">
        <v>12</v>
      </c>
      <c r="F56" s="264">
        <v>11</v>
      </c>
      <c r="G56" s="264">
        <v>10</v>
      </c>
      <c r="H56" s="264">
        <v>11</v>
      </c>
      <c r="I56" s="264">
        <v>12</v>
      </c>
      <c r="J56" s="264">
        <v>10</v>
      </c>
      <c r="K56" s="264">
        <v>11</v>
      </c>
      <c r="L56" s="264">
        <v>8</v>
      </c>
      <c r="M56" s="264">
        <v>7</v>
      </c>
    </row>
    <row r="57" spans="1:23">
      <c r="A57" s="138" t="s">
        <v>461</v>
      </c>
      <c r="B57" s="264">
        <v>128</v>
      </c>
      <c r="C57" s="264">
        <v>128</v>
      </c>
      <c r="D57" s="264">
        <v>138</v>
      </c>
      <c r="E57" s="264">
        <v>140</v>
      </c>
      <c r="F57" s="264">
        <v>135</v>
      </c>
      <c r="G57" s="264">
        <v>129</v>
      </c>
      <c r="H57" s="264">
        <v>133</v>
      </c>
      <c r="I57" s="264">
        <v>123</v>
      </c>
      <c r="J57" s="264">
        <v>125</v>
      </c>
      <c r="K57" s="264">
        <v>124</v>
      </c>
      <c r="L57" s="264">
        <v>124</v>
      </c>
      <c r="M57" s="264">
        <v>131</v>
      </c>
    </row>
    <row r="58" spans="1:23">
      <c r="A58" s="138" t="s">
        <v>462</v>
      </c>
      <c r="B58" s="264">
        <v>76</v>
      </c>
      <c r="C58" s="264">
        <v>82</v>
      </c>
      <c r="D58" s="264">
        <v>84</v>
      </c>
      <c r="E58" s="264">
        <v>86</v>
      </c>
      <c r="F58" s="264">
        <v>82</v>
      </c>
      <c r="G58" s="264">
        <v>85</v>
      </c>
      <c r="H58" s="264">
        <v>81</v>
      </c>
      <c r="I58" s="264">
        <v>84</v>
      </c>
      <c r="J58" s="264">
        <v>80</v>
      </c>
      <c r="K58" s="264">
        <v>82</v>
      </c>
      <c r="L58" s="264">
        <v>80</v>
      </c>
      <c r="M58" s="264">
        <v>78</v>
      </c>
    </row>
    <row r="59" spans="1:23">
      <c r="A59" s="139" t="s">
        <v>463</v>
      </c>
      <c r="B59" s="265">
        <v>408</v>
      </c>
      <c r="C59" s="265">
        <v>390</v>
      </c>
      <c r="D59" s="265">
        <v>389</v>
      </c>
      <c r="E59" s="265">
        <v>396</v>
      </c>
      <c r="F59" s="265">
        <v>404</v>
      </c>
      <c r="G59" s="265">
        <v>395</v>
      </c>
      <c r="H59" s="265">
        <v>376</v>
      </c>
      <c r="I59" s="265">
        <v>382</v>
      </c>
      <c r="J59" s="265">
        <v>370</v>
      </c>
      <c r="K59" s="265">
        <v>388</v>
      </c>
      <c r="L59" s="265">
        <v>363</v>
      </c>
      <c r="M59" s="265">
        <v>365</v>
      </c>
    </row>
    <row r="60" spans="1:23">
      <c r="A60" s="169" t="s">
        <v>445</v>
      </c>
      <c r="B60" s="187">
        <v>3097</v>
      </c>
      <c r="C60" s="187">
        <v>3130</v>
      </c>
      <c r="D60" s="187">
        <v>3087</v>
      </c>
      <c r="E60" s="187">
        <v>3130</v>
      </c>
      <c r="F60" s="187">
        <v>3086</v>
      </c>
      <c r="G60" s="187">
        <v>3069</v>
      </c>
      <c r="H60" s="187">
        <v>3094</v>
      </c>
      <c r="I60" s="187">
        <v>3143</v>
      </c>
      <c r="J60" s="187">
        <v>3091</v>
      </c>
      <c r="K60" s="187">
        <v>3112</v>
      </c>
      <c r="L60" s="187">
        <v>2976</v>
      </c>
      <c r="M60" s="187">
        <v>2912</v>
      </c>
      <c r="N60" s="267"/>
      <c r="O60" s="267"/>
      <c r="P60" s="267"/>
      <c r="Q60" s="267"/>
      <c r="R60" s="267"/>
      <c r="S60" s="267"/>
      <c r="T60" s="267"/>
      <c r="U60" s="267"/>
      <c r="V60" s="267"/>
      <c r="W60" s="267"/>
    </row>
    <row r="61" spans="1:23">
      <c r="A61" s="138" t="s">
        <v>454</v>
      </c>
      <c r="B61" s="264">
        <v>1</v>
      </c>
      <c r="C61" s="264">
        <v>1</v>
      </c>
      <c r="D61" s="264">
        <v>2</v>
      </c>
      <c r="E61" s="264">
        <v>3</v>
      </c>
      <c r="F61" s="264">
        <v>2</v>
      </c>
      <c r="G61" s="264">
        <v>1</v>
      </c>
      <c r="H61" s="264">
        <v>1</v>
      </c>
      <c r="I61" s="264">
        <v>1</v>
      </c>
      <c r="J61" s="264">
        <v>1</v>
      </c>
      <c r="K61" s="264">
        <v>2</v>
      </c>
      <c r="L61" s="264">
        <v>1</v>
      </c>
      <c r="M61" s="264">
        <v>2</v>
      </c>
    </row>
    <row r="62" spans="1:23">
      <c r="A62" s="138" t="s">
        <v>455</v>
      </c>
      <c r="B62" s="264">
        <v>33</v>
      </c>
      <c r="C62" s="264">
        <v>29</v>
      </c>
      <c r="D62" s="264">
        <v>33</v>
      </c>
      <c r="E62" s="264">
        <v>28</v>
      </c>
      <c r="F62" s="264">
        <v>30</v>
      </c>
      <c r="G62" s="264">
        <v>29</v>
      </c>
      <c r="H62" s="264">
        <v>33</v>
      </c>
      <c r="I62" s="264">
        <v>35</v>
      </c>
      <c r="J62" s="264">
        <v>36</v>
      </c>
      <c r="K62" s="264">
        <v>37</v>
      </c>
      <c r="L62" s="264">
        <v>37</v>
      </c>
      <c r="M62" s="264">
        <v>37</v>
      </c>
    </row>
    <row r="63" spans="1:23">
      <c r="A63" s="138" t="s">
        <v>456</v>
      </c>
      <c r="B63" s="264">
        <v>335</v>
      </c>
      <c r="C63" s="264">
        <v>341</v>
      </c>
      <c r="D63" s="264">
        <v>333</v>
      </c>
      <c r="E63" s="264">
        <v>341</v>
      </c>
      <c r="F63" s="264">
        <v>329</v>
      </c>
      <c r="G63" s="264">
        <v>333</v>
      </c>
      <c r="H63" s="264">
        <v>385</v>
      </c>
      <c r="I63" s="264">
        <v>403</v>
      </c>
      <c r="J63" s="264">
        <v>367</v>
      </c>
      <c r="K63" s="264">
        <v>362</v>
      </c>
      <c r="L63" s="264">
        <v>338</v>
      </c>
      <c r="M63" s="264">
        <v>319</v>
      </c>
    </row>
    <row r="64" spans="1:23">
      <c r="A64" s="138" t="s">
        <v>457</v>
      </c>
      <c r="B64" s="264">
        <v>293</v>
      </c>
      <c r="C64" s="264">
        <v>291</v>
      </c>
      <c r="D64" s="264">
        <v>290</v>
      </c>
      <c r="E64" s="264">
        <v>305</v>
      </c>
      <c r="F64" s="264">
        <v>305</v>
      </c>
      <c r="G64" s="264">
        <v>308</v>
      </c>
      <c r="H64" s="264">
        <v>304</v>
      </c>
      <c r="I64" s="264">
        <v>311</v>
      </c>
      <c r="J64" s="264">
        <v>310</v>
      </c>
      <c r="K64" s="264">
        <v>330</v>
      </c>
      <c r="L64" s="264">
        <v>317</v>
      </c>
      <c r="M64" s="264">
        <v>317</v>
      </c>
    </row>
    <row r="65" spans="1:23">
      <c r="A65" s="138" t="s">
        <v>458</v>
      </c>
      <c r="B65" s="264">
        <v>421</v>
      </c>
      <c r="C65" s="264">
        <v>417</v>
      </c>
      <c r="D65" s="264">
        <v>410</v>
      </c>
      <c r="E65" s="264">
        <v>428</v>
      </c>
      <c r="F65" s="264">
        <v>436</v>
      </c>
      <c r="G65" s="264">
        <v>432</v>
      </c>
      <c r="H65" s="264">
        <v>429</v>
      </c>
      <c r="I65" s="264">
        <v>430</v>
      </c>
      <c r="J65" s="264">
        <v>427</v>
      </c>
      <c r="K65" s="264">
        <v>419</v>
      </c>
      <c r="L65" s="264">
        <v>398</v>
      </c>
      <c r="M65" s="264">
        <v>389</v>
      </c>
    </row>
    <row r="66" spans="1:23">
      <c r="A66" s="138" t="s">
        <v>459</v>
      </c>
      <c r="B66" s="264">
        <v>825</v>
      </c>
      <c r="C66" s="264">
        <v>849</v>
      </c>
      <c r="D66" s="264">
        <v>831</v>
      </c>
      <c r="E66" s="264">
        <v>836</v>
      </c>
      <c r="F66" s="264">
        <v>813</v>
      </c>
      <c r="G66" s="264">
        <v>810</v>
      </c>
      <c r="H66" s="264">
        <v>803</v>
      </c>
      <c r="I66" s="264">
        <v>823</v>
      </c>
      <c r="J66" s="264">
        <v>805</v>
      </c>
      <c r="K66" s="264">
        <v>804</v>
      </c>
      <c r="L66" s="264">
        <v>781</v>
      </c>
      <c r="M66" s="264">
        <v>756</v>
      </c>
    </row>
    <row r="67" spans="1:23">
      <c r="A67" s="138" t="s">
        <v>460</v>
      </c>
      <c r="B67" s="264">
        <v>35</v>
      </c>
      <c r="C67" s="264">
        <v>35</v>
      </c>
      <c r="D67" s="264">
        <v>33</v>
      </c>
      <c r="E67" s="264">
        <v>34</v>
      </c>
      <c r="F67" s="264">
        <v>33</v>
      </c>
      <c r="G67" s="264">
        <v>31</v>
      </c>
      <c r="H67" s="264">
        <v>31</v>
      </c>
      <c r="I67" s="264">
        <v>31</v>
      </c>
      <c r="J67" s="264">
        <v>33</v>
      </c>
      <c r="K67" s="264">
        <v>31</v>
      </c>
      <c r="L67" s="264">
        <v>32</v>
      </c>
      <c r="M67" s="264">
        <v>30</v>
      </c>
    </row>
    <row r="68" spans="1:23">
      <c r="A68" s="138" t="s">
        <v>461</v>
      </c>
      <c r="B68" s="264">
        <v>291</v>
      </c>
      <c r="C68" s="264">
        <v>271</v>
      </c>
      <c r="D68" s="264">
        <v>272</v>
      </c>
      <c r="E68" s="264">
        <v>272</v>
      </c>
      <c r="F68" s="264">
        <v>274</v>
      </c>
      <c r="G68" s="264">
        <v>268</v>
      </c>
      <c r="H68" s="264">
        <v>262</v>
      </c>
      <c r="I68" s="264">
        <v>266</v>
      </c>
      <c r="J68" s="264">
        <v>273</v>
      </c>
      <c r="K68" s="264">
        <v>271</v>
      </c>
      <c r="L68" s="264">
        <v>272</v>
      </c>
      <c r="M68" s="264">
        <v>263</v>
      </c>
    </row>
    <row r="69" spans="1:23">
      <c r="A69" s="138" t="s">
        <v>462</v>
      </c>
      <c r="B69" s="264">
        <v>136</v>
      </c>
      <c r="C69" s="264">
        <v>143</v>
      </c>
      <c r="D69" s="264">
        <v>148</v>
      </c>
      <c r="E69" s="264">
        <v>144</v>
      </c>
      <c r="F69" s="264">
        <v>146</v>
      </c>
      <c r="G69" s="264">
        <v>146</v>
      </c>
      <c r="H69" s="264">
        <v>139</v>
      </c>
      <c r="I69" s="264">
        <v>141</v>
      </c>
      <c r="J69" s="264">
        <v>140</v>
      </c>
      <c r="K69" s="264">
        <v>142</v>
      </c>
      <c r="L69" s="264">
        <v>120</v>
      </c>
      <c r="M69" s="264">
        <v>121</v>
      </c>
    </row>
    <row r="70" spans="1:23">
      <c r="A70" s="139" t="s">
        <v>463</v>
      </c>
      <c r="B70" s="265">
        <v>727</v>
      </c>
      <c r="C70" s="265">
        <v>753</v>
      </c>
      <c r="D70" s="265">
        <v>735</v>
      </c>
      <c r="E70" s="265">
        <v>739</v>
      </c>
      <c r="F70" s="265">
        <v>718</v>
      </c>
      <c r="G70" s="265">
        <v>711</v>
      </c>
      <c r="H70" s="265">
        <v>707</v>
      </c>
      <c r="I70" s="265">
        <v>702</v>
      </c>
      <c r="J70" s="265">
        <v>699</v>
      </c>
      <c r="K70" s="265">
        <v>714</v>
      </c>
      <c r="L70" s="265">
        <v>680</v>
      </c>
      <c r="M70" s="265">
        <v>678</v>
      </c>
    </row>
    <row r="71" spans="1:23">
      <c r="A71" s="169" t="s">
        <v>446</v>
      </c>
      <c r="B71" s="187">
        <v>1132</v>
      </c>
      <c r="C71" s="187">
        <v>1098</v>
      </c>
      <c r="D71" s="187">
        <v>1094</v>
      </c>
      <c r="E71" s="187">
        <v>1099</v>
      </c>
      <c r="F71" s="187">
        <v>1090</v>
      </c>
      <c r="G71" s="187">
        <v>1084</v>
      </c>
      <c r="H71" s="187">
        <v>1094</v>
      </c>
      <c r="I71" s="187">
        <v>1108</v>
      </c>
      <c r="J71" s="187">
        <v>1101</v>
      </c>
      <c r="K71" s="187">
        <v>1118</v>
      </c>
      <c r="L71" s="187">
        <v>1085</v>
      </c>
      <c r="M71" s="187">
        <v>1089</v>
      </c>
      <c r="N71" s="267"/>
      <c r="O71" s="267"/>
      <c r="P71" s="267"/>
      <c r="Q71" s="267"/>
      <c r="R71" s="267"/>
      <c r="S71" s="267"/>
      <c r="T71" s="267"/>
      <c r="U71" s="267"/>
      <c r="V71" s="267"/>
      <c r="W71" s="267"/>
    </row>
    <row r="72" spans="1:23">
      <c r="A72" s="138" t="s">
        <v>454</v>
      </c>
      <c r="B72" s="264">
        <v>1</v>
      </c>
      <c r="C72" s="264">
        <v>1</v>
      </c>
      <c r="D72" s="264">
        <v>1</v>
      </c>
      <c r="E72" s="264">
        <v>1</v>
      </c>
      <c r="F72" s="264">
        <v>0</v>
      </c>
      <c r="G72" s="264">
        <v>1</v>
      </c>
      <c r="H72" s="264">
        <v>1</v>
      </c>
      <c r="I72" s="264">
        <v>1</v>
      </c>
      <c r="J72" s="264">
        <v>1</v>
      </c>
      <c r="K72" s="264">
        <v>1</v>
      </c>
      <c r="L72" s="264">
        <v>1</v>
      </c>
      <c r="M72" s="264">
        <v>1</v>
      </c>
    </row>
    <row r="73" spans="1:23">
      <c r="A73" s="138" t="s">
        <v>455</v>
      </c>
      <c r="B73" s="264">
        <v>69</v>
      </c>
      <c r="C73" s="264">
        <v>65</v>
      </c>
      <c r="D73" s="264">
        <v>60</v>
      </c>
      <c r="E73" s="264">
        <v>60</v>
      </c>
      <c r="F73" s="264">
        <v>60</v>
      </c>
      <c r="G73" s="264">
        <v>62</v>
      </c>
      <c r="H73" s="264">
        <v>64</v>
      </c>
      <c r="I73" s="264">
        <v>66</v>
      </c>
      <c r="J73" s="264">
        <v>64</v>
      </c>
      <c r="K73" s="264">
        <v>60</v>
      </c>
      <c r="L73" s="264">
        <v>59</v>
      </c>
      <c r="M73" s="264">
        <v>59</v>
      </c>
    </row>
    <row r="74" spans="1:23">
      <c r="A74" s="138" t="s">
        <v>456</v>
      </c>
      <c r="B74" s="264">
        <v>264</v>
      </c>
      <c r="C74" s="264">
        <v>251</v>
      </c>
      <c r="D74" s="264">
        <v>255</v>
      </c>
      <c r="E74" s="264">
        <v>256</v>
      </c>
      <c r="F74" s="264">
        <v>267</v>
      </c>
      <c r="G74" s="264">
        <v>264</v>
      </c>
      <c r="H74" s="264">
        <v>286</v>
      </c>
      <c r="I74" s="264">
        <v>284</v>
      </c>
      <c r="J74" s="264">
        <v>276</v>
      </c>
      <c r="K74" s="264">
        <v>279</v>
      </c>
      <c r="L74" s="264">
        <v>275</v>
      </c>
      <c r="M74" s="264">
        <v>267</v>
      </c>
    </row>
    <row r="75" spans="1:23">
      <c r="A75" s="138" t="s">
        <v>457</v>
      </c>
      <c r="B75" s="264">
        <v>166</v>
      </c>
      <c r="C75" s="264">
        <v>156</v>
      </c>
      <c r="D75" s="264">
        <v>155</v>
      </c>
      <c r="E75" s="264">
        <v>162</v>
      </c>
      <c r="F75" s="264">
        <v>151</v>
      </c>
      <c r="G75" s="264">
        <v>164</v>
      </c>
      <c r="H75" s="264">
        <v>163</v>
      </c>
      <c r="I75" s="264">
        <v>170</v>
      </c>
      <c r="J75" s="264">
        <v>169</v>
      </c>
      <c r="K75" s="264">
        <v>162</v>
      </c>
      <c r="L75" s="264">
        <v>160</v>
      </c>
      <c r="M75" s="264">
        <v>165</v>
      </c>
    </row>
    <row r="76" spans="1:23">
      <c r="A76" s="138" t="s">
        <v>458</v>
      </c>
      <c r="B76" s="264">
        <v>189</v>
      </c>
      <c r="C76" s="264">
        <v>178</v>
      </c>
      <c r="D76" s="264">
        <v>180</v>
      </c>
      <c r="E76" s="264">
        <v>182</v>
      </c>
      <c r="F76" s="264">
        <v>177</v>
      </c>
      <c r="G76" s="264">
        <v>174</v>
      </c>
      <c r="H76" s="264">
        <v>178</v>
      </c>
      <c r="I76" s="264">
        <v>176</v>
      </c>
      <c r="J76" s="264">
        <v>174</v>
      </c>
      <c r="K76" s="264">
        <v>186</v>
      </c>
      <c r="L76" s="264">
        <v>176</v>
      </c>
      <c r="M76" s="264">
        <v>176</v>
      </c>
    </row>
    <row r="77" spans="1:23">
      <c r="A77" s="138" t="s">
        <v>459</v>
      </c>
      <c r="B77" s="264">
        <v>234</v>
      </c>
      <c r="C77" s="264">
        <v>235</v>
      </c>
      <c r="D77" s="264">
        <v>237</v>
      </c>
      <c r="E77" s="264">
        <v>227</v>
      </c>
      <c r="F77" s="264">
        <v>231</v>
      </c>
      <c r="G77" s="264">
        <v>224</v>
      </c>
      <c r="H77" s="264">
        <v>217</v>
      </c>
      <c r="I77" s="264">
        <v>223</v>
      </c>
      <c r="J77" s="264">
        <v>212</v>
      </c>
      <c r="K77" s="264">
        <v>226</v>
      </c>
      <c r="L77" s="264">
        <v>219</v>
      </c>
      <c r="M77" s="264">
        <v>223</v>
      </c>
    </row>
    <row r="78" spans="1:23">
      <c r="A78" s="138" t="s">
        <v>460</v>
      </c>
      <c r="B78" s="264">
        <v>6</v>
      </c>
      <c r="C78" s="264">
        <v>6</v>
      </c>
      <c r="D78" s="264">
        <v>8</v>
      </c>
      <c r="E78" s="264">
        <v>7</v>
      </c>
      <c r="F78" s="264">
        <v>6</v>
      </c>
      <c r="G78" s="264">
        <v>5</v>
      </c>
      <c r="H78" s="264">
        <v>6</v>
      </c>
      <c r="I78" s="264">
        <v>6</v>
      </c>
      <c r="J78" s="264">
        <v>5</v>
      </c>
      <c r="K78" s="264">
        <v>6</v>
      </c>
      <c r="L78" s="264">
        <v>6</v>
      </c>
      <c r="M78" s="264">
        <v>4</v>
      </c>
    </row>
    <row r="79" spans="1:23">
      <c r="A79" s="138" t="s">
        <v>461</v>
      </c>
      <c r="B79" s="264">
        <v>45</v>
      </c>
      <c r="C79" s="264">
        <v>44</v>
      </c>
      <c r="D79" s="264">
        <v>43</v>
      </c>
      <c r="E79" s="264">
        <v>45</v>
      </c>
      <c r="F79" s="264">
        <v>47</v>
      </c>
      <c r="G79" s="264">
        <v>45</v>
      </c>
      <c r="H79" s="264">
        <v>45</v>
      </c>
      <c r="I79" s="264">
        <v>44</v>
      </c>
      <c r="J79" s="264">
        <v>44</v>
      </c>
      <c r="K79" s="264">
        <v>46</v>
      </c>
      <c r="L79" s="264">
        <v>45</v>
      </c>
      <c r="M79" s="264">
        <v>47</v>
      </c>
    </row>
    <row r="80" spans="1:23">
      <c r="A80" s="138" t="s">
        <v>462</v>
      </c>
      <c r="B80" s="264">
        <v>20</v>
      </c>
      <c r="C80" s="264">
        <v>21</v>
      </c>
      <c r="D80" s="264">
        <v>19</v>
      </c>
      <c r="E80" s="264">
        <v>21</v>
      </c>
      <c r="F80" s="264">
        <v>17</v>
      </c>
      <c r="G80" s="264">
        <v>16</v>
      </c>
      <c r="H80" s="264">
        <v>15</v>
      </c>
      <c r="I80" s="264">
        <v>14</v>
      </c>
      <c r="J80" s="264">
        <v>16</v>
      </c>
      <c r="K80" s="264">
        <v>16</v>
      </c>
      <c r="L80" s="264">
        <v>16</v>
      </c>
      <c r="M80" s="264">
        <v>15</v>
      </c>
    </row>
    <row r="81" spans="1:23">
      <c r="A81" s="139" t="s">
        <v>463</v>
      </c>
      <c r="B81" s="265">
        <v>138</v>
      </c>
      <c r="C81" s="265">
        <v>141</v>
      </c>
      <c r="D81" s="265">
        <v>136</v>
      </c>
      <c r="E81" s="265">
        <v>138</v>
      </c>
      <c r="F81" s="265">
        <v>134</v>
      </c>
      <c r="G81" s="265">
        <v>129</v>
      </c>
      <c r="H81" s="265">
        <v>119</v>
      </c>
      <c r="I81" s="265">
        <v>124</v>
      </c>
      <c r="J81" s="265">
        <v>140</v>
      </c>
      <c r="K81" s="265">
        <v>136</v>
      </c>
      <c r="L81" s="265">
        <v>128</v>
      </c>
      <c r="M81" s="265">
        <v>132</v>
      </c>
    </row>
    <row r="82" spans="1:23">
      <c r="A82" s="169" t="s">
        <v>447</v>
      </c>
      <c r="B82" s="187">
        <v>3585</v>
      </c>
      <c r="C82" s="187">
        <v>3627</v>
      </c>
      <c r="D82" s="187">
        <v>3579</v>
      </c>
      <c r="E82" s="187">
        <v>3619</v>
      </c>
      <c r="F82" s="187">
        <v>3568</v>
      </c>
      <c r="G82" s="187">
        <v>3515</v>
      </c>
      <c r="H82" s="187">
        <v>3437</v>
      </c>
      <c r="I82" s="187">
        <v>3599</v>
      </c>
      <c r="J82" s="187">
        <v>3564</v>
      </c>
      <c r="K82" s="187">
        <v>3592</v>
      </c>
      <c r="L82" s="187">
        <v>3426</v>
      </c>
      <c r="M82" s="187">
        <v>3368</v>
      </c>
      <c r="N82" s="267"/>
      <c r="O82" s="267"/>
      <c r="P82" s="267"/>
      <c r="Q82" s="267"/>
      <c r="R82" s="267"/>
      <c r="S82" s="267"/>
      <c r="T82" s="267"/>
      <c r="U82" s="267"/>
      <c r="V82" s="267"/>
      <c r="W82" s="267"/>
    </row>
    <row r="83" spans="1:23">
      <c r="A83" s="138" t="s">
        <v>454</v>
      </c>
      <c r="B83" s="264">
        <v>1</v>
      </c>
      <c r="C83" s="264">
        <v>2</v>
      </c>
      <c r="D83" s="264">
        <v>1</v>
      </c>
      <c r="E83" s="264">
        <v>1</v>
      </c>
      <c r="F83" s="264">
        <v>2</v>
      </c>
      <c r="G83" s="264">
        <v>1</v>
      </c>
      <c r="H83" s="264">
        <v>1</v>
      </c>
      <c r="I83" s="264">
        <v>1</v>
      </c>
      <c r="J83" s="264">
        <v>1</v>
      </c>
      <c r="K83" s="264">
        <v>1</v>
      </c>
      <c r="L83" s="264">
        <v>1</v>
      </c>
      <c r="M83" s="264">
        <v>0</v>
      </c>
    </row>
    <row r="84" spans="1:23">
      <c r="A84" s="138" t="s">
        <v>455</v>
      </c>
      <c r="B84" s="264">
        <v>35</v>
      </c>
      <c r="C84" s="264">
        <v>38</v>
      </c>
      <c r="D84" s="264">
        <v>32</v>
      </c>
      <c r="E84" s="264">
        <v>36</v>
      </c>
      <c r="F84" s="264">
        <v>35</v>
      </c>
      <c r="G84" s="264">
        <v>37</v>
      </c>
      <c r="H84" s="264">
        <v>35</v>
      </c>
      <c r="I84" s="264">
        <v>35</v>
      </c>
      <c r="J84" s="264">
        <v>33</v>
      </c>
      <c r="K84" s="264">
        <v>33</v>
      </c>
      <c r="L84" s="264">
        <v>34</v>
      </c>
      <c r="M84" s="264">
        <v>33</v>
      </c>
    </row>
    <row r="85" spans="1:23">
      <c r="A85" s="138" t="s">
        <v>456</v>
      </c>
      <c r="B85" s="264">
        <v>259</v>
      </c>
      <c r="C85" s="264">
        <v>261</v>
      </c>
      <c r="D85" s="264">
        <v>249</v>
      </c>
      <c r="E85" s="264">
        <v>251</v>
      </c>
      <c r="F85" s="264">
        <v>264</v>
      </c>
      <c r="G85" s="264">
        <v>262</v>
      </c>
      <c r="H85" s="264">
        <v>280</v>
      </c>
      <c r="I85" s="264">
        <v>293</v>
      </c>
      <c r="J85" s="264">
        <v>275</v>
      </c>
      <c r="K85" s="264">
        <v>268</v>
      </c>
      <c r="L85" s="264">
        <v>265</v>
      </c>
      <c r="M85" s="264">
        <v>261</v>
      </c>
    </row>
    <row r="86" spans="1:23">
      <c r="A86" s="138" t="s">
        <v>457</v>
      </c>
      <c r="B86" s="264">
        <v>290</v>
      </c>
      <c r="C86" s="264">
        <v>301</v>
      </c>
      <c r="D86" s="264">
        <v>283</v>
      </c>
      <c r="E86" s="264">
        <v>293</v>
      </c>
      <c r="F86" s="264">
        <v>294</v>
      </c>
      <c r="G86" s="264">
        <v>298</v>
      </c>
      <c r="H86" s="264">
        <v>313</v>
      </c>
      <c r="I86" s="264">
        <v>319</v>
      </c>
      <c r="J86" s="264">
        <v>308</v>
      </c>
      <c r="K86" s="264">
        <v>316</v>
      </c>
      <c r="L86" s="264">
        <v>290</v>
      </c>
      <c r="M86" s="264">
        <v>281</v>
      </c>
    </row>
    <row r="87" spans="1:23">
      <c r="A87" s="138" t="s">
        <v>458</v>
      </c>
      <c r="B87" s="264">
        <v>490</v>
      </c>
      <c r="C87" s="264">
        <v>495</v>
      </c>
      <c r="D87" s="264">
        <v>493</v>
      </c>
      <c r="E87" s="264">
        <v>487</v>
      </c>
      <c r="F87" s="264">
        <v>474</v>
      </c>
      <c r="G87" s="264">
        <v>457</v>
      </c>
      <c r="H87" s="264">
        <v>451</v>
      </c>
      <c r="I87" s="264">
        <v>458</v>
      </c>
      <c r="J87" s="264">
        <v>454</v>
      </c>
      <c r="K87" s="264">
        <v>460</v>
      </c>
      <c r="L87" s="264">
        <v>433</v>
      </c>
      <c r="M87" s="264">
        <v>424</v>
      </c>
    </row>
    <row r="88" spans="1:23">
      <c r="A88" s="138" t="s">
        <v>459</v>
      </c>
      <c r="B88" s="264">
        <v>954</v>
      </c>
      <c r="C88" s="264">
        <v>958</v>
      </c>
      <c r="D88" s="264">
        <v>944</v>
      </c>
      <c r="E88" s="264">
        <v>958</v>
      </c>
      <c r="F88" s="264">
        <v>941</v>
      </c>
      <c r="G88" s="264">
        <v>938</v>
      </c>
      <c r="H88" s="264">
        <v>897</v>
      </c>
      <c r="I88" s="264">
        <v>944</v>
      </c>
      <c r="J88" s="264">
        <v>956</v>
      </c>
      <c r="K88" s="264">
        <v>973</v>
      </c>
      <c r="L88" s="264">
        <v>924</v>
      </c>
      <c r="M88" s="264">
        <v>905</v>
      </c>
    </row>
    <row r="89" spans="1:23">
      <c r="A89" s="138" t="s">
        <v>460</v>
      </c>
      <c r="B89" s="264">
        <v>21</v>
      </c>
      <c r="C89" s="264">
        <v>26</v>
      </c>
      <c r="D89" s="264">
        <v>22</v>
      </c>
      <c r="E89" s="264">
        <v>22</v>
      </c>
      <c r="F89" s="264">
        <v>19</v>
      </c>
      <c r="G89" s="264">
        <v>18</v>
      </c>
      <c r="H89" s="264">
        <v>21</v>
      </c>
      <c r="I89" s="264">
        <v>26</v>
      </c>
      <c r="J89" s="264">
        <v>26</v>
      </c>
      <c r="K89" s="264">
        <v>22</v>
      </c>
      <c r="L89" s="264">
        <v>22</v>
      </c>
      <c r="M89" s="264">
        <v>22</v>
      </c>
    </row>
    <row r="90" spans="1:23">
      <c r="A90" s="138" t="s">
        <v>461</v>
      </c>
      <c r="B90" s="264">
        <v>306</v>
      </c>
      <c r="C90" s="264">
        <v>319</v>
      </c>
      <c r="D90" s="264">
        <v>325</v>
      </c>
      <c r="E90" s="264">
        <v>327</v>
      </c>
      <c r="F90" s="264">
        <v>318</v>
      </c>
      <c r="G90" s="264">
        <v>317</v>
      </c>
      <c r="H90" s="264">
        <v>298</v>
      </c>
      <c r="I90" s="264">
        <v>329</v>
      </c>
      <c r="J90" s="264">
        <v>317</v>
      </c>
      <c r="K90" s="264">
        <v>316</v>
      </c>
      <c r="L90" s="264">
        <v>296</v>
      </c>
      <c r="M90" s="264">
        <v>300</v>
      </c>
    </row>
    <row r="91" spans="1:23">
      <c r="A91" s="138" t="s">
        <v>462</v>
      </c>
      <c r="B91" s="264">
        <v>162</v>
      </c>
      <c r="C91" s="264">
        <v>162</v>
      </c>
      <c r="D91" s="264">
        <v>160</v>
      </c>
      <c r="E91" s="264">
        <v>157</v>
      </c>
      <c r="F91" s="264">
        <v>152</v>
      </c>
      <c r="G91" s="264">
        <v>149</v>
      </c>
      <c r="H91" s="264">
        <v>140</v>
      </c>
      <c r="I91" s="264">
        <v>140</v>
      </c>
      <c r="J91" s="264">
        <v>147</v>
      </c>
      <c r="K91" s="264">
        <v>156</v>
      </c>
      <c r="L91" s="264">
        <v>143</v>
      </c>
      <c r="M91" s="264">
        <v>149</v>
      </c>
    </row>
    <row r="92" spans="1:23">
      <c r="A92" s="139" t="s">
        <v>463</v>
      </c>
      <c r="B92" s="265">
        <v>1067</v>
      </c>
      <c r="C92" s="265">
        <v>1065</v>
      </c>
      <c r="D92" s="265">
        <v>1070</v>
      </c>
      <c r="E92" s="265">
        <v>1087</v>
      </c>
      <c r="F92" s="265">
        <v>1069</v>
      </c>
      <c r="G92" s="265">
        <v>1038</v>
      </c>
      <c r="H92" s="265">
        <v>1001</v>
      </c>
      <c r="I92" s="265">
        <v>1054</v>
      </c>
      <c r="J92" s="265">
        <v>1047</v>
      </c>
      <c r="K92" s="265">
        <v>1047</v>
      </c>
      <c r="L92" s="265">
        <v>1018</v>
      </c>
      <c r="M92" s="265">
        <v>993</v>
      </c>
    </row>
    <row r="93" spans="1:23">
      <c r="A93" s="169" t="s">
        <v>429</v>
      </c>
      <c r="B93" s="187">
        <v>3640</v>
      </c>
      <c r="C93" s="187">
        <v>3642</v>
      </c>
      <c r="D93" s="187">
        <v>3677</v>
      </c>
      <c r="E93" s="187">
        <v>3744</v>
      </c>
      <c r="F93" s="187">
        <v>3687</v>
      </c>
      <c r="G93" s="187">
        <v>3647</v>
      </c>
      <c r="H93" s="187">
        <v>3578</v>
      </c>
      <c r="I93" s="187">
        <v>3662</v>
      </c>
      <c r="J93" s="187">
        <v>3584</v>
      </c>
      <c r="K93" s="187">
        <v>3588</v>
      </c>
      <c r="L93" s="187">
        <v>3379</v>
      </c>
      <c r="M93" s="187">
        <v>3327</v>
      </c>
      <c r="N93" s="267"/>
      <c r="O93" s="267"/>
      <c r="P93" s="267"/>
      <c r="Q93" s="267"/>
      <c r="R93" s="267"/>
      <c r="S93" s="267"/>
      <c r="T93" s="267"/>
      <c r="U93" s="267"/>
      <c r="V93" s="267"/>
      <c r="W93" s="267"/>
    </row>
    <row r="94" spans="1:23">
      <c r="A94" s="138" t="s">
        <v>454</v>
      </c>
      <c r="B94" s="264">
        <v>2</v>
      </c>
      <c r="C94" s="264">
        <v>1</v>
      </c>
      <c r="D94" s="264">
        <v>1</v>
      </c>
      <c r="E94" s="264">
        <v>2</v>
      </c>
      <c r="F94" s="264">
        <v>3</v>
      </c>
      <c r="G94" s="264">
        <v>3</v>
      </c>
      <c r="H94" s="264">
        <v>4</v>
      </c>
      <c r="I94" s="264">
        <v>4</v>
      </c>
      <c r="J94" s="264">
        <v>4</v>
      </c>
      <c r="K94" s="264">
        <v>4</v>
      </c>
      <c r="L94" s="264">
        <v>2</v>
      </c>
      <c r="M94" s="264">
        <v>3</v>
      </c>
    </row>
    <row r="95" spans="1:23">
      <c r="A95" s="138" t="s">
        <v>455</v>
      </c>
      <c r="B95" s="264">
        <v>44</v>
      </c>
      <c r="C95" s="264">
        <v>36</v>
      </c>
      <c r="D95" s="264">
        <v>35</v>
      </c>
      <c r="E95" s="264">
        <v>38</v>
      </c>
      <c r="F95" s="264">
        <v>39</v>
      </c>
      <c r="G95" s="264">
        <v>40</v>
      </c>
      <c r="H95" s="264">
        <v>45</v>
      </c>
      <c r="I95" s="264">
        <v>41</v>
      </c>
      <c r="J95" s="264">
        <v>47</v>
      </c>
      <c r="K95" s="264">
        <v>45</v>
      </c>
      <c r="L95" s="264">
        <v>41</v>
      </c>
      <c r="M95" s="264">
        <v>40</v>
      </c>
    </row>
    <row r="96" spans="1:23">
      <c r="A96" s="138" t="s">
        <v>456</v>
      </c>
      <c r="B96" s="264">
        <v>370</v>
      </c>
      <c r="C96" s="264">
        <v>366</v>
      </c>
      <c r="D96" s="264">
        <v>374</v>
      </c>
      <c r="E96" s="264">
        <v>392</v>
      </c>
      <c r="F96" s="264">
        <v>369</v>
      </c>
      <c r="G96" s="264">
        <v>356</v>
      </c>
      <c r="H96" s="264">
        <v>387</v>
      </c>
      <c r="I96" s="264">
        <v>430</v>
      </c>
      <c r="J96" s="264">
        <v>396</v>
      </c>
      <c r="K96" s="264">
        <v>383</v>
      </c>
      <c r="L96" s="264">
        <v>368</v>
      </c>
      <c r="M96" s="264">
        <v>365</v>
      </c>
    </row>
    <row r="97" spans="1:23">
      <c r="A97" s="138" t="s">
        <v>457</v>
      </c>
      <c r="B97" s="264">
        <v>394</v>
      </c>
      <c r="C97" s="264">
        <v>398</v>
      </c>
      <c r="D97" s="264">
        <v>395</v>
      </c>
      <c r="E97" s="264">
        <v>396</v>
      </c>
      <c r="F97" s="264">
        <v>413</v>
      </c>
      <c r="G97" s="264">
        <v>393</v>
      </c>
      <c r="H97" s="264">
        <v>395</v>
      </c>
      <c r="I97" s="264">
        <v>397</v>
      </c>
      <c r="J97" s="264">
        <v>393</v>
      </c>
      <c r="K97" s="264">
        <v>381</v>
      </c>
      <c r="L97" s="264">
        <v>356</v>
      </c>
      <c r="M97" s="264">
        <v>363</v>
      </c>
    </row>
    <row r="98" spans="1:23">
      <c r="A98" s="138" t="s">
        <v>458</v>
      </c>
      <c r="B98" s="264">
        <v>559</v>
      </c>
      <c r="C98" s="264">
        <v>574</v>
      </c>
      <c r="D98" s="264">
        <v>580</v>
      </c>
      <c r="E98" s="264">
        <v>590</v>
      </c>
      <c r="F98" s="264">
        <v>598</v>
      </c>
      <c r="G98" s="264">
        <v>583</v>
      </c>
      <c r="H98" s="264">
        <v>580</v>
      </c>
      <c r="I98" s="264">
        <v>579</v>
      </c>
      <c r="J98" s="264">
        <v>583</v>
      </c>
      <c r="K98" s="264">
        <v>599</v>
      </c>
      <c r="L98" s="264">
        <v>576</v>
      </c>
      <c r="M98" s="264">
        <v>559</v>
      </c>
    </row>
    <row r="99" spans="1:23">
      <c r="A99" s="138" t="s">
        <v>459</v>
      </c>
      <c r="B99" s="264">
        <v>1022</v>
      </c>
      <c r="C99" s="264">
        <v>1012</v>
      </c>
      <c r="D99" s="264">
        <v>1006</v>
      </c>
      <c r="E99" s="264">
        <v>1032</v>
      </c>
      <c r="F99" s="264">
        <v>1009</v>
      </c>
      <c r="G99" s="264">
        <v>997</v>
      </c>
      <c r="H99" s="264">
        <v>976</v>
      </c>
      <c r="I99" s="264">
        <v>978</v>
      </c>
      <c r="J99" s="264">
        <v>969</v>
      </c>
      <c r="K99" s="264">
        <v>983</v>
      </c>
      <c r="L99" s="264">
        <v>920</v>
      </c>
      <c r="M99" s="264">
        <v>884</v>
      </c>
    </row>
    <row r="100" spans="1:23">
      <c r="A100" s="138" t="s">
        <v>460</v>
      </c>
      <c r="B100" s="264">
        <v>7</v>
      </c>
      <c r="C100" s="264">
        <v>8</v>
      </c>
      <c r="D100" s="264">
        <v>9</v>
      </c>
      <c r="E100" s="264">
        <v>8</v>
      </c>
      <c r="F100" s="264">
        <v>8</v>
      </c>
      <c r="G100" s="264">
        <v>7</v>
      </c>
      <c r="H100" s="264">
        <v>8</v>
      </c>
      <c r="I100" s="264">
        <v>8</v>
      </c>
      <c r="J100" s="264">
        <v>12</v>
      </c>
      <c r="K100" s="264">
        <v>13</v>
      </c>
      <c r="L100" s="264">
        <v>10</v>
      </c>
      <c r="M100" s="264">
        <v>11</v>
      </c>
    </row>
    <row r="101" spans="1:23">
      <c r="A101" s="138" t="s">
        <v>461</v>
      </c>
      <c r="B101" s="264">
        <v>265</v>
      </c>
      <c r="C101" s="264">
        <v>256</v>
      </c>
      <c r="D101" s="264">
        <v>270</v>
      </c>
      <c r="E101" s="264">
        <v>263</v>
      </c>
      <c r="F101" s="264">
        <v>263</v>
      </c>
      <c r="G101" s="264">
        <v>269</v>
      </c>
      <c r="H101" s="264">
        <v>247</v>
      </c>
      <c r="I101" s="264">
        <v>272</v>
      </c>
      <c r="J101" s="264">
        <v>257</v>
      </c>
      <c r="K101" s="264">
        <v>255</v>
      </c>
      <c r="L101" s="264">
        <v>244</v>
      </c>
      <c r="M101" s="264">
        <v>243</v>
      </c>
    </row>
    <row r="102" spans="1:23">
      <c r="A102" s="138" t="s">
        <v>462</v>
      </c>
      <c r="B102" s="264">
        <v>179</v>
      </c>
      <c r="C102" s="264">
        <v>176</v>
      </c>
      <c r="D102" s="264">
        <v>177</v>
      </c>
      <c r="E102" s="264">
        <v>168</v>
      </c>
      <c r="F102" s="264">
        <v>169</v>
      </c>
      <c r="G102" s="264">
        <v>171</v>
      </c>
      <c r="H102" s="264">
        <v>158</v>
      </c>
      <c r="I102" s="264">
        <v>167</v>
      </c>
      <c r="J102" s="264">
        <v>160</v>
      </c>
      <c r="K102" s="264">
        <v>163</v>
      </c>
      <c r="L102" s="264">
        <v>165</v>
      </c>
      <c r="M102" s="264">
        <v>166</v>
      </c>
    </row>
    <row r="103" spans="1:23">
      <c r="A103" s="139" t="s">
        <v>463</v>
      </c>
      <c r="B103" s="265">
        <v>798</v>
      </c>
      <c r="C103" s="265">
        <v>815</v>
      </c>
      <c r="D103" s="265">
        <v>830</v>
      </c>
      <c r="E103" s="265">
        <v>855</v>
      </c>
      <c r="F103" s="265">
        <v>816</v>
      </c>
      <c r="G103" s="265">
        <v>828</v>
      </c>
      <c r="H103" s="265">
        <v>778</v>
      </c>
      <c r="I103" s="265">
        <v>786</v>
      </c>
      <c r="J103" s="265">
        <v>763</v>
      </c>
      <c r="K103" s="265">
        <v>762</v>
      </c>
      <c r="L103" s="265">
        <v>697</v>
      </c>
      <c r="M103" s="265">
        <v>693</v>
      </c>
    </row>
    <row r="104" spans="1:23">
      <c r="A104" s="169" t="s">
        <v>430</v>
      </c>
      <c r="B104" s="187">
        <v>3717</v>
      </c>
      <c r="C104" s="187">
        <v>3674</v>
      </c>
      <c r="D104" s="187">
        <v>3687</v>
      </c>
      <c r="E104" s="187">
        <v>3769</v>
      </c>
      <c r="F104" s="187">
        <v>3687</v>
      </c>
      <c r="G104" s="187">
        <v>3619</v>
      </c>
      <c r="H104" s="187">
        <v>3606</v>
      </c>
      <c r="I104" s="187">
        <v>3652</v>
      </c>
      <c r="J104" s="187">
        <v>3649</v>
      </c>
      <c r="K104" s="187">
        <v>3657</v>
      </c>
      <c r="L104" s="187">
        <v>3481</v>
      </c>
      <c r="M104" s="187">
        <v>3426</v>
      </c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</row>
    <row r="105" spans="1:23">
      <c r="A105" s="138" t="s">
        <v>454</v>
      </c>
      <c r="B105" s="264">
        <v>4</v>
      </c>
      <c r="C105" s="264">
        <v>4</v>
      </c>
      <c r="D105" s="264">
        <v>3</v>
      </c>
      <c r="E105" s="264">
        <v>4</v>
      </c>
      <c r="F105" s="264">
        <v>4</v>
      </c>
      <c r="G105" s="264">
        <v>4</v>
      </c>
      <c r="H105" s="264">
        <v>4</v>
      </c>
      <c r="I105" s="264">
        <v>4</v>
      </c>
      <c r="J105" s="264">
        <v>4</v>
      </c>
      <c r="K105" s="264">
        <v>4</v>
      </c>
      <c r="L105" s="264">
        <v>4</v>
      </c>
      <c r="M105" s="264">
        <v>4</v>
      </c>
    </row>
    <row r="106" spans="1:23">
      <c r="A106" s="138" t="s">
        <v>455</v>
      </c>
      <c r="B106" s="264">
        <v>29</v>
      </c>
      <c r="C106" s="264">
        <v>26</v>
      </c>
      <c r="D106" s="264">
        <v>24</v>
      </c>
      <c r="E106" s="264">
        <v>27</v>
      </c>
      <c r="F106" s="264">
        <v>31</v>
      </c>
      <c r="G106" s="264">
        <v>28</v>
      </c>
      <c r="H106" s="264">
        <v>28</v>
      </c>
      <c r="I106" s="264">
        <v>28</v>
      </c>
      <c r="J106" s="264">
        <v>31</v>
      </c>
      <c r="K106" s="264">
        <v>28</v>
      </c>
      <c r="L106" s="264">
        <v>26</v>
      </c>
      <c r="M106" s="264">
        <v>26</v>
      </c>
    </row>
    <row r="107" spans="1:23">
      <c r="A107" s="138" t="s">
        <v>456</v>
      </c>
      <c r="B107" s="264">
        <v>313</v>
      </c>
      <c r="C107" s="264">
        <v>306</v>
      </c>
      <c r="D107" s="264">
        <v>296</v>
      </c>
      <c r="E107" s="264">
        <v>303</v>
      </c>
      <c r="F107" s="264">
        <v>301</v>
      </c>
      <c r="G107" s="264">
        <v>298</v>
      </c>
      <c r="H107" s="264">
        <v>341</v>
      </c>
      <c r="I107" s="264">
        <v>354</v>
      </c>
      <c r="J107" s="264">
        <v>326</v>
      </c>
      <c r="K107" s="264">
        <v>308</v>
      </c>
      <c r="L107" s="264">
        <v>299</v>
      </c>
      <c r="M107" s="264">
        <v>287</v>
      </c>
    </row>
    <row r="108" spans="1:23">
      <c r="A108" s="138" t="s">
        <v>457</v>
      </c>
      <c r="B108" s="264">
        <v>353</v>
      </c>
      <c r="C108" s="264">
        <v>337</v>
      </c>
      <c r="D108" s="264">
        <v>333</v>
      </c>
      <c r="E108" s="264">
        <v>348</v>
      </c>
      <c r="F108" s="264">
        <v>346</v>
      </c>
      <c r="G108" s="264">
        <v>334</v>
      </c>
      <c r="H108" s="264">
        <v>339</v>
      </c>
      <c r="I108" s="264">
        <v>340</v>
      </c>
      <c r="J108" s="264">
        <v>336</v>
      </c>
      <c r="K108" s="264">
        <v>333</v>
      </c>
      <c r="L108" s="264">
        <v>323</v>
      </c>
      <c r="M108" s="264">
        <v>336</v>
      </c>
    </row>
    <row r="109" spans="1:23">
      <c r="A109" s="138" t="s">
        <v>458</v>
      </c>
      <c r="B109" s="264">
        <v>500</v>
      </c>
      <c r="C109" s="264">
        <v>505</v>
      </c>
      <c r="D109" s="264">
        <v>504</v>
      </c>
      <c r="E109" s="264">
        <v>525</v>
      </c>
      <c r="F109" s="264">
        <v>500</v>
      </c>
      <c r="G109" s="264">
        <v>503</v>
      </c>
      <c r="H109" s="264">
        <v>479</v>
      </c>
      <c r="I109" s="264">
        <v>489</v>
      </c>
      <c r="J109" s="264">
        <v>486</v>
      </c>
      <c r="K109" s="264">
        <v>487</v>
      </c>
      <c r="L109" s="264">
        <v>458</v>
      </c>
      <c r="M109" s="264">
        <v>452</v>
      </c>
    </row>
    <row r="110" spans="1:23">
      <c r="A110" s="138" t="s">
        <v>459</v>
      </c>
      <c r="B110" s="264">
        <v>1126</v>
      </c>
      <c r="C110" s="264">
        <v>1111</v>
      </c>
      <c r="D110" s="264">
        <v>1105</v>
      </c>
      <c r="E110" s="264">
        <v>1129</v>
      </c>
      <c r="F110" s="264">
        <v>1119</v>
      </c>
      <c r="G110" s="264">
        <v>1080</v>
      </c>
      <c r="H110" s="264">
        <v>1051</v>
      </c>
      <c r="I110" s="264">
        <v>1053</v>
      </c>
      <c r="J110" s="264">
        <v>1076</v>
      </c>
      <c r="K110" s="264">
        <v>1105</v>
      </c>
      <c r="L110" s="264">
        <v>1048</v>
      </c>
      <c r="M110" s="264">
        <v>1021</v>
      </c>
    </row>
    <row r="111" spans="1:23">
      <c r="A111" s="138" t="s">
        <v>460</v>
      </c>
      <c r="B111" s="264">
        <v>36</v>
      </c>
      <c r="C111" s="264">
        <v>40</v>
      </c>
      <c r="D111" s="264">
        <v>40</v>
      </c>
      <c r="E111" s="264">
        <v>41</v>
      </c>
      <c r="F111" s="264">
        <v>37</v>
      </c>
      <c r="G111" s="264">
        <v>37</v>
      </c>
      <c r="H111" s="264">
        <v>39</v>
      </c>
      <c r="I111" s="264">
        <v>43</v>
      </c>
      <c r="J111" s="264">
        <v>43</v>
      </c>
      <c r="K111" s="264">
        <v>43</v>
      </c>
      <c r="L111" s="264">
        <v>37</v>
      </c>
      <c r="M111" s="264">
        <v>35</v>
      </c>
    </row>
    <row r="112" spans="1:23">
      <c r="A112" s="138" t="s">
        <v>461</v>
      </c>
      <c r="B112" s="264">
        <v>329</v>
      </c>
      <c r="C112" s="264">
        <v>322</v>
      </c>
      <c r="D112" s="264">
        <v>333</v>
      </c>
      <c r="E112" s="264">
        <v>320</v>
      </c>
      <c r="F112" s="264">
        <v>311</v>
      </c>
      <c r="G112" s="264">
        <v>307</v>
      </c>
      <c r="H112" s="264">
        <v>304</v>
      </c>
      <c r="I112" s="264">
        <v>323</v>
      </c>
      <c r="J112" s="264">
        <v>315</v>
      </c>
      <c r="K112" s="264">
        <v>325</v>
      </c>
      <c r="L112" s="264">
        <v>298</v>
      </c>
      <c r="M112" s="264">
        <v>296</v>
      </c>
    </row>
    <row r="113" spans="1:23">
      <c r="A113" s="138" t="s">
        <v>462</v>
      </c>
      <c r="B113" s="264">
        <v>196</v>
      </c>
      <c r="C113" s="264">
        <v>196</v>
      </c>
      <c r="D113" s="264">
        <v>198</v>
      </c>
      <c r="E113" s="264">
        <v>200</v>
      </c>
      <c r="F113" s="264">
        <v>195</v>
      </c>
      <c r="G113" s="264">
        <v>201</v>
      </c>
      <c r="H113" s="264">
        <v>195</v>
      </c>
      <c r="I113" s="264">
        <v>195</v>
      </c>
      <c r="J113" s="264">
        <v>197</v>
      </c>
      <c r="K113" s="264">
        <v>190</v>
      </c>
      <c r="L113" s="264">
        <v>192</v>
      </c>
      <c r="M113" s="264">
        <v>189</v>
      </c>
    </row>
    <row r="114" spans="1:23">
      <c r="A114" s="139" t="s">
        <v>463</v>
      </c>
      <c r="B114" s="265">
        <v>831</v>
      </c>
      <c r="C114" s="265">
        <v>827</v>
      </c>
      <c r="D114" s="265">
        <v>851</v>
      </c>
      <c r="E114" s="265">
        <v>872</v>
      </c>
      <c r="F114" s="265">
        <v>843</v>
      </c>
      <c r="G114" s="265">
        <v>827</v>
      </c>
      <c r="H114" s="265">
        <v>826</v>
      </c>
      <c r="I114" s="265">
        <v>823</v>
      </c>
      <c r="J114" s="265">
        <v>835</v>
      </c>
      <c r="K114" s="265">
        <v>834</v>
      </c>
      <c r="L114" s="265">
        <v>796</v>
      </c>
      <c r="M114" s="265">
        <v>780</v>
      </c>
    </row>
    <row r="115" spans="1:23">
      <c r="A115" s="169" t="s">
        <v>431</v>
      </c>
      <c r="B115" s="187">
        <v>5412</v>
      </c>
      <c r="C115" s="187">
        <v>5387</v>
      </c>
      <c r="D115" s="187">
        <v>5360</v>
      </c>
      <c r="E115" s="187">
        <v>5435</v>
      </c>
      <c r="F115" s="187">
        <v>5376</v>
      </c>
      <c r="G115" s="187">
        <v>5336</v>
      </c>
      <c r="H115" s="187">
        <v>5305</v>
      </c>
      <c r="I115" s="187">
        <v>5404</v>
      </c>
      <c r="J115" s="187">
        <v>5345</v>
      </c>
      <c r="K115" s="187">
        <v>5371</v>
      </c>
      <c r="L115" s="187">
        <v>5128</v>
      </c>
      <c r="M115" s="187">
        <v>5118</v>
      </c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</row>
    <row r="116" spans="1:23">
      <c r="A116" s="138" t="s">
        <v>454</v>
      </c>
      <c r="B116" s="264">
        <v>6</v>
      </c>
      <c r="C116" s="264">
        <v>6</v>
      </c>
      <c r="D116" s="264">
        <v>5</v>
      </c>
      <c r="E116" s="264">
        <v>4</v>
      </c>
      <c r="F116" s="264">
        <v>3</v>
      </c>
      <c r="G116" s="264">
        <v>3</v>
      </c>
      <c r="H116" s="264">
        <v>4</v>
      </c>
      <c r="I116" s="264">
        <v>4</v>
      </c>
      <c r="J116" s="264">
        <v>6</v>
      </c>
      <c r="K116" s="264">
        <v>8</v>
      </c>
      <c r="L116" s="264">
        <v>6</v>
      </c>
      <c r="M116" s="264">
        <v>4</v>
      </c>
    </row>
    <row r="117" spans="1:23">
      <c r="A117" s="138" t="s">
        <v>455</v>
      </c>
      <c r="B117" s="264">
        <v>84</v>
      </c>
      <c r="C117" s="264">
        <v>83</v>
      </c>
      <c r="D117" s="264">
        <v>79</v>
      </c>
      <c r="E117" s="264">
        <v>80</v>
      </c>
      <c r="F117" s="264">
        <v>77</v>
      </c>
      <c r="G117" s="264">
        <v>79</v>
      </c>
      <c r="H117" s="264">
        <v>70</v>
      </c>
      <c r="I117" s="264">
        <v>73</v>
      </c>
      <c r="J117" s="264">
        <v>67</v>
      </c>
      <c r="K117" s="264">
        <v>72</v>
      </c>
      <c r="L117" s="264">
        <v>70</v>
      </c>
      <c r="M117" s="264">
        <v>72</v>
      </c>
    </row>
    <row r="118" spans="1:23">
      <c r="A118" s="138" t="s">
        <v>456</v>
      </c>
      <c r="B118" s="264">
        <v>477</v>
      </c>
      <c r="C118" s="264">
        <v>462</v>
      </c>
      <c r="D118" s="264">
        <v>454</v>
      </c>
      <c r="E118" s="264">
        <v>467</v>
      </c>
      <c r="F118" s="264">
        <v>485</v>
      </c>
      <c r="G118" s="264">
        <v>491</v>
      </c>
      <c r="H118" s="264">
        <v>524</v>
      </c>
      <c r="I118" s="264">
        <v>563</v>
      </c>
      <c r="J118" s="264">
        <v>512</v>
      </c>
      <c r="K118" s="264">
        <v>494</v>
      </c>
      <c r="L118" s="264">
        <v>459</v>
      </c>
      <c r="M118" s="264">
        <v>468</v>
      </c>
    </row>
    <row r="119" spans="1:23">
      <c r="A119" s="138" t="s">
        <v>457</v>
      </c>
      <c r="B119" s="264">
        <v>462</v>
      </c>
      <c r="C119" s="264">
        <v>455</v>
      </c>
      <c r="D119" s="264">
        <v>464</v>
      </c>
      <c r="E119" s="264">
        <v>464</v>
      </c>
      <c r="F119" s="264">
        <v>461</v>
      </c>
      <c r="G119" s="264">
        <v>460</v>
      </c>
      <c r="H119" s="264">
        <v>466</v>
      </c>
      <c r="I119" s="264">
        <v>478</v>
      </c>
      <c r="J119" s="264">
        <v>468</v>
      </c>
      <c r="K119" s="264">
        <v>479</v>
      </c>
      <c r="L119" s="264">
        <v>443</v>
      </c>
      <c r="M119" s="264">
        <v>441</v>
      </c>
    </row>
    <row r="120" spans="1:23">
      <c r="A120" s="138" t="s">
        <v>458</v>
      </c>
      <c r="B120" s="264">
        <v>712</v>
      </c>
      <c r="C120" s="264">
        <v>715</v>
      </c>
      <c r="D120" s="264">
        <v>698</v>
      </c>
      <c r="E120" s="264">
        <v>701</v>
      </c>
      <c r="F120" s="264">
        <v>702</v>
      </c>
      <c r="G120" s="264">
        <v>700</v>
      </c>
      <c r="H120" s="264">
        <v>701</v>
      </c>
      <c r="I120" s="264">
        <v>717</v>
      </c>
      <c r="J120" s="264">
        <v>699</v>
      </c>
      <c r="K120" s="264">
        <v>687</v>
      </c>
      <c r="L120" s="264">
        <v>659</v>
      </c>
      <c r="M120" s="264">
        <v>655</v>
      </c>
    </row>
    <row r="121" spans="1:23">
      <c r="A121" s="138" t="s">
        <v>459</v>
      </c>
      <c r="B121" s="264">
        <v>1518</v>
      </c>
      <c r="C121" s="264">
        <v>1511</v>
      </c>
      <c r="D121" s="264">
        <v>1492</v>
      </c>
      <c r="E121" s="264">
        <v>1519</v>
      </c>
      <c r="F121" s="264">
        <v>1505</v>
      </c>
      <c r="G121" s="264">
        <v>1487</v>
      </c>
      <c r="H121" s="264">
        <v>1457</v>
      </c>
      <c r="I121" s="264">
        <v>1471</v>
      </c>
      <c r="J121" s="264">
        <v>1487</v>
      </c>
      <c r="K121" s="264">
        <v>1513</v>
      </c>
      <c r="L121" s="264">
        <v>1447</v>
      </c>
      <c r="M121" s="264">
        <v>1445</v>
      </c>
    </row>
    <row r="122" spans="1:23">
      <c r="A122" s="138" t="s">
        <v>460</v>
      </c>
      <c r="B122" s="264">
        <v>33</v>
      </c>
      <c r="C122" s="264">
        <v>36</v>
      </c>
      <c r="D122" s="264">
        <v>35</v>
      </c>
      <c r="E122" s="264">
        <v>33</v>
      </c>
      <c r="F122" s="264">
        <v>33</v>
      </c>
      <c r="G122" s="264">
        <v>38</v>
      </c>
      <c r="H122" s="264">
        <v>31</v>
      </c>
      <c r="I122" s="264">
        <v>34</v>
      </c>
      <c r="J122" s="264">
        <v>31</v>
      </c>
      <c r="K122" s="264">
        <v>32</v>
      </c>
      <c r="L122" s="264">
        <v>30</v>
      </c>
      <c r="M122" s="264">
        <v>30</v>
      </c>
    </row>
    <row r="123" spans="1:23">
      <c r="A123" s="138" t="s">
        <v>461</v>
      </c>
      <c r="B123" s="264">
        <v>467</v>
      </c>
      <c r="C123" s="264">
        <v>464</v>
      </c>
      <c r="D123" s="264">
        <v>467</v>
      </c>
      <c r="E123" s="264">
        <v>458</v>
      </c>
      <c r="F123" s="264">
        <v>438</v>
      </c>
      <c r="G123" s="264">
        <v>435</v>
      </c>
      <c r="H123" s="264">
        <v>444</v>
      </c>
      <c r="I123" s="264">
        <v>456</v>
      </c>
      <c r="J123" s="264">
        <v>436</v>
      </c>
      <c r="K123" s="264">
        <v>452</v>
      </c>
      <c r="L123" s="264">
        <v>439</v>
      </c>
      <c r="M123" s="264">
        <v>441</v>
      </c>
    </row>
    <row r="124" spans="1:23">
      <c r="A124" s="138" t="s">
        <v>462</v>
      </c>
      <c r="B124" s="264">
        <v>238</v>
      </c>
      <c r="C124" s="264">
        <v>236</v>
      </c>
      <c r="D124" s="264">
        <v>236</v>
      </c>
      <c r="E124" s="264">
        <v>244</v>
      </c>
      <c r="F124" s="264">
        <v>247</v>
      </c>
      <c r="G124" s="264">
        <v>222</v>
      </c>
      <c r="H124" s="264">
        <v>223</v>
      </c>
      <c r="I124" s="264">
        <v>218</v>
      </c>
      <c r="J124" s="264">
        <v>228</v>
      </c>
      <c r="K124" s="264">
        <v>222</v>
      </c>
      <c r="L124" s="264">
        <v>217</v>
      </c>
      <c r="M124" s="264">
        <v>220</v>
      </c>
    </row>
    <row r="125" spans="1:23">
      <c r="A125" s="139" t="s">
        <v>463</v>
      </c>
      <c r="B125" s="265">
        <v>1415</v>
      </c>
      <c r="C125" s="265">
        <v>1419</v>
      </c>
      <c r="D125" s="265">
        <v>1430</v>
      </c>
      <c r="E125" s="265">
        <v>1465</v>
      </c>
      <c r="F125" s="265">
        <v>1425</v>
      </c>
      <c r="G125" s="265">
        <v>1421</v>
      </c>
      <c r="H125" s="265">
        <v>1385</v>
      </c>
      <c r="I125" s="265">
        <v>1390</v>
      </c>
      <c r="J125" s="265">
        <v>1411</v>
      </c>
      <c r="K125" s="265">
        <v>1412</v>
      </c>
      <c r="L125" s="265">
        <v>1358</v>
      </c>
      <c r="M125" s="265">
        <v>1342</v>
      </c>
    </row>
    <row r="126" spans="1:23">
      <c r="A126" s="169" t="s">
        <v>432</v>
      </c>
      <c r="B126" s="187">
        <v>4906</v>
      </c>
      <c r="C126" s="187">
        <v>4935</v>
      </c>
      <c r="D126" s="187">
        <v>4956</v>
      </c>
      <c r="E126" s="187">
        <v>4967</v>
      </c>
      <c r="F126" s="187">
        <v>4939</v>
      </c>
      <c r="G126" s="187">
        <v>4853</v>
      </c>
      <c r="H126" s="187">
        <v>4836</v>
      </c>
      <c r="I126" s="187">
        <v>4909</v>
      </c>
      <c r="J126" s="187">
        <v>4844</v>
      </c>
      <c r="K126" s="187">
        <v>4877</v>
      </c>
      <c r="L126" s="187">
        <v>4762</v>
      </c>
      <c r="M126" s="187">
        <v>4741</v>
      </c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</row>
    <row r="127" spans="1:23">
      <c r="A127" s="138" t="s">
        <v>454</v>
      </c>
      <c r="B127" s="264">
        <v>3</v>
      </c>
      <c r="C127" s="264">
        <v>2</v>
      </c>
      <c r="D127" s="264">
        <v>2</v>
      </c>
      <c r="E127" s="264">
        <v>2</v>
      </c>
      <c r="F127" s="264">
        <v>2</v>
      </c>
      <c r="G127" s="264">
        <v>2</v>
      </c>
      <c r="H127" s="264">
        <v>2</v>
      </c>
      <c r="I127" s="264">
        <v>2</v>
      </c>
      <c r="J127" s="264">
        <v>2</v>
      </c>
      <c r="K127" s="264">
        <v>2</v>
      </c>
      <c r="L127" s="264">
        <v>2</v>
      </c>
      <c r="M127" s="264">
        <v>2</v>
      </c>
    </row>
    <row r="128" spans="1:23">
      <c r="A128" s="138" t="s">
        <v>455</v>
      </c>
      <c r="B128" s="264">
        <v>30</v>
      </c>
      <c r="C128" s="264">
        <v>33</v>
      </c>
      <c r="D128" s="264">
        <v>34</v>
      </c>
      <c r="E128" s="264">
        <v>38</v>
      </c>
      <c r="F128" s="264">
        <v>42</v>
      </c>
      <c r="G128" s="264">
        <v>40</v>
      </c>
      <c r="H128" s="264">
        <v>40</v>
      </c>
      <c r="I128" s="264">
        <v>38</v>
      </c>
      <c r="J128" s="264">
        <v>36</v>
      </c>
      <c r="K128" s="264">
        <v>40</v>
      </c>
      <c r="L128" s="264">
        <v>40</v>
      </c>
      <c r="M128" s="264">
        <v>37</v>
      </c>
    </row>
    <row r="129" spans="1:23">
      <c r="A129" s="138" t="s">
        <v>456</v>
      </c>
      <c r="B129" s="264">
        <v>330</v>
      </c>
      <c r="C129" s="264">
        <v>319</v>
      </c>
      <c r="D129" s="264">
        <v>320</v>
      </c>
      <c r="E129" s="264">
        <v>319</v>
      </c>
      <c r="F129" s="264">
        <v>333</v>
      </c>
      <c r="G129" s="264">
        <v>334</v>
      </c>
      <c r="H129" s="264">
        <v>378</v>
      </c>
      <c r="I129" s="264">
        <v>401</v>
      </c>
      <c r="J129" s="264">
        <v>357</v>
      </c>
      <c r="K129" s="264">
        <v>359</v>
      </c>
      <c r="L129" s="264">
        <v>343</v>
      </c>
      <c r="M129" s="264">
        <v>342</v>
      </c>
    </row>
    <row r="130" spans="1:23">
      <c r="A130" s="138" t="s">
        <v>457</v>
      </c>
      <c r="B130" s="264">
        <v>352</v>
      </c>
      <c r="C130" s="264">
        <v>363</v>
      </c>
      <c r="D130" s="264">
        <v>353</v>
      </c>
      <c r="E130" s="264">
        <v>343</v>
      </c>
      <c r="F130" s="264">
        <v>329</v>
      </c>
      <c r="G130" s="264">
        <v>323</v>
      </c>
      <c r="H130" s="264">
        <v>326</v>
      </c>
      <c r="I130" s="264">
        <v>346</v>
      </c>
      <c r="J130" s="264">
        <v>341</v>
      </c>
      <c r="K130" s="264">
        <v>344</v>
      </c>
      <c r="L130" s="264">
        <v>338</v>
      </c>
      <c r="M130" s="264">
        <v>349</v>
      </c>
    </row>
    <row r="131" spans="1:23">
      <c r="A131" s="138" t="s">
        <v>458</v>
      </c>
      <c r="B131" s="264">
        <v>562</v>
      </c>
      <c r="C131" s="264">
        <v>547</v>
      </c>
      <c r="D131" s="264">
        <v>549</v>
      </c>
      <c r="E131" s="264">
        <v>548</v>
      </c>
      <c r="F131" s="264">
        <v>547</v>
      </c>
      <c r="G131" s="264">
        <v>546</v>
      </c>
      <c r="H131" s="264">
        <v>519</v>
      </c>
      <c r="I131" s="264">
        <v>541</v>
      </c>
      <c r="J131" s="264">
        <v>532</v>
      </c>
      <c r="K131" s="264">
        <v>521</v>
      </c>
      <c r="L131" s="264">
        <v>513</v>
      </c>
      <c r="M131" s="264">
        <v>503</v>
      </c>
    </row>
    <row r="132" spans="1:23">
      <c r="A132" s="138" t="s">
        <v>459</v>
      </c>
      <c r="B132" s="264">
        <v>1378</v>
      </c>
      <c r="C132" s="264">
        <v>1407</v>
      </c>
      <c r="D132" s="264">
        <v>1421</v>
      </c>
      <c r="E132" s="264">
        <v>1412</v>
      </c>
      <c r="F132" s="264">
        <v>1402</v>
      </c>
      <c r="G132" s="264">
        <v>1382</v>
      </c>
      <c r="H132" s="264">
        <v>1332</v>
      </c>
      <c r="I132" s="264">
        <v>1342</v>
      </c>
      <c r="J132" s="264">
        <v>1347</v>
      </c>
      <c r="K132" s="264">
        <v>1363</v>
      </c>
      <c r="L132" s="264">
        <v>1325</v>
      </c>
      <c r="M132" s="264">
        <v>1316</v>
      </c>
    </row>
    <row r="133" spans="1:23">
      <c r="A133" s="138" t="s">
        <v>460</v>
      </c>
      <c r="B133" s="264">
        <v>58</v>
      </c>
      <c r="C133" s="264">
        <v>58</v>
      </c>
      <c r="D133" s="264">
        <v>56</v>
      </c>
      <c r="E133" s="264">
        <v>58</v>
      </c>
      <c r="F133" s="264">
        <v>61</v>
      </c>
      <c r="G133" s="264">
        <v>60</v>
      </c>
      <c r="H133" s="264">
        <v>65</v>
      </c>
      <c r="I133" s="264">
        <v>64</v>
      </c>
      <c r="J133" s="264">
        <v>60</v>
      </c>
      <c r="K133" s="264">
        <v>59</v>
      </c>
      <c r="L133" s="264">
        <v>54</v>
      </c>
      <c r="M133" s="264">
        <v>51</v>
      </c>
    </row>
    <row r="134" spans="1:23">
      <c r="A134" s="138" t="s">
        <v>461</v>
      </c>
      <c r="B134" s="264">
        <v>519</v>
      </c>
      <c r="C134" s="264">
        <v>523</v>
      </c>
      <c r="D134" s="264">
        <v>540</v>
      </c>
      <c r="E134" s="264">
        <v>535</v>
      </c>
      <c r="F134" s="264">
        <v>518</v>
      </c>
      <c r="G134" s="264">
        <v>499</v>
      </c>
      <c r="H134" s="264">
        <v>504</v>
      </c>
      <c r="I134" s="264">
        <v>511</v>
      </c>
      <c r="J134" s="264">
        <v>509</v>
      </c>
      <c r="K134" s="264">
        <v>512</v>
      </c>
      <c r="L134" s="264">
        <v>509</v>
      </c>
      <c r="M134" s="264">
        <v>509</v>
      </c>
    </row>
    <row r="135" spans="1:23">
      <c r="A135" s="138" t="s">
        <v>462</v>
      </c>
      <c r="B135" s="264">
        <v>256</v>
      </c>
      <c r="C135" s="264">
        <v>255</v>
      </c>
      <c r="D135" s="264">
        <v>254</v>
      </c>
      <c r="E135" s="264">
        <v>261</v>
      </c>
      <c r="F135" s="264">
        <v>262</v>
      </c>
      <c r="G135" s="264">
        <v>245</v>
      </c>
      <c r="H135" s="264">
        <v>249</v>
      </c>
      <c r="I135" s="264">
        <v>250</v>
      </c>
      <c r="J135" s="264">
        <v>244</v>
      </c>
      <c r="K135" s="264">
        <v>245</v>
      </c>
      <c r="L135" s="264">
        <v>246</v>
      </c>
      <c r="M135" s="264">
        <v>242</v>
      </c>
    </row>
    <row r="136" spans="1:23">
      <c r="A136" s="139" t="s">
        <v>463</v>
      </c>
      <c r="B136" s="265">
        <v>1418</v>
      </c>
      <c r="C136" s="265">
        <v>1428</v>
      </c>
      <c r="D136" s="265">
        <v>1427</v>
      </c>
      <c r="E136" s="265">
        <v>1451</v>
      </c>
      <c r="F136" s="265">
        <v>1443</v>
      </c>
      <c r="G136" s="265">
        <v>1422</v>
      </c>
      <c r="H136" s="265">
        <v>1421</v>
      </c>
      <c r="I136" s="265">
        <v>1414</v>
      </c>
      <c r="J136" s="265">
        <v>1416</v>
      </c>
      <c r="K136" s="265">
        <v>1432</v>
      </c>
      <c r="L136" s="265">
        <v>1392</v>
      </c>
      <c r="M136" s="265">
        <v>1390</v>
      </c>
    </row>
    <row r="137" spans="1:23">
      <c r="A137" s="169" t="s">
        <v>433</v>
      </c>
      <c r="B137" s="266">
        <v>4157</v>
      </c>
      <c r="C137" s="266">
        <v>4143</v>
      </c>
      <c r="D137" s="266">
        <v>4104</v>
      </c>
      <c r="E137" s="266">
        <v>4135</v>
      </c>
      <c r="F137" s="266">
        <v>4040</v>
      </c>
      <c r="G137" s="266">
        <v>4017</v>
      </c>
      <c r="H137" s="266">
        <v>3976</v>
      </c>
      <c r="I137" s="266">
        <v>4050</v>
      </c>
      <c r="J137" s="266">
        <v>4041</v>
      </c>
      <c r="K137" s="266">
        <v>4031</v>
      </c>
      <c r="L137" s="266">
        <v>3909</v>
      </c>
      <c r="M137" s="266">
        <v>3847</v>
      </c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</row>
    <row r="138" spans="1:23">
      <c r="A138" s="138" t="s">
        <v>454</v>
      </c>
      <c r="B138" s="264">
        <v>2</v>
      </c>
      <c r="C138" s="264">
        <v>2</v>
      </c>
      <c r="D138" s="264">
        <v>3</v>
      </c>
      <c r="E138" s="264">
        <v>6</v>
      </c>
      <c r="F138" s="264">
        <v>5</v>
      </c>
      <c r="G138" s="264">
        <v>4</v>
      </c>
      <c r="H138" s="264">
        <v>2</v>
      </c>
      <c r="I138" s="264">
        <v>2</v>
      </c>
      <c r="J138" s="264">
        <v>2</v>
      </c>
      <c r="K138" s="264">
        <v>3</v>
      </c>
      <c r="L138" s="264">
        <v>4</v>
      </c>
      <c r="M138" s="264">
        <v>4</v>
      </c>
    </row>
    <row r="139" spans="1:23">
      <c r="A139" s="138" t="s">
        <v>455</v>
      </c>
      <c r="B139" s="264">
        <v>75</v>
      </c>
      <c r="C139" s="264">
        <v>74</v>
      </c>
      <c r="D139" s="264">
        <v>71</v>
      </c>
      <c r="E139" s="264">
        <v>67</v>
      </c>
      <c r="F139" s="264">
        <v>67</v>
      </c>
      <c r="G139" s="264">
        <v>69</v>
      </c>
      <c r="H139" s="264">
        <v>74</v>
      </c>
      <c r="I139" s="264">
        <v>78</v>
      </c>
      <c r="J139" s="264">
        <v>82</v>
      </c>
      <c r="K139" s="264">
        <v>81</v>
      </c>
      <c r="L139" s="264">
        <v>87</v>
      </c>
      <c r="M139" s="264">
        <v>82</v>
      </c>
    </row>
    <row r="140" spans="1:23">
      <c r="A140" s="138" t="s">
        <v>456</v>
      </c>
      <c r="B140" s="264">
        <v>487</v>
      </c>
      <c r="C140" s="264">
        <v>472</v>
      </c>
      <c r="D140" s="264">
        <v>472</v>
      </c>
      <c r="E140" s="264">
        <v>476</v>
      </c>
      <c r="F140" s="264">
        <v>460</v>
      </c>
      <c r="G140" s="264">
        <v>487</v>
      </c>
      <c r="H140" s="264">
        <v>531</v>
      </c>
      <c r="I140" s="264">
        <v>558</v>
      </c>
      <c r="J140" s="264">
        <v>515</v>
      </c>
      <c r="K140" s="264">
        <v>503</v>
      </c>
      <c r="L140" s="264">
        <v>488</v>
      </c>
      <c r="M140" s="264">
        <v>463</v>
      </c>
    </row>
    <row r="141" spans="1:23">
      <c r="A141" s="138" t="s">
        <v>457</v>
      </c>
      <c r="B141" s="264">
        <v>400</v>
      </c>
      <c r="C141" s="264">
        <v>396</v>
      </c>
      <c r="D141" s="264">
        <v>384</v>
      </c>
      <c r="E141" s="264">
        <v>395</v>
      </c>
      <c r="F141" s="264">
        <v>395</v>
      </c>
      <c r="G141" s="264">
        <v>393</v>
      </c>
      <c r="H141" s="264">
        <v>384</v>
      </c>
      <c r="I141" s="264">
        <v>389</v>
      </c>
      <c r="J141" s="264">
        <v>393</v>
      </c>
      <c r="K141" s="264">
        <v>386</v>
      </c>
      <c r="L141" s="264">
        <v>385</v>
      </c>
      <c r="M141" s="264">
        <v>379</v>
      </c>
    </row>
    <row r="142" spans="1:23">
      <c r="A142" s="138" t="s">
        <v>458</v>
      </c>
      <c r="B142" s="264">
        <v>613</v>
      </c>
      <c r="C142" s="264">
        <v>608</v>
      </c>
      <c r="D142" s="264">
        <v>604</v>
      </c>
      <c r="E142" s="264">
        <v>609</v>
      </c>
      <c r="F142" s="264">
        <v>599</v>
      </c>
      <c r="G142" s="264">
        <v>608</v>
      </c>
      <c r="H142" s="264">
        <v>585</v>
      </c>
      <c r="I142" s="264">
        <v>588</v>
      </c>
      <c r="J142" s="264">
        <v>592</v>
      </c>
      <c r="K142" s="264">
        <v>586</v>
      </c>
      <c r="L142" s="264">
        <v>570</v>
      </c>
      <c r="M142" s="264">
        <v>576</v>
      </c>
    </row>
    <row r="143" spans="1:23">
      <c r="A143" s="138" t="s">
        <v>459</v>
      </c>
      <c r="B143" s="264">
        <v>1214</v>
      </c>
      <c r="C143" s="264">
        <v>1220</v>
      </c>
      <c r="D143" s="264">
        <v>1202</v>
      </c>
      <c r="E143" s="264">
        <v>1203</v>
      </c>
      <c r="F143" s="264">
        <v>1165</v>
      </c>
      <c r="G143" s="264">
        <v>1159</v>
      </c>
      <c r="H143" s="264">
        <v>1130</v>
      </c>
      <c r="I143" s="264">
        <v>1138</v>
      </c>
      <c r="J143" s="264">
        <v>1135</v>
      </c>
      <c r="K143" s="264">
        <v>1146</v>
      </c>
      <c r="L143" s="264">
        <v>1098</v>
      </c>
      <c r="M143" s="264">
        <v>1080</v>
      </c>
    </row>
    <row r="144" spans="1:23">
      <c r="A144" s="138" t="s">
        <v>460</v>
      </c>
      <c r="B144" s="264">
        <v>18</v>
      </c>
      <c r="C144" s="264">
        <v>23</v>
      </c>
      <c r="D144" s="264">
        <v>26</v>
      </c>
      <c r="E144" s="264">
        <v>26</v>
      </c>
      <c r="F144" s="264">
        <v>26</v>
      </c>
      <c r="G144" s="264">
        <v>23</v>
      </c>
      <c r="H144" s="264">
        <v>25</v>
      </c>
      <c r="I144" s="264">
        <v>29</v>
      </c>
      <c r="J144" s="264">
        <v>30</v>
      </c>
      <c r="K144" s="264">
        <v>30</v>
      </c>
      <c r="L144" s="264">
        <v>25</v>
      </c>
      <c r="M144" s="264">
        <v>26</v>
      </c>
    </row>
    <row r="145" spans="1:23">
      <c r="A145" s="138" t="s">
        <v>461</v>
      </c>
      <c r="B145" s="264">
        <v>357</v>
      </c>
      <c r="C145" s="264">
        <v>343</v>
      </c>
      <c r="D145" s="264">
        <v>341</v>
      </c>
      <c r="E145" s="264">
        <v>344</v>
      </c>
      <c r="F145" s="264">
        <v>341</v>
      </c>
      <c r="G145" s="264">
        <v>320</v>
      </c>
      <c r="H145" s="264">
        <v>315</v>
      </c>
      <c r="I145" s="264">
        <v>328</v>
      </c>
      <c r="J145" s="264">
        <v>334</v>
      </c>
      <c r="K145" s="264">
        <v>339</v>
      </c>
      <c r="L145" s="264">
        <v>336</v>
      </c>
      <c r="M145" s="264">
        <v>333</v>
      </c>
    </row>
    <row r="146" spans="1:23">
      <c r="A146" s="138" t="s">
        <v>462</v>
      </c>
      <c r="B146" s="264">
        <v>174</v>
      </c>
      <c r="C146" s="264">
        <v>167</v>
      </c>
      <c r="D146" s="264">
        <v>171</v>
      </c>
      <c r="E146" s="264">
        <v>170</v>
      </c>
      <c r="F146" s="264">
        <v>170</v>
      </c>
      <c r="G146" s="264">
        <v>162</v>
      </c>
      <c r="H146" s="264">
        <v>157</v>
      </c>
      <c r="I146" s="264">
        <v>165</v>
      </c>
      <c r="J146" s="264">
        <v>175</v>
      </c>
      <c r="K146" s="264">
        <v>170</v>
      </c>
      <c r="L146" s="264">
        <v>160</v>
      </c>
      <c r="M146" s="264">
        <v>151</v>
      </c>
    </row>
    <row r="147" spans="1:23">
      <c r="A147" s="139" t="s">
        <v>463</v>
      </c>
      <c r="B147" s="265">
        <v>817</v>
      </c>
      <c r="C147" s="265">
        <v>838</v>
      </c>
      <c r="D147" s="265">
        <v>830</v>
      </c>
      <c r="E147" s="265">
        <v>839</v>
      </c>
      <c r="F147" s="265">
        <v>812</v>
      </c>
      <c r="G147" s="265">
        <v>792</v>
      </c>
      <c r="H147" s="265">
        <v>773</v>
      </c>
      <c r="I147" s="265">
        <v>775</v>
      </c>
      <c r="J147" s="265">
        <v>783</v>
      </c>
      <c r="K147" s="265">
        <v>787</v>
      </c>
      <c r="L147" s="265">
        <v>756</v>
      </c>
      <c r="M147" s="265">
        <v>753</v>
      </c>
    </row>
    <row r="148" spans="1:23">
      <c r="A148" s="169" t="s">
        <v>434</v>
      </c>
      <c r="B148" s="269">
        <v>2112</v>
      </c>
      <c r="C148" s="269">
        <v>2075</v>
      </c>
      <c r="D148" s="269">
        <v>2073</v>
      </c>
      <c r="E148" s="269">
        <v>2117</v>
      </c>
      <c r="F148" s="269">
        <v>2042</v>
      </c>
      <c r="G148" s="269">
        <v>2049</v>
      </c>
      <c r="H148" s="269">
        <v>2058</v>
      </c>
      <c r="I148" s="269">
        <v>2105</v>
      </c>
      <c r="J148" s="269">
        <v>2031</v>
      </c>
      <c r="K148" s="269">
        <v>2051</v>
      </c>
      <c r="L148" s="269">
        <v>1950</v>
      </c>
      <c r="M148" s="193">
        <v>1924</v>
      </c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</row>
    <row r="149" spans="1:23">
      <c r="A149" s="138" t="s">
        <v>454</v>
      </c>
      <c r="B149" s="264">
        <v>0</v>
      </c>
      <c r="C149" s="264">
        <v>0</v>
      </c>
      <c r="D149" s="264">
        <v>1</v>
      </c>
      <c r="E149" s="264">
        <v>1</v>
      </c>
      <c r="F149" s="264">
        <v>2</v>
      </c>
      <c r="G149" s="264">
        <v>1</v>
      </c>
      <c r="H149" s="264">
        <v>1</v>
      </c>
      <c r="I149" s="264">
        <v>1</v>
      </c>
      <c r="J149" s="264">
        <v>1</v>
      </c>
      <c r="K149" s="264">
        <v>1</v>
      </c>
      <c r="L149" s="264">
        <v>1</v>
      </c>
      <c r="M149" s="264">
        <v>1</v>
      </c>
    </row>
    <row r="150" spans="1:23">
      <c r="A150" s="138" t="s">
        <v>455</v>
      </c>
      <c r="B150" s="264">
        <v>30</v>
      </c>
      <c r="C150" s="264">
        <v>28</v>
      </c>
      <c r="D150" s="264">
        <v>32</v>
      </c>
      <c r="E150" s="264">
        <v>27</v>
      </c>
      <c r="F150" s="264">
        <v>27</v>
      </c>
      <c r="G150" s="264">
        <v>27</v>
      </c>
      <c r="H150" s="264">
        <v>31</v>
      </c>
      <c r="I150" s="264">
        <v>32</v>
      </c>
      <c r="J150" s="264">
        <v>33</v>
      </c>
      <c r="K150" s="264">
        <v>30</v>
      </c>
      <c r="L150" s="264">
        <v>30</v>
      </c>
      <c r="M150" s="264">
        <v>30</v>
      </c>
    </row>
    <row r="151" spans="1:23">
      <c r="A151" s="138" t="s">
        <v>456</v>
      </c>
      <c r="B151" s="264">
        <v>321</v>
      </c>
      <c r="C151" s="264">
        <v>322</v>
      </c>
      <c r="D151" s="264">
        <v>334</v>
      </c>
      <c r="E151" s="264">
        <v>364</v>
      </c>
      <c r="F151" s="264">
        <v>331</v>
      </c>
      <c r="G151" s="264">
        <v>338</v>
      </c>
      <c r="H151" s="264">
        <v>370</v>
      </c>
      <c r="I151" s="264">
        <v>389</v>
      </c>
      <c r="J151" s="264">
        <v>337</v>
      </c>
      <c r="K151" s="264">
        <v>338</v>
      </c>
      <c r="L151" s="264">
        <v>321</v>
      </c>
      <c r="M151" s="264">
        <v>331</v>
      </c>
    </row>
    <row r="152" spans="1:23">
      <c r="A152" s="138" t="s">
        <v>457</v>
      </c>
      <c r="B152" s="264">
        <v>271</v>
      </c>
      <c r="C152" s="264">
        <v>257</v>
      </c>
      <c r="D152" s="264">
        <v>249</v>
      </c>
      <c r="E152" s="264">
        <v>265</v>
      </c>
      <c r="F152" s="264">
        <v>261</v>
      </c>
      <c r="G152" s="264">
        <v>267</v>
      </c>
      <c r="H152" s="264">
        <v>277</v>
      </c>
      <c r="I152" s="264">
        <v>281</v>
      </c>
      <c r="J152" s="264">
        <v>264</v>
      </c>
      <c r="K152" s="264">
        <v>259</v>
      </c>
      <c r="L152" s="264">
        <v>244</v>
      </c>
      <c r="M152" s="264">
        <v>247</v>
      </c>
    </row>
    <row r="153" spans="1:23">
      <c r="A153" s="138" t="s">
        <v>458</v>
      </c>
      <c r="B153" s="264">
        <v>325</v>
      </c>
      <c r="C153" s="264">
        <v>306</v>
      </c>
      <c r="D153" s="264">
        <v>318</v>
      </c>
      <c r="E153" s="264">
        <v>325</v>
      </c>
      <c r="F153" s="264">
        <v>303</v>
      </c>
      <c r="G153" s="264">
        <v>307</v>
      </c>
      <c r="H153" s="264">
        <v>290</v>
      </c>
      <c r="I153" s="264">
        <v>303</v>
      </c>
      <c r="J153" s="264">
        <v>311</v>
      </c>
      <c r="K153" s="264">
        <v>306</v>
      </c>
      <c r="L153" s="264">
        <v>305</v>
      </c>
      <c r="M153" s="264">
        <v>296</v>
      </c>
    </row>
    <row r="154" spans="1:23">
      <c r="A154" s="138" t="s">
        <v>459</v>
      </c>
      <c r="B154" s="264">
        <v>557</v>
      </c>
      <c r="C154" s="264">
        <v>549</v>
      </c>
      <c r="D154" s="264">
        <v>536</v>
      </c>
      <c r="E154" s="264">
        <v>542</v>
      </c>
      <c r="F154" s="264">
        <v>529</v>
      </c>
      <c r="G154" s="264">
        <v>534</v>
      </c>
      <c r="H154" s="264">
        <v>530</v>
      </c>
      <c r="I154" s="264">
        <v>519</v>
      </c>
      <c r="J154" s="264">
        <v>508</v>
      </c>
      <c r="K154" s="264">
        <v>529</v>
      </c>
      <c r="L154" s="264">
        <v>500</v>
      </c>
      <c r="M154" s="264">
        <v>481</v>
      </c>
    </row>
    <row r="155" spans="1:23">
      <c r="A155" s="138" t="s">
        <v>460</v>
      </c>
      <c r="B155" s="264">
        <v>20</v>
      </c>
      <c r="C155" s="264">
        <v>22</v>
      </c>
      <c r="D155" s="264">
        <v>19</v>
      </c>
      <c r="E155" s="264">
        <v>21</v>
      </c>
      <c r="F155" s="264">
        <v>22</v>
      </c>
      <c r="G155" s="264">
        <v>21</v>
      </c>
      <c r="H155" s="264">
        <v>21</v>
      </c>
      <c r="I155" s="264">
        <v>22</v>
      </c>
      <c r="J155" s="264">
        <v>23</v>
      </c>
      <c r="K155" s="264">
        <v>24</v>
      </c>
      <c r="L155" s="264">
        <v>22</v>
      </c>
      <c r="M155" s="264">
        <v>21</v>
      </c>
    </row>
    <row r="156" spans="1:23">
      <c r="A156" s="138" t="s">
        <v>461</v>
      </c>
      <c r="B156" s="264">
        <v>148</v>
      </c>
      <c r="C156" s="264">
        <v>149</v>
      </c>
      <c r="D156" s="264">
        <v>143</v>
      </c>
      <c r="E156" s="264">
        <v>133</v>
      </c>
      <c r="F156" s="264">
        <v>130</v>
      </c>
      <c r="G156" s="264">
        <v>123</v>
      </c>
      <c r="H156" s="264">
        <v>124</v>
      </c>
      <c r="I156" s="264">
        <v>132</v>
      </c>
      <c r="J156" s="264">
        <v>131</v>
      </c>
      <c r="K156" s="264">
        <v>127</v>
      </c>
      <c r="L156" s="264">
        <v>128</v>
      </c>
      <c r="M156" s="264">
        <v>121</v>
      </c>
    </row>
    <row r="157" spans="1:23">
      <c r="A157" s="138" t="s">
        <v>462</v>
      </c>
      <c r="B157" s="264">
        <v>70</v>
      </c>
      <c r="C157" s="264">
        <v>72</v>
      </c>
      <c r="D157" s="264">
        <v>67</v>
      </c>
      <c r="E157" s="264">
        <v>69</v>
      </c>
      <c r="F157" s="264">
        <v>68</v>
      </c>
      <c r="G157" s="264">
        <v>68</v>
      </c>
      <c r="H157" s="264">
        <v>62</v>
      </c>
      <c r="I157" s="264">
        <v>68</v>
      </c>
      <c r="J157" s="264">
        <v>61</v>
      </c>
      <c r="K157" s="264">
        <v>64</v>
      </c>
      <c r="L157" s="264">
        <v>61</v>
      </c>
      <c r="M157" s="264">
        <v>61</v>
      </c>
    </row>
    <row r="158" spans="1:23">
      <c r="A158" s="139" t="s">
        <v>463</v>
      </c>
      <c r="B158" s="265">
        <v>370</v>
      </c>
      <c r="C158" s="265">
        <v>370</v>
      </c>
      <c r="D158" s="265">
        <v>374</v>
      </c>
      <c r="E158" s="265">
        <v>370</v>
      </c>
      <c r="F158" s="265">
        <v>369</v>
      </c>
      <c r="G158" s="265">
        <v>363</v>
      </c>
      <c r="H158" s="265">
        <v>352</v>
      </c>
      <c r="I158" s="265">
        <v>358</v>
      </c>
      <c r="J158" s="265">
        <v>362</v>
      </c>
      <c r="K158" s="265">
        <v>373</v>
      </c>
      <c r="L158" s="265">
        <v>338</v>
      </c>
      <c r="M158" s="265">
        <v>335</v>
      </c>
    </row>
    <row r="159" spans="1:23">
      <c r="A159" s="169" t="s">
        <v>435</v>
      </c>
      <c r="B159" s="269">
        <v>1627</v>
      </c>
      <c r="C159" s="269">
        <v>1631</v>
      </c>
      <c r="D159" s="269">
        <v>1613</v>
      </c>
      <c r="E159" s="269">
        <v>1639</v>
      </c>
      <c r="F159" s="269">
        <v>1591</v>
      </c>
      <c r="G159" s="269">
        <v>1621</v>
      </c>
      <c r="H159" s="269">
        <v>1618</v>
      </c>
      <c r="I159" s="269">
        <v>1671</v>
      </c>
      <c r="J159" s="269">
        <v>1629</v>
      </c>
      <c r="K159" s="269">
        <v>1629</v>
      </c>
      <c r="L159" s="269">
        <v>1544</v>
      </c>
      <c r="M159" s="193">
        <v>1546</v>
      </c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</row>
    <row r="160" spans="1:23">
      <c r="A160" s="138" t="s">
        <v>454</v>
      </c>
      <c r="B160" s="264">
        <v>2</v>
      </c>
      <c r="C160" s="264">
        <v>2</v>
      </c>
      <c r="D160" s="264">
        <v>2</v>
      </c>
      <c r="E160" s="264">
        <v>2</v>
      </c>
      <c r="F160" s="264">
        <v>2</v>
      </c>
      <c r="G160" s="264">
        <v>0</v>
      </c>
      <c r="H160" s="264">
        <v>0</v>
      </c>
      <c r="I160" s="264">
        <v>0</v>
      </c>
      <c r="J160" s="264">
        <v>0</v>
      </c>
      <c r="K160" s="264">
        <v>0</v>
      </c>
      <c r="L160" s="264">
        <v>0</v>
      </c>
      <c r="M160" s="264">
        <v>0</v>
      </c>
    </row>
    <row r="161" spans="1:23">
      <c r="A161" s="138" t="s">
        <v>455</v>
      </c>
      <c r="B161" s="264">
        <v>27</v>
      </c>
      <c r="C161" s="264">
        <v>28</v>
      </c>
      <c r="D161" s="264">
        <v>27</v>
      </c>
      <c r="E161" s="264">
        <v>27</v>
      </c>
      <c r="F161" s="264">
        <v>28</v>
      </c>
      <c r="G161" s="264">
        <v>29</v>
      </c>
      <c r="H161" s="264">
        <v>27</v>
      </c>
      <c r="I161" s="264">
        <v>27</v>
      </c>
      <c r="J161" s="264">
        <v>25</v>
      </c>
      <c r="K161" s="264">
        <v>23</v>
      </c>
      <c r="L161" s="264">
        <v>24</v>
      </c>
      <c r="M161" s="264">
        <v>24</v>
      </c>
    </row>
    <row r="162" spans="1:23">
      <c r="A162" s="138" t="s">
        <v>456</v>
      </c>
      <c r="B162" s="264">
        <v>267</v>
      </c>
      <c r="C162" s="264">
        <v>263</v>
      </c>
      <c r="D162" s="264">
        <v>256</v>
      </c>
      <c r="E162" s="264">
        <v>252</v>
      </c>
      <c r="F162" s="264">
        <v>255</v>
      </c>
      <c r="G162" s="264">
        <v>272</v>
      </c>
      <c r="H162" s="264">
        <v>306</v>
      </c>
      <c r="I162" s="264">
        <v>326</v>
      </c>
      <c r="J162" s="264">
        <v>296</v>
      </c>
      <c r="K162" s="264">
        <v>267</v>
      </c>
      <c r="L162" s="264">
        <v>241</v>
      </c>
      <c r="M162" s="264">
        <v>246</v>
      </c>
    </row>
    <row r="163" spans="1:23">
      <c r="A163" s="138" t="s">
        <v>457</v>
      </c>
      <c r="B163" s="264">
        <v>180</v>
      </c>
      <c r="C163" s="264">
        <v>178</v>
      </c>
      <c r="D163" s="264">
        <v>180</v>
      </c>
      <c r="E163" s="264">
        <v>185</v>
      </c>
      <c r="F163" s="264">
        <v>179</v>
      </c>
      <c r="G163" s="264">
        <v>179</v>
      </c>
      <c r="H163" s="264">
        <v>180</v>
      </c>
      <c r="I163" s="264">
        <v>196</v>
      </c>
      <c r="J163" s="264">
        <v>178</v>
      </c>
      <c r="K163" s="264">
        <v>190</v>
      </c>
      <c r="L163" s="264">
        <v>171</v>
      </c>
      <c r="M163" s="264">
        <v>165</v>
      </c>
    </row>
    <row r="164" spans="1:23">
      <c r="A164" s="138" t="s">
        <v>458</v>
      </c>
      <c r="B164" s="264">
        <v>227</v>
      </c>
      <c r="C164" s="264">
        <v>233</v>
      </c>
      <c r="D164" s="264">
        <v>240</v>
      </c>
      <c r="E164" s="264">
        <v>242</v>
      </c>
      <c r="F164" s="264">
        <v>234</v>
      </c>
      <c r="G164" s="264">
        <v>237</v>
      </c>
      <c r="H164" s="264">
        <v>234</v>
      </c>
      <c r="I164" s="264">
        <v>238</v>
      </c>
      <c r="J164" s="264">
        <v>246</v>
      </c>
      <c r="K164" s="264">
        <v>241</v>
      </c>
      <c r="L164" s="264">
        <v>235</v>
      </c>
      <c r="M164" s="264">
        <v>235</v>
      </c>
    </row>
    <row r="165" spans="1:23">
      <c r="A165" s="138" t="s">
        <v>459</v>
      </c>
      <c r="B165" s="264">
        <v>427</v>
      </c>
      <c r="C165" s="264">
        <v>430</v>
      </c>
      <c r="D165" s="264">
        <v>422</v>
      </c>
      <c r="E165" s="264">
        <v>435</v>
      </c>
      <c r="F165" s="264">
        <v>427</v>
      </c>
      <c r="G165" s="264">
        <v>423</v>
      </c>
      <c r="H165" s="264">
        <v>402</v>
      </c>
      <c r="I165" s="264">
        <v>410</v>
      </c>
      <c r="J165" s="264">
        <v>402</v>
      </c>
      <c r="K165" s="264">
        <v>425</v>
      </c>
      <c r="L165" s="264">
        <v>404</v>
      </c>
      <c r="M165" s="264">
        <v>402</v>
      </c>
    </row>
    <row r="166" spans="1:23">
      <c r="A166" s="138" t="s">
        <v>460</v>
      </c>
      <c r="B166" s="264">
        <v>9</v>
      </c>
      <c r="C166" s="264">
        <v>6</v>
      </c>
      <c r="D166" s="264">
        <v>5</v>
      </c>
      <c r="E166" s="264">
        <v>6</v>
      </c>
      <c r="F166" s="264">
        <v>5</v>
      </c>
      <c r="G166" s="264">
        <v>4</v>
      </c>
      <c r="H166" s="264">
        <v>8</v>
      </c>
      <c r="I166" s="264">
        <v>7</v>
      </c>
      <c r="J166" s="264">
        <v>6</v>
      </c>
      <c r="K166" s="264">
        <v>5</v>
      </c>
      <c r="L166" s="264">
        <v>6</v>
      </c>
      <c r="M166" s="264">
        <v>7</v>
      </c>
    </row>
    <row r="167" spans="1:23">
      <c r="A167" s="138" t="s">
        <v>461</v>
      </c>
      <c r="B167" s="264">
        <v>128</v>
      </c>
      <c r="C167" s="264">
        <v>129</v>
      </c>
      <c r="D167" s="264">
        <v>126</v>
      </c>
      <c r="E167" s="264">
        <v>130</v>
      </c>
      <c r="F167" s="264">
        <v>120</v>
      </c>
      <c r="G167" s="264">
        <v>125</v>
      </c>
      <c r="H167" s="264">
        <v>116</v>
      </c>
      <c r="I167" s="264">
        <v>117</v>
      </c>
      <c r="J167" s="264">
        <v>120</v>
      </c>
      <c r="K167" s="264">
        <v>123</v>
      </c>
      <c r="L167" s="264">
        <v>122</v>
      </c>
      <c r="M167" s="264">
        <v>126</v>
      </c>
    </row>
    <row r="168" spans="1:23">
      <c r="A168" s="138" t="s">
        <v>462</v>
      </c>
      <c r="B168" s="264">
        <v>46</v>
      </c>
      <c r="C168" s="264">
        <v>49</v>
      </c>
      <c r="D168" s="264">
        <v>46</v>
      </c>
      <c r="E168" s="264">
        <v>46</v>
      </c>
      <c r="F168" s="264">
        <v>45</v>
      </c>
      <c r="G168" s="264">
        <v>47</v>
      </c>
      <c r="H168" s="264">
        <v>52</v>
      </c>
      <c r="I168" s="264">
        <v>53</v>
      </c>
      <c r="J168" s="264">
        <v>51</v>
      </c>
      <c r="K168" s="264">
        <v>49</v>
      </c>
      <c r="L168" s="264">
        <v>48</v>
      </c>
      <c r="M168" s="264">
        <v>49</v>
      </c>
    </row>
    <row r="169" spans="1:23">
      <c r="A169" s="139" t="s">
        <v>463</v>
      </c>
      <c r="B169" s="265">
        <v>314</v>
      </c>
      <c r="C169" s="265">
        <v>313</v>
      </c>
      <c r="D169" s="265">
        <v>309</v>
      </c>
      <c r="E169" s="265">
        <v>314</v>
      </c>
      <c r="F169" s="265">
        <v>296</v>
      </c>
      <c r="G169" s="265">
        <v>305</v>
      </c>
      <c r="H169" s="265">
        <v>293</v>
      </c>
      <c r="I169" s="265">
        <v>297</v>
      </c>
      <c r="J169" s="265">
        <v>305</v>
      </c>
      <c r="K169" s="265">
        <v>306</v>
      </c>
      <c r="L169" s="265">
        <v>293</v>
      </c>
      <c r="M169" s="265">
        <v>292</v>
      </c>
    </row>
    <row r="170" spans="1:23">
      <c r="A170" s="169" t="s">
        <v>436</v>
      </c>
      <c r="B170" s="269">
        <v>4124</v>
      </c>
      <c r="C170" s="269">
        <v>4142</v>
      </c>
      <c r="D170" s="269">
        <v>4137</v>
      </c>
      <c r="E170" s="269">
        <v>4178</v>
      </c>
      <c r="F170" s="269">
        <v>4169</v>
      </c>
      <c r="G170" s="269">
        <v>4162</v>
      </c>
      <c r="H170" s="269">
        <v>4069</v>
      </c>
      <c r="I170" s="269">
        <v>4146</v>
      </c>
      <c r="J170" s="269">
        <v>4083</v>
      </c>
      <c r="K170" s="269">
        <v>4084</v>
      </c>
      <c r="L170" s="269">
        <v>3902</v>
      </c>
      <c r="M170" s="193">
        <v>3909</v>
      </c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</row>
    <row r="171" spans="1:23">
      <c r="A171" s="138" t="s">
        <v>454</v>
      </c>
      <c r="B171" s="264">
        <v>3</v>
      </c>
      <c r="C171" s="264">
        <v>5</v>
      </c>
      <c r="D171" s="264">
        <v>6</v>
      </c>
      <c r="E171" s="264">
        <v>6</v>
      </c>
      <c r="F171" s="264">
        <v>6</v>
      </c>
      <c r="G171" s="264">
        <v>4</v>
      </c>
      <c r="H171" s="264">
        <v>4</v>
      </c>
      <c r="I171" s="264">
        <v>4</v>
      </c>
      <c r="J171" s="264">
        <v>3</v>
      </c>
      <c r="K171" s="264">
        <v>5</v>
      </c>
      <c r="L171" s="264">
        <v>4</v>
      </c>
      <c r="M171" s="264">
        <v>2</v>
      </c>
    </row>
    <row r="172" spans="1:23">
      <c r="A172" s="138" t="s">
        <v>455</v>
      </c>
      <c r="B172" s="264">
        <v>32</v>
      </c>
      <c r="C172" s="264">
        <v>31</v>
      </c>
      <c r="D172" s="264">
        <v>31</v>
      </c>
      <c r="E172" s="264">
        <v>31</v>
      </c>
      <c r="F172" s="264">
        <v>30</v>
      </c>
      <c r="G172" s="264">
        <v>30</v>
      </c>
      <c r="H172" s="264">
        <v>29</v>
      </c>
      <c r="I172" s="264">
        <v>28</v>
      </c>
      <c r="J172" s="264">
        <v>30</v>
      </c>
      <c r="K172" s="264">
        <v>29</v>
      </c>
      <c r="L172" s="264">
        <v>30</v>
      </c>
      <c r="M172" s="264">
        <v>31</v>
      </c>
    </row>
    <row r="173" spans="1:23">
      <c r="A173" s="138" t="s">
        <v>456</v>
      </c>
      <c r="B173" s="264">
        <v>269</v>
      </c>
      <c r="C173" s="264">
        <v>266</v>
      </c>
      <c r="D173" s="264">
        <v>254</v>
      </c>
      <c r="E173" s="264">
        <v>255</v>
      </c>
      <c r="F173" s="264">
        <v>262</v>
      </c>
      <c r="G173" s="264">
        <v>269</v>
      </c>
      <c r="H173" s="264">
        <v>296</v>
      </c>
      <c r="I173" s="264">
        <v>314</v>
      </c>
      <c r="J173" s="264">
        <v>290</v>
      </c>
      <c r="K173" s="264">
        <v>277</v>
      </c>
      <c r="L173" s="264">
        <v>260</v>
      </c>
      <c r="M173" s="264">
        <v>255</v>
      </c>
    </row>
    <row r="174" spans="1:23">
      <c r="A174" s="138" t="s">
        <v>457</v>
      </c>
      <c r="B174" s="264">
        <v>267</v>
      </c>
      <c r="C174" s="264">
        <v>258</v>
      </c>
      <c r="D174" s="264">
        <v>273</v>
      </c>
      <c r="E174" s="264">
        <v>288</v>
      </c>
      <c r="F174" s="264">
        <v>278</v>
      </c>
      <c r="G174" s="264">
        <v>284</v>
      </c>
      <c r="H174" s="264">
        <v>293</v>
      </c>
      <c r="I174" s="264">
        <v>308</v>
      </c>
      <c r="J174" s="264">
        <v>299</v>
      </c>
      <c r="K174" s="264">
        <v>288</v>
      </c>
      <c r="L174" s="264">
        <v>280</v>
      </c>
      <c r="M174" s="264">
        <v>288</v>
      </c>
    </row>
    <row r="175" spans="1:23">
      <c r="A175" s="138" t="s">
        <v>458</v>
      </c>
      <c r="B175" s="264">
        <v>432</v>
      </c>
      <c r="C175" s="264">
        <v>420</v>
      </c>
      <c r="D175" s="264">
        <v>414</v>
      </c>
      <c r="E175" s="264">
        <v>414</v>
      </c>
      <c r="F175" s="264">
        <v>415</v>
      </c>
      <c r="G175" s="264">
        <v>408</v>
      </c>
      <c r="H175" s="264">
        <v>404</v>
      </c>
      <c r="I175" s="264">
        <v>411</v>
      </c>
      <c r="J175" s="264">
        <v>405</v>
      </c>
      <c r="K175" s="264">
        <v>407</v>
      </c>
      <c r="L175" s="264">
        <v>405</v>
      </c>
      <c r="M175" s="264">
        <v>407</v>
      </c>
    </row>
    <row r="176" spans="1:23">
      <c r="A176" s="138" t="s">
        <v>459</v>
      </c>
      <c r="B176" s="264">
        <v>1107</v>
      </c>
      <c r="C176" s="264">
        <v>1119</v>
      </c>
      <c r="D176" s="264">
        <v>1134</v>
      </c>
      <c r="E176" s="264">
        <v>1119</v>
      </c>
      <c r="F176" s="264">
        <v>1099</v>
      </c>
      <c r="G176" s="264">
        <v>1110</v>
      </c>
      <c r="H176" s="264">
        <v>1055</v>
      </c>
      <c r="I176" s="264">
        <v>1091</v>
      </c>
      <c r="J176" s="264">
        <v>1079</v>
      </c>
      <c r="K176" s="264">
        <v>1072</v>
      </c>
      <c r="L176" s="264">
        <v>1022</v>
      </c>
      <c r="M176" s="264">
        <v>1022</v>
      </c>
    </row>
    <row r="177" spans="1:23">
      <c r="A177" s="138" t="s">
        <v>460</v>
      </c>
      <c r="B177" s="264">
        <v>40</v>
      </c>
      <c r="C177" s="264">
        <v>43</v>
      </c>
      <c r="D177" s="264">
        <v>45</v>
      </c>
      <c r="E177" s="264">
        <v>43</v>
      </c>
      <c r="F177" s="264">
        <v>44</v>
      </c>
      <c r="G177" s="264">
        <v>48</v>
      </c>
      <c r="H177" s="264">
        <v>47</v>
      </c>
      <c r="I177" s="264">
        <v>39</v>
      </c>
      <c r="J177" s="264">
        <v>40</v>
      </c>
      <c r="K177" s="264">
        <v>40</v>
      </c>
      <c r="L177" s="264">
        <v>36</v>
      </c>
      <c r="M177" s="264">
        <v>37</v>
      </c>
    </row>
    <row r="178" spans="1:23">
      <c r="A178" s="138" t="s">
        <v>461</v>
      </c>
      <c r="B178" s="264">
        <v>419</v>
      </c>
      <c r="C178" s="264">
        <v>431</v>
      </c>
      <c r="D178" s="264">
        <v>434</v>
      </c>
      <c r="E178" s="264">
        <v>427</v>
      </c>
      <c r="F178" s="264">
        <v>422</v>
      </c>
      <c r="G178" s="264">
        <v>414</v>
      </c>
      <c r="H178" s="264">
        <v>408</v>
      </c>
      <c r="I178" s="264">
        <v>410</v>
      </c>
      <c r="J178" s="264">
        <v>402</v>
      </c>
      <c r="K178" s="264">
        <v>390</v>
      </c>
      <c r="L178" s="264">
        <v>387</v>
      </c>
      <c r="M178" s="264">
        <v>399</v>
      </c>
    </row>
    <row r="179" spans="1:23">
      <c r="A179" s="138" t="s">
        <v>462</v>
      </c>
      <c r="B179" s="264">
        <v>185</v>
      </c>
      <c r="C179" s="264">
        <v>182</v>
      </c>
      <c r="D179" s="264">
        <v>195</v>
      </c>
      <c r="E179" s="264">
        <v>207</v>
      </c>
      <c r="F179" s="264">
        <v>205</v>
      </c>
      <c r="G179" s="264">
        <v>199</v>
      </c>
      <c r="H179" s="264">
        <v>187</v>
      </c>
      <c r="I179" s="264">
        <v>188</v>
      </c>
      <c r="J179" s="264">
        <v>182</v>
      </c>
      <c r="K179" s="264">
        <v>186</v>
      </c>
      <c r="L179" s="264">
        <v>175</v>
      </c>
      <c r="M179" s="264">
        <v>166</v>
      </c>
    </row>
    <row r="180" spans="1:23">
      <c r="A180" s="139" t="s">
        <v>463</v>
      </c>
      <c r="B180" s="265">
        <v>1370</v>
      </c>
      <c r="C180" s="265">
        <v>1387</v>
      </c>
      <c r="D180" s="265">
        <v>1351</v>
      </c>
      <c r="E180" s="265">
        <v>1388</v>
      </c>
      <c r="F180" s="265">
        <v>1408</v>
      </c>
      <c r="G180" s="265">
        <v>1396</v>
      </c>
      <c r="H180" s="265">
        <v>1346</v>
      </c>
      <c r="I180" s="265">
        <v>1353</v>
      </c>
      <c r="J180" s="265">
        <v>1353</v>
      </c>
      <c r="K180" s="265">
        <v>1390</v>
      </c>
      <c r="L180" s="265">
        <v>1303</v>
      </c>
      <c r="M180" s="265">
        <v>1302</v>
      </c>
    </row>
    <row r="181" spans="1:23">
      <c r="A181" s="169" t="s">
        <v>437</v>
      </c>
      <c r="B181" s="269">
        <v>3233</v>
      </c>
      <c r="C181" s="269">
        <v>3207</v>
      </c>
      <c r="D181" s="269">
        <v>3181</v>
      </c>
      <c r="E181" s="269">
        <v>3222</v>
      </c>
      <c r="F181" s="269">
        <v>3167</v>
      </c>
      <c r="G181" s="269">
        <v>3173</v>
      </c>
      <c r="H181" s="269">
        <v>3123</v>
      </c>
      <c r="I181" s="269">
        <v>3176</v>
      </c>
      <c r="J181" s="269">
        <v>3147</v>
      </c>
      <c r="K181" s="269">
        <v>3165</v>
      </c>
      <c r="L181" s="269">
        <v>3029</v>
      </c>
      <c r="M181" s="193">
        <v>3030</v>
      </c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</row>
    <row r="182" spans="1:23">
      <c r="A182" s="138" t="s">
        <v>454</v>
      </c>
      <c r="B182" s="264">
        <v>1</v>
      </c>
      <c r="C182" s="264">
        <v>2</v>
      </c>
      <c r="D182" s="264">
        <v>2</v>
      </c>
      <c r="E182" s="264">
        <v>1</v>
      </c>
      <c r="F182" s="264">
        <v>1</v>
      </c>
      <c r="G182" s="264">
        <v>1</v>
      </c>
      <c r="H182" s="264">
        <v>2</v>
      </c>
      <c r="I182" s="264">
        <v>2</v>
      </c>
      <c r="J182" s="264">
        <v>2</v>
      </c>
      <c r="K182" s="264">
        <v>3</v>
      </c>
      <c r="L182" s="264">
        <v>3</v>
      </c>
      <c r="M182" s="264">
        <v>2</v>
      </c>
    </row>
    <row r="183" spans="1:23">
      <c r="A183" s="138" t="s">
        <v>455</v>
      </c>
      <c r="B183" s="264">
        <v>22</v>
      </c>
      <c r="C183" s="264">
        <v>22</v>
      </c>
      <c r="D183" s="264">
        <v>24</v>
      </c>
      <c r="E183" s="264">
        <v>23</v>
      </c>
      <c r="F183" s="264">
        <v>25</v>
      </c>
      <c r="G183" s="264">
        <v>25</v>
      </c>
      <c r="H183" s="264">
        <v>27</v>
      </c>
      <c r="I183" s="264">
        <v>28</v>
      </c>
      <c r="J183" s="264">
        <v>27</v>
      </c>
      <c r="K183" s="264">
        <v>28</v>
      </c>
      <c r="L183" s="264">
        <v>26</v>
      </c>
      <c r="M183" s="264">
        <v>30</v>
      </c>
    </row>
    <row r="184" spans="1:23">
      <c r="A184" s="138" t="s">
        <v>456</v>
      </c>
      <c r="B184" s="264">
        <v>214</v>
      </c>
      <c r="C184" s="264">
        <v>213</v>
      </c>
      <c r="D184" s="264">
        <v>201</v>
      </c>
      <c r="E184" s="264">
        <v>208</v>
      </c>
      <c r="F184" s="264">
        <v>213</v>
      </c>
      <c r="G184" s="264">
        <v>220</v>
      </c>
      <c r="H184" s="264">
        <v>252</v>
      </c>
      <c r="I184" s="264">
        <v>268</v>
      </c>
      <c r="J184" s="264">
        <v>237</v>
      </c>
      <c r="K184" s="264">
        <v>224</v>
      </c>
      <c r="L184" s="264">
        <v>204</v>
      </c>
      <c r="M184" s="264">
        <v>210</v>
      </c>
    </row>
    <row r="185" spans="1:23">
      <c r="A185" s="138" t="s">
        <v>457</v>
      </c>
      <c r="B185" s="264">
        <v>265</v>
      </c>
      <c r="C185" s="264">
        <v>265</v>
      </c>
      <c r="D185" s="264">
        <v>250</v>
      </c>
      <c r="E185" s="264">
        <v>243</v>
      </c>
      <c r="F185" s="264">
        <v>240</v>
      </c>
      <c r="G185" s="264">
        <v>240</v>
      </c>
      <c r="H185" s="264">
        <v>238</v>
      </c>
      <c r="I185" s="264">
        <v>237</v>
      </c>
      <c r="J185" s="264">
        <v>225</v>
      </c>
      <c r="K185" s="264">
        <v>235</v>
      </c>
      <c r="L185" s="264">
        <v>229</v>
      </c>
      <c r="M185" s="264">
        <v>235</v>
      </c>
    </row>
    <row r="186" spans="1:23">
      <c r="A186" s="138" t="s">
        <v>458</v>
      </c>
      <c r="B186" s="264">
        <v>375</v>
      </c>
      <c r="C186" s="264">
        <v>378</v>
      </c>
      <c r="D186" s="264">
        <v>374</v>
      </c>
      <c r="E186" s="264">
        <v>389</v>
      </c>
      <c r="F186" s="264">
        <v>378</v>
      </c>
      <c r="G186" s="264">
        <v>396</v>
      </c>
      <c r="H186" s="264">
        <v>382</v>
      </c>
      <c r="I186" s="264">
        <v>394</v>
      </c>
      <c r="J186" s="264">
        <v>410</v>
      </c>
      <c r="K186" s="264">
        <v>385</v>
      </c>
      <c r="L186" s="264">
        <v>364</v>
      </c>
      <c r="M186" s="264">
        <v>354</v>
      </c>
    </row>
    <row r="187" spans="1:23">
      <c r="A187" s="138" t="s">
        <v>459</v>
      </c>
      <c r="B187" s="264">
        <v>854</v>
      </c>
      <c r="C187" s="264">
        <v>865</v>
      </c>
      <c r="D187" s="264">
        <v>861</v>
      </c>
      <c r="E187" s="264">
        <v>884</v>
      </c>
      <c r="F187" s="264">
        <v>868</v>
      </c>
      <c r="G187" s="264">
        <v>876</v>
      </c>
      <c r="H187" s="264">
        <v>844</v>
      </c>
      <c r="I187" s="264">
        <v>864</v>
      </c>
      <c r="J187" s="264">
        <v>828</v>
      </c>
      <c r="K187" s="264">
        <v>853</v>
      </c>
      <c r="L187" s="264">
        <v>824</v>
      </c>
      <c r="M187" s="264">
        <v>797</v>
      </c>
    </row>
    <row r="188" spans="1:23">
      <c r="A188" s="138" t="s">
        <v>460</v>
      </c>
      <c r="B188" s="264">
        <v>28</v>
      </c>
      <c r="C188" s="264">
        <v>26</v>
      </c>
      <c r="D188" s="264">
        <v>25</v>
      </c>
      <c r="E188" s="264">
        <v>26</v>
      </c>
      <c r="F188" s="264">
        <v>30</v>
      </c>
      <c r="G188" s="264">
        <v>32</v>
      </c>
      <c r="H188" s="264">
        <v>26</v>
      </c>
      <c r="I188" s="264">
        <v>30</v>
      </c>
      <c r="J188" s="264">
        <v>31</v>
      </c>
      <c r="K188" s="264">
        <v>30</v>
      </c>
      <c r="L188" s="264">
        <v>27</v>
      </c>
      <c r="M188" s="264">
        <v>26</v>
      </c>
    </row>
    <row r="189" spans="1:23">
      <c r="A189" s="138" t="s">
        <v>461</v>
      </c>
      <c r="B189" s="264">
        <v>354</v>
      </c>
      <c r="C189" s="264">
        <v>333</v>
      </c>
      <c r="D189" s="264">
        <v>329</v>
      </c>
      <c r="E189" s="264">
        <v>328</v>
      </c>
      <c r="F189" s="264">
        <v>325</v>
      </c>
      <c r="G189" s="264">
        <v>319</v>
      </c>
      <c r="H189" s="264">
        <v>322</v>
      </c>
      <c r="I189" s="264">
        <v>326</v>
      </c>
      <c r="J189" s="264">
        <v>336</v>
      </c>
      <c r="K189" s="264">
        <v>344</v>
      </c>
      <c r="L189" s="264">
        <v>333</v>
      </c>
      <c r="M189" s="264">
        <v>337</v>
      </c>
    </row>
    <row r="190" spans="1:23">
      <c r="A190" s="138" t="s">
        <v>462</v>
      </c>
      <c r="B190" s="264">
        <v>173</v>
      </c>
      <c r="C190" s="264">
        <v>174</v>
      </c>
      <c r="D190" s="264">
        <v>172</v>
      </c>
      <c r="E190" s="264">
        <v>164</v>
      </c>
      <c r="F190" s="264">
        <v>159</v>
      </c>
      <c r="G190" s="264">
        <v>167</v>
      </c>
      <c r="H190" s="264">
        <v>162</v>
      </c>
      <c r="I190" s="264">
        <v>169</v>
      </c>
      <c r="J190" s="264">
        <v>165</v>
      </c>
      <c r="K190" s="264">
        <v>166</v>
      </c>
      <c r="L190" s="264">
        <v>166</v>
      </c>
      <c r="M190" s="264">
        <v>171</v>
      </c>
    </row>
    <row r="191" spans="1:23">
      <c r="A191" s="139" t="s">
        <v>463</v>
      </c>
      <c r="B191" s="265">
        <v>947</v>
      </c>
      <c r="C191" s="265">
        <v>929</v>
      </c>
      <c r="D191" s="265">
        <v>943</v>
      </c>
      <c r="E191" s="265">
        <v>956</v>
      </c>
      <c r="F191" s="265">
        <v>928</v>
      </c>
      <c r="G191" s="265">
        <v>897</v>
      </c>
      <c r="H191" s="265">
        <v>868</v>
      </c>
      <c r="I191" s="265">
        <v>858</v>
      </c>
      <c r="J191" s="265">
        <v>886</v>
      </c>
      <c r="K191" s="265">
        <v>897</v>
      </c>
      <c r="L191" s="265">
        <v>853</v>
      </c>
      <c r="M191" s="265">
        <v>868</v>
      </c>
    </row>
    <row r="192" spans="1:23">
      <c r="A192" s="169" t="s">
        <v>438</v>
      </c>
      <c r="B192" s="269">
        <v>330</v>
      </c>
      <c r="C192" s="269">
        <v>330</v>
      </c>
      <c r="D192" s="269">
        <v>333</v>
      </c>
      <c r="E192" s="269">
        <v>337</v>
      </c>
      <c r="F192" s="269">
        <v>345</v>
      </c>
      <c r="G192" s="269">
        <v>336</v>
      </c>
      <c r="H192" s="269">
        <v>341</v>
      </c>
      <c r="I192" s="269">
        <v>352</v>
      </c>
      <c r="J192" s="269">
        <v>334</v>
      </c>
      <c r="K192" s="269">
        <v>320</v>
      </c>
      <c r="L192" s="269">
        <v>297</v>
      </c>
      <c r="M192" s="193">
        <v>304</v>
      </c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</row>
    <row r="193" spans="1:23">
      <c r="A193" s="138" t="s">
        <v>454</v>
      </c>
      <c r="B193" s="264">
        <v>0</v>
      </c>
      <c r="C193" s="264">
        <v>0</v>
      </c>
      <c r="D193" s="264">
        <v>0</v>
      </c>
      <c r="E193" s="264">
        <v>0</v>
      </c>
      <c r="F193" s="264">
        <v>0</v>
      </c>
      <c r="G193" s="264">
        <v>0</v>
      </c>
      <c r="H193" s="264">
        <v>0</v>
      </c>
      <c r="I193" s="264">
        <v>0</v>
      </c>
      <c r="J193" s="264">
        <v>0</v>
      </c>
      <c r="K193" s="264">
        <v>0</v>
      </c>
      <c r="L193" s="264">
        <v>0</v>
      </c>
      <c r="M193" s="264">
        <v>0</v>
      </c>
    </row>
    <row r="194" spans="1:23">
      <c r="A194" s="138" t="s">
        <v>455</v>
      </c>
      <c r="B194" s="264">
        <v>4</v>
      </c>
      <c r="C194" s="264">
        <v>5</v>
      </c>
      <c r="D194" s="264">
        <v>5</v>
      </c>
      <c r="E194" s="264">
        <v>4</v>
      </c>
      <c r="F194" s="264">
        <v>4</v>
      </c>
      <c r="G194" s="264">
        <v>3</v>
      </c>
      <c r="H194" s="264">
        <v>4</v>
      </c>
      <c r="I194" s="264">
        <v>4</v>
      </c>
      <c r="J194" s="264">
        <v>4</v>
      </c>
      <c r="K194" s="264">
        <v>5</v>
      </c>
      <c r="L194" s="264">
        <v>6</v>
      </c>
      <c r="M194" s="264">
        <v>6</v>
      </c>
    </row>
    <row r="195" spans="1:23">
      <c r="A195" s="138" t="s">
        <v>456</v>
      </c>
      <c r="B195" s="264">
        <v>40</v>
      </c>
      <c r="C195" s="264">
        <v>35</v>
      </c>
      <c r="D195" s="264">
        <v>37</v>
      </c>
      <c r="E195" s="264">
        <v>37</v>
      </c>
      <c r="F195" s="264">
        <v>42</v>
      </c>
      <c r="G195" s="264">
        <v>40</v>
      </c>
      <c r="H195" s="264">
        <v>45</v>
      </c>
      <c r="I195" s="264">
        <v>48</v>
      </c>
      <c r="J195" s="264">
        <v>44</v>
      </c>
      <c r="K195" s="264">
        <v>43</v>
      </c>
      <c r="L195" s="264">
        <v>40</v>
      </c>
      <c r="M195" s="264">
        <v>37</v>
      </c>
    </row>
    <row r="196" spans="1:23">
      <c r="A196" s="138" t="s">
        <v>457</v>
      </c>
      <c r="B196" s="264">
        <v>27</v>
      </c>
      <c r="C196" s="264">
        <v>28</v>
      </c>
      <c r="D196" s="264">
        <v>28</v>
      </c>
      <c r="E196" s="264">
        <v>27</v>
      </c>
      <c r="F196" s="264">
        <v>30</v>
      </c>
      <c r="G196" s="264">
        <v>29</v>
      </c>
      <c r="H196" s="264">
        <v>25</v>
      </c>
      <c r="I196" s="264">
        <v>29</v>
      </c>
      <c r="J196" s="264">
        <v>29</v>
      </c>
      <c r="K196" s="264">
        <v>30</v>
      </c>
      <c r="L196" s="264">
        <v>25</v>
      </c>
      <c r="M196" s="264">
        <v>25</v>
      </c>
    </row>
    <row r="197" spans="1:23">
      <c r="A197" s="138" t="s">
        <v>458</v>
      </c>
      <c r="B197" s="264">
        <v>41</v>
      </c>
      <c r="C197" s="264">
        <v>39</v>
      </c>
      <c r="D197" s="264">
        <v>39</v>
      </c>
      <c r="E197" s="264">
        <v>39</v>
      </c>
      <c r="F197" s="264">
        <v>37</v>
      </c>
      <c r="G197" s="264">
        <v>42</v>
      </c>
      <c r="H197" s="264">
        <v>41</v>
      </c>
      <c r="I197" s="264">
        <v>44</v>
      </c>
      <c r="J197" s="264">
        <v>43</v>
      </c>
      <c r="K197" s="264">
        <v>44</v>
      </c>
      <c r="L197" s="264">
        <v>43</v>
      </c>
      <c r="M197" s="264">
        <v>43</v>
      </c>
    </row>
    <row r="198" spans="1:23">
      <c r="A198" s="138" t="s">
        <v>459</v>
      </c>
      <c r="B198" s="264">
        <v>71</v>
      </c>
      <c r="C198" s="264">
        <v>72</v>
      </c>
      <c r="D198" s="264">
        <v>70</v>
      </c>
      <c r="E198" s="264">
        <v>76</v>
      </c>
      <c r="F198" s="264">
        <v>76</v>
      </c>
      <c r="G198" s="264">
        <v>77</v>
      </c>
      <c r="H198" s="264">
        <v>78</v>
      </c>
      <c r="I198" s="264">
        <v>75</v>
      </c>
      <c r="J198" s="264">
        <v>68</v>
      </c>
      <c r="K198" s="264">
        <v>64</v>
      </c>
      <c r="L198" s="264">
        <v>58</v>
      </c>
      <c r="M198" s="264">
        <v>58</v>
      </c>
    </row>
    <row r="199" spans="1:23">
      <c r="A199" s="138" t="s">
        <v>460</v>
      </c>
      <c r="B199" s="264">
        <v>3</v>
      </c>
      <c r="C199" s="264">
        <v>3</v>
      </c>
      <c r="D199" s="264">
        <v>4</v>
      </c>
      <c r="E199" s="264">
        <v>5</v>
      </c>
      <c r="F199" s="264">
        <v>5</v>
      </c>
      <c r="G199" s="264">
        <v>6</v>
      </c>
      <c r="H199" s="264">
        <v>7</v>
      </c>
      <c r="I199" s="264">
        <v>7</v>
      </c>
      <c r="J199" s="264">
        <v>6</v>
      </c>
      <c r="K199" s="264">
        <v>7</v>
      </c>
      <c r="L199" s="264">
        <v>6</v>
      </c>
      <c r="M199" s="264">
        <v>7</v>
      </c>
    </row>
    <row r="200" spans="1:23">
      <c r="A200" s="138" t="s">
        <v>461</v>
      </c>
      <c r="B200" s="264">
        <v>35</v>
      </c>
      <c r="C200" s="264">
        <v>36</v>
      </c>
      <c r="D200" s="264">
        <v>40</v>
      </c>
      <c r="E200" s="264">
        <v>40</v>
      </c>
      <c r="F200" s="264">
        <v>39</v>
      </c>
      <c r="G200" s="264">
        <v>36</v>
      </c>
      <c r="H200" s="264">
        <v>40</v>
      </c>
      <c r="I200" s="264">
        <v>39</v>
      </c>
      <c r="J200" s="264">
        <v>34</v>
      </c>
      <c r="K200" s="264">
        <v>27</v>
      </c>
      <c r="L200" s="264">
        <v>23</v>
      </c>
      <c r="M200" s="264">
        <v>26</v>
      </c>
    </row>
    <row r="201" spans="1:23">
      <c r="A201" s="138" t="s">
        <v>462</v>
      </c>
      <c r="B201" s="264">
        <v>18</v>
      </c>
      <c r="C201" s="264">
        <v>19</v>
      </c>
      <c r="D201" s="264">
        <v>20</v>
      </c>
      <c r="E201" s="264">
        <v>21</v>
      </c>
      <c r="F201" s="264">
        <v>22</v>
      </c>
      <c r="G201" s="264">
        <v>21</v>
      </c>
      <c r="H201" s="264">
        <v>20</v>
      </c>
      <c r="I201" s="264">
        <v>20</v>
      </c>
      <c r="J201" s="264">
        <v>21</v>
      </c>
      <c r="K201" s="264">
        <v>19</v>
      </c>
      <c r="L201" s="264">
        <v>16</v>
      </c>
      <c r="M201" s="264">
        <v>16</v>
      </c>
    </row>
    <row r="202" spans="1:23">
      <c r="A202" s="139" t="s">
        <v>463</v>
      </c>
      <c r="B202" s="265">
        <v>91</v>
      </c>
      <c r="C202" s="265">
        <v>93</v>
      </c>
      <c r="D202" s="265">
        <v>90</v>
      </c>
      <c r="E202" s="265">
        <v>88</v>
      </c>
      <c r="F202" s="265">
        <v>90</v>
      </c>
      <c r="G202" s="265">
        <v>82</v>
      </c>
      <c r="H202" s="265">
        <v>81</v>
      </c>
      <c r="I202" s="265">
        <v>86</v>
      </c>
      <c r="J202" s="265">
        <v>85</v>
      </c>
      <c r="K202" s="265">
        <v>81</v>
      </c>
      <c r="L202" s="265">
        <v>80</v>
      </c>
      <c r="M202" s="265">
        <v>86</v>
      </c>
    </row>
    <row r="203" spans="1:23">
      <c r="A203" s="169" t="s">
        <v>439</v>
      </c>
      <c r="B203" s="193">
        <v>1127</v>
      </c>
      <c r="C203" s="193">
        <v>1088</v>
      </c>
      <c r="D203" s="193">
        <v>1102</v>
      </c>
      <c r="E203" s="193">
        <v>1099</v>
      </c>
      <c r="F203" s="193">
        <v>1099</v>
      </c>
      <c r="G203" s="193">
        <v>1094</v>
      </c>
      <c r="H203" s="193">
        <v>1077</v>
      </c>
      <c r="I203" s="193">
        <v>1087</v>
      </c>
      <c r="J203" s="193">
        <v>1072</v>
      </c>
      <c r="K203" s="193">
        <v>1084</v>
      </c>
      <c r="L203" s="193">
        <v>1045</v>
      </c>
      <c r="M203" s="193">
        <v>1035</v>
      </c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</row>
    <row r="204" spans="1:23">
      <c r="A204" s="138" t="s">
        <v>454</v>
      </c>
      <c r="B204" s="259">
        <v>0</v>
      </c>
      <c r="C204" s="259">
        <v>0</v>
      </c>
      <c r="D204" s="259">
        <v>0</v>
      </c>
      <c r="E204" s="259">
        <v>0</v>
      </c>
      <c r="F204" s="259">
        <v>0</v>
      </c>
      <c r="G204" s="259">
        <v>0</v>
      </c>
      <c r="H204" s="259">
        <v>0</v>
      </c>
      <c r="I204" s="259">
        <v>0</v>
      </c>
      <c r="J204" s="259">
        <v>0</v>
      </c>
      <c r="K204" s="259">
        <v>0</v>
      </c>
      <c r="L204" s="259">
        <v>0</v>
      </c>
      <c r="M204" s="259">
        <v>0</v>
      </c>
    </row>
    <row r="205" spans="1:23">
      <c r="A205" s="138" t="s">
        <v>455</v>
      </c>
      <c r="B205" s="259">
        <v>6</v>
      </c>
      <c r="C205" s="259">
        <v>5</v>
      </c>
      <c r="D205" s="259">
        <v>5</v>
      </c>
      <c r="E205" s="259">
        <v>5</v>
      </c>
      <c r="F205" s="259">
        <v>5</v>
      </c>
      <c r="G205" s="259">
        <v>5</v>
      </c>
      <c r="H205" s="259">
        <v>6</v>
      </c>
      <c r="I205" s="259">
        <v>5</v>
      </c>
      <c r="J205" s="259">
        <v>4</v>
      </c>
      <c r="K205" s="259">
        <v>5</v>
      </c>
      <c r="L205" s="259">
        <v>6</v>
      </c>
      <c r="M205" s="264">
        <v>6</v>
      </c>
    </row>
    <row r="206" spans="1:23">
      <c r="A206" s="138" t="s">
        <v>456</v>
      </c>
      <c r="B206" s="264">
        <v>57</v>
      </c>
      <c r="C206" s="264">
        <v>57</v>
      </c>
      <c r="D206" s="264">
        <v>52</v>
      </c>
      <c r="E206" s="264">
        <v>58</v>
      </c>
      <c r="F206" s="264">
        <v>63</v>
      </c>
      <c r="G206" s="264">
        <v>60</v>
      </c>
      <c r="H206" s="264">
        <v>56</v>
      </c>
      <c r="I206" s="264">
        <v>66</v>
      </c>
      <c r="J206" s="264">
        <v>60</v>
      </c>
      <c r="K206" s="264">
        <v>68</v>
      </c>
      <c r="L206" s="264">
        <v>57</v>
      </c>
      <c r="M206" s="264">
        <v>62</v>
      </c>
    </row>
    <row r="207" spans="1:23">
      <c r="A207" s="138" t="s">
        <v>457</v>
      </c>
      <c r="B207" s="264">
        <v>82</v>
      </c>
      <c r="C207" s="264">
        <v>80</v>
      </c>
      <c r="D207" s="264">
        <v>78</v>
      </c>
      <c r="E207" s="264">
        <v>75</v>
      </c>
      <c r="F207" s="264">
        <v>75</v>
      </c>
      <c r="G207" s="264">
        <v>74</v>
      </c>
      <c r="H207" s="264">
        <v>73</v>
      </c>
      <c r="I207" s="264">
        <v>84</v>
      </c>
      <c r="J207" s="264">
        <v>83</v>
      </c>
      <c r="K207" s="264">
        <v>83</v>
      </c>
      <c r="L207" s="264">
        <v>83</v>
      </c>
      <c r="M207" s="264">
        <v>80</v>
      </c>
    </row>
    <row r="208" spans="1:23">
      <c r="A208" s="138" t="s">
        <v>458</v>
      </c>
      <c r="B208" s="264">
        <v>124</v>
      </c>
      <c r="C208" s="264">
        <v>120</v>
      </c>
      <c r="D208" s="264">
        <v>116</v>
      </c>
      <c r="E208" s="264">
        <v>119</v>
      </c>
      <c r="F208" s="264">
        <v>120</v>
      </c>
      <c r="G208" s="264">
        <v>131</v>
      </c>
      <c r="H208" s="264">
        <v>124</v>
      </c>
      <c r="I208" s="264">
        <v>123</v>
      </c>
      <c r="J208" s="264">
        <v>114</v>
      </c>
      <c r="K208" s="264">
        <v>114</v>
      </c>
      <c r="L208" s="264">
        <v>113</v>
      </c>
      <c r="M208" s="264">
        <v>114</v>
      </c>
    </row>
    <row r="209" spans="1:23">
      <c r="A209" s="138" t="s">
        <v>459</v>
      </c>
      <c r="B209" s="264">
        <v>324</v>
      </c>
      <c r="C209" s="264">
        <v>315</v>
      </c>
      <c r="D209" s="264">
        <v>333</v>
      </c>
      <c r="E209" s="264">
        <v>328</v>
      </c>
      <c r="F209" s="264">
        <v>320</v>
      </c>
      <c r="G209" s="264">
        <v>331</v>
      </c>
      <c r="H209" s="264">
        <v>327</v>
      </c>
      <c r="I209" s="264">
        <v>325</v>
      </c>
      <c r="J209" s="264">
        <v>329</v>
      </c>
      <c r="K209" s="264">
        <v>326</v>
      </c>
      <c r="L209" s="264">
        <v>312</v>
      </c>
      <c r="M209" s="264">
        <v>298</v>
      </c>
    </row>
    <row r="210" spans="1:23">
      <c r="A210" s="138" t="s">
        <v>460</v>
      </c>
      <c r="B210" s="264">
        <v>11</v>
      </c>
      <c r="C210" s="264">
        <v>11</v>
      </c>
      <c r="D210" s="264">
        <v>13</v>
      </c>
      <c r="E210" s="264">
        <v>14</v>
      </c>
      <c r="F210" s="264">
        <v>14</v>
      </c>
      <c r="G210" s="264">
        <v>14</v>
      </c>
      <c r="H210" s="264">
        <v>12</v>
      </c>
      <c r="I210" s="264">
        <v>15</v>
      </c>
      <c r="J210" s="264">
        <v>12</v>
      </c>
      <c r="K210" s="264">
        <v>10</v>
      </c>
      <c r="L210" s="264">
        <v>9</v>
      </c>
      <c r="M210" s="264">
        <v>10</v>
      </c>
    </row>
    <row r="211" spans="1:23">
      <c r="A211" s="138" t="s">
        <v>461</v>
      </c>
      <c r="B211" s="264">
        <v>137</v>
      </c>
      <c r="C211" s="264">
        <v>132</v>
      </c>
      <c r="D211" s="264">
        <v>131</v>
      </c>
      <c r="E211" s="264">
        <v>125</v>
      </c>
      <c r="F211" s="264">
        <v>128</v>
      </c>
      <c r="G211" s="264">
        <v>124</v>
      </c>
      <c r="H211" s="264">
        <v>124</v>
      </c>
      <c r="I211" s="264">
        <v>122</v>
      </c>
      <c r="J211" s="264">
        <v>116</v>
      </c>
      <c r="K211" s="264">
        <v>125</v>
      </c>
      <c r="L211" s="264">
        <v>122</v>
      </c>
      <c r="M211" s="264">
        <v>127</v>
      </c>
    </row>
    <row r="212" spans="1:23">
      <c r="A212" s="138" t="s">
        <v>462</v>
      </c>
      <c r="B212" s="264">
        <v>66</v>
      </c>
      <c r="C212" s="264">
        <v>64</v>
      </c>
      <c r="D212" s="264">
        <v>66</v>
      </c>
      <c r="E212" s="264">
        <v>64</v>
      </c>
      <c r="F212" s="264">
        <v>67</v>
      </c>
      <c r="G212" s="264">
        <v>64</v>
      </c>
      <c r="H212" s="264">
        <v>66</v>
      </c>
      <c r="I212" s="264">
        <v>62</v>
      </c>
      <c r="J212" s="264">
        <v>66</v>
      </c>
      <c r="K212" s="264">
        <v>67</v>
      </c>
      <c r="L212" s="264">
        <v>63</v>
      </c>
      <c r="M212" s="264">
        <v>59</v>
      </c>
    </row>
    <row r="213" spans="1:23">
      <c r="A213" s="139" t="s">
        <v>463</v>
      </c>
      <c r="B213" s="265">
        <v>320</v>
      </c>
      <c r="C213" s="265">
        <v>304</v>
      </c>
      <c r="D213" s="265">
        <v>308</v>
      </c>
      <c r="E213" s="265">
        <v>311</v>
      </c>
      <c r="F213" s="265">
        <v>307</v>
      </c>
      <c r="G213" s="265">
        <v>291</v>
      </c>
      <c r="H213" s="265">
        <v>289</v>
      </c>
      <c r="I213" s="265">
        <v>285</v>
      </c>
      <c r="J213" s="265">
        <v>288</v>
      </c>
      <c r="K213" s="265">
        <v>286</v>
      </c>
      <c r="L213" s="265">
        <v>280</v>
      </c>
      <c r="M213" s="265">
        <v>279</v>
      </c>
    </row>
    <row r="214" spans="1:23">
      <c r="A214" s="169" t="s">
        <v>440</v>
      </c>
      <c r="B214" s="193">
        <v>1459</v>
      </c>
      <c r="C214" s="193">
        <v>1435</v>
      </c>
      <c r="D214" s="193">
        <v>1434</v>
      </c>
      <c r="E214" s="193">
        <v>1452</v>
      </c>
      <c r="F214" s="193">
        <v>1436</v>
      </c>
      <c r="G214" s="193">
        <v>1426</v>
      </c>
      <c r="H214" s="193">
        <v>1464</v>
      </c>
      <c r="I214" s="193">
        <v>1497</v>
      </c>
      <c r="J214" s="193">
        <v>1410</v>
      </c>
      <c r="K214" s="193">
        <v>1414</v>
      </c>
      <c r="L214" s="193">
        <v>1359</v>
      </c>
      <c r="M214" s="193">
        <v>1348</v>
      </c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</row>
    <row r="215" spans="1:23">
      <c r="A215" s="138" t="s">
        <v>454</v>
      </c>
      <c r="B215" s="264">
        <v>1</v>
      </c>
      <c r="C215" s="264">
        <v>1</v>
      </c>
      <c r="D215" s="264">
        <v>0</v>
      </c>
      <c r="E215" s="264">
        <v>1</v>
      </c>
      <c r="F215" s="264">
        <v>0</v>
      </c>
      <c r="G215" s="264">
        <v>0</v>
      </c>
      <c r="H215" s="264">
        <v>0</v>
      </c>
      <c r="I215" s="264">
        <v>0</v>
      </c>
      <c r="J215" s="264">
        <v>0</v>
      </c>
      <c r="K215" s="264">
        <v>0</v>
      </c>
      <c r="L215" s="264">
        <v>0</v>
      </c>
      <c r="M215" s="264">
        <v>0</v>
      </c>
    </row>
    <row r="216" spans="1:23">
      <c r="A216" s="138" t="s">
        <v>455</v>
      </c>
      <c r="B216" s="259">
        <v>20</v>
      </c>
      <c r="C216" s="259">
        <v>19</v>
      </c>
      <c r="D216" s="259">
        <v>18</v>
      </c>
      <c r="E216" s="259">
        <v>18</v>
      </c>
      <c r="F216" s="259">
        <v>20</v>
      </c>
      <c r="G216" s="259">
        <v>20</v>
      </c>
      <c r="H216" s="259">
        <v>17</v>
      </c>
      <c r="I216" s="259">
        <v>17</v>
      </c>
      <c r="J216" s="259">
        <v>17</v>
      </c>
      <c r="K216" s="259">
        <v>16</v>
      </c>
      <c r="L216" s="259">
        <v>17</v>
      </c>
      <c r="M216" s="264">
        <v>14</v>
      </c>
    </row>
    <row r="217" spans="1:23">
      <c r="A217" s="138" t="s">
        <v>456</v>
      </c>
      <c r="B217" s="264">
        <v>80</v>
      </c>
      <c r="C217" s="264">
        <v>80</v>
      </c>
      <c r="D217" s="264">
        <v>78</v>
      </c>
      <c r="E217" s="264">
        <v>83</v>
      </c>
      <c r="F217" s="264">
        <v>87</v>
      </c>
      <c r="G217" s="264">
        <v>90</v>
      </c>
      <c r="H217" s="264">
        <v>106</v>
      </c>
      <c r="I217" s="264">
        <v>117</v>
      </c>
      <c r="J217" s="264">
        <v>98</v>
      </c>
      <c r="K217" s="264">
        <v>90</v>
      </c>
      <c r="L217" s="264">
        <v>84</v>
      </c>
      <c r="M217" s="264">
        <v>87</v>
      </c>
    </row>
    <row r="218" spans="1:23">
      <c r="A218" s="138" t="s">
        <v>457</v>
      </c>
      <c r="B218" s="264">
        <v>123</v>
      </c>
      <c r="C218" s="264">
        <v>116</v>
      </c>
      <c r="D218" s="264">
        <v>116</v>
      </c>
      <c r="E218" s="264">
        <v>111</v>
      </c>
      <c r="F218" s="264">
        <v>107</v>
      </c>
      <c r="G218" s="264">
        <v>106</v>
      </c>
      <c r="H218" s="264">
        <v>115</v>
      </c>
      <c r="I218" s="264">
        <v>123</v>
      </c>
      <c r="J218" s="264">
        <v>106</v>
      </c>
      <c r="K218" s="264">
        <v>108</v>
      </c>
      <c r="L218" s="264">
        <v>101</v>
      </c>
      <c r="M218" s="264">
        <v>100</v>
      </c>
    </row>
    <row r="219" spans="1:23">
      <c r="A219" s="138" t="s">
        <v>458</v>
      </c>
      <c r="B219" s="264">
        <v>159</v>
      </c>
      <c r="C219" s="264">
        <v>161</v>
      </c>
      <c r="D219" s="264">
        <v>169</v>
      </c>
      <c r="E219" s="264">
        <v>164</v>
      </c>
      <c r="F219" s="264">
        <v>168</v>
      </c>
      <c r="G219" s="264">
        <v>161</v>
      </c>
      <c r="H219" s="264">
        <v>174</v>
      </c>
      <c r="I219" s="264">
        <v>184</v>
      </c>
      <c r="J219" s="264">
        <v>169</v>
      </c>
      <c r="K219" s="264">
        <v>177</v>
      </c>
      <c r="L219" s="264">
        <v>171</v>
      </c>
      <c r="M219" s="264">
        <v>180</v>
      </c>
    </row>
    <row r="220" spans="1:23">
      <c r="A220" s="138" t="s">
        <v>459</v>
      </c>
      <c r="B220" s="264">
        <v>418</v>
      </c>
      <c r="C220" s="264">
        <v>408</v>
      </c>
      <c r="D220" s="264">
        <v>413</v>
      </c>
      <c r="E220" s="264">
        <v>418</v>
      </c>
      <c r="F220" s="264">
        <v>405</v>
      </c>
      <c r="G220" s="264">
        <v>400</v>
      </c>
      <c r="H220" s="264">
        <v>399</v>
      </c>
      <c r="I220" s="264">
        <v>397</v>
      </c>
      <c r="J220" s="264">
        <v>390</v>
      </c>
      <c r="K220" s="264">
        <v>392</v>
      </c>
      <c r="L220" s="264">
        <v>369</v>
      </c>
      <c r="M220" s="264">
        <v>363</v>
      </c>
    </row>
    <row r="221" spans="1:23">
      <c r="A221" s="138" t="s">
        <v>460</v>
      </c>
      <c r="B221" s="264">
        <v>18</v>
      </c>
      <c r="C221" s="264">
        <v>19</v>
      </c>
      <c r="D221" s="264">
        <v>15</v>
      </c>
      <c r="E221" s="264">
        <v>18</v>
      </c>
      <c r="F221" s="264">
        <v>17</v>
      </c>
      <c r="G221" s="264">
        <v>15</v>
      </c>
      <c r="H221" s="264">
        <v>17</v>
      </c>
      <c r="I221" s="264">
        <v>13</v>
      </c>
      <c r="J221" s="264">
        <v>15</v>
      </c>
      <c r="K221" s="264">
        <v>15</v>
      </c>
      <c r="L221" s="264">
        <v>14</v>
      </c>
      <c r="M221" s="264">
        <v>16</v>
      </c>
    </row>
    <row r="222" spans="1:23">
      <c r="A222" s="138" t="s">
        <v>461</v>
      </c>
      <c r="B222" s="264">
        <v>145</v>
      </c>
      <c r="C222" s="264">
        <v>141</v>
      </c>
      <c r="D222" s="264">
        <v>146</v>
      </c>
      <c r="E222" s="264">
        <v>149</v>
      </c>
      <c r="F222" s="264">
        <v>139</v>
      </c>
      <c r="G222" s="264">
        <v>136</v>
      </c>
      <c r="H222" s="264">
        <v>134</v>
      </c>
      <c r="I222" s="264">
        <v>135</v>
      </c>
      <c r="J222" s="264">
        <v>121</v>
      </c>
      <c r="K222" s="264">
        <v>119</v>
      </c>
      <c r="L222" s="264">
        <v>123</v>
      </c>
      <c r="M222" s="264">
        <v>125</v>
      </c>
    </row>
    <row r="223" spans="1:23">
      <c r="A223" s="138" t="s">
        <v>462</v>
      </c>
      <c r="B223" s="264">
        <v>91</v>
      </c>
      <c r="C223" s="264">
        <v>89</v>
      </c>
      <c r="D223" s="264">
        <v>85</v>
      </c>
      <c r="E223" s="264">
        <v>88</v>
      </c>
      <c r="F223" s="264">
        <v>83</v>
      </c>
      <c r="G223" s="264">
        <v>82</v>
      </c>
      <c r="H223" s="264">
        <v>82</v>
      </c>
      <c r="I223" s="264">
        <v>87</v>
      </c>
      <c r="J223" s="264">
        <v>87</v>
      </c>
      <c r="K223" s="264">
        <v>89</v>
      </c>
      <c r="L223" s="264">
        <v>86</v>
      </c>
      <c r="M223" s="264">
        <v>86</v>
      </c>
    </row>
    <row r="224" spans="1:23">
      <c r="A224" s="139" t="s">
        <v>463</v>
      </c>
      <c r="B224" s="265">
        <v>404</v>
      </c>
      <c r="C224" s="265">
        <v>401</v>
      </c>
      <c r="D224" s="265">
        <v>394</v>
      </c>
      <c r="E224" s="265">
        <v>402</v>
      </c>
      <c r="F224" s="265">
        <v>410</v>
      </c>
      <c r="G224" s="265">
        <v>416</v>
      </c>
      <c r="H224" s="265">
        <v>420</v>
      </c>
      <c r="I224" s="265">
        <v>424</v>
      </c>
      <c r="J224" s="265">
        <v>407</v>
      </c>
      <c r="K224" s="265">
        <v>408</v>
      </c>
      <c r="L224" s="265">
        <v>394</v>
      </c>
      <c r="M224" s="265">
        <v>377</v>
      </c>
    </row>
    <row r="225" spans="1:23">
      <c r="A225" s="169" t="s">
        <v>111</v>
      </c>
      <c r="B225" s="193">
        <v>664</v>
      </c>
      <c r="C225" s="193">
        <v>805</v>
      </c>
      <c r="D225" s="193">
        <v>912</v>
      </c>
      <c r="E225" s="193">
        <v>261</v>
      </c>
      <c r="F225" s="193">
        <v>288</v>
      </c>
      <c r="G225" s="193">
        <v>298</v>
      </c>
      <c r="H225" s="193">
        <v>178</v>
      </c>
      <c r="I225" s="193">
        <v>227</v>
      </c>
      <c r="J225" s="193">
        <v>309</v>
      </c>
      <c r="K225" s="193">
        <v>299</v>
      </c>
      <c r="L225" s="193">
        <v>316</v>
      </c>
      <c r="M225" s="193">
        <v>255</v>
      </c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</row>
    <row r="226" spans="1:23">
      <c r="A226" s="138" t="s">
        <v>454</v>
      </c>
      <c r="B226" s="264">
        <v>3</v>
      </c>
      <c r="C226" s="264">
        <v>2</v>
      </c>
      <c r="D226" s="264">
        <v>3</v>
      </c>
      <c r="E226" s="264">
        <v>1</v>
      </c>
      <c r="F226" s="264">
        <v>1</v>
      </c>
      <c r="G226" s="264">
        <v>1</v>
      </c>
      <c r="H226" s="264">
        <v>1</v>
      </c>
      <c r="I226" s="264">
        <v>1</v>
      </c>
      <c r="J226" s="264">
        <v>1</v>
      </c>
      <c r="K226" s="264">
        <v>1</v>
      </c>
      <c r="L226" s="264">
        <v>1</v>
      </c>
      <c r="M226" s="264">
        <v>1</v>
      </c>
    </row>
    <row r="227" spans="1:23">
      <c r="A227" s="138" t="s">
        <v>455</v>
      </c>
      <c r="B227" s="259">
        <v>11</v>
      </c>
      <c r="C227" s="259">
        <v>14</v>
      </c>
      <c r="D227" s="259">
        <v>14</v>
      </c>
      <c r="E227" s="259">
        <v>0</v>
      </c>
      <c r="F227" s="259">
        <v>0</v>
      </c>
      <c r="G227" s="259">
        <v>1</v>
      </c>
      <c r="H227" s="259">
        <v>0</v>
      </c>
      <c r="I227" s="259">
        <v>1</v>
      </c>
      <c r="J227" s="259">
        <v>1</v>
      </c>
      <c r="K227" s="259">
        <v>2</v>
      </c>
      <c r="L227" s="259">
        <v>2</v>
      </c>
      <c r="M227" s="264">
        <v>1</v>
      </c>
    </row>
    <row r="228" spans="1:23">
      <c r="A228" s="138" t="s">
        <v>456</v>
      </c>
      <c r="B228" s="264">
        <v>81</v>
      </c>
      <c r="C228" s="264">
        <v>102</v>
      </c>
      <c r="D228" s="264">
        <v>107</v>
      </c>
      <c r="E228" s="264">
        <v>18</v>
      </c>
      <c r="F228" s="264">
        <v>29</v>
      </c>
      <c r="G228" s="264">
        <v>29</v>
      </c>
      <c r="H228" s="264">
        <v>14</v>
      </c>
      <c r="I228" s="264">
        <v>20</v>
      </c>
      <c r="J228" s="264">
        <v>33</v>
      </c>
      <c r="K228" s="264">
        <v>26</v>
      </c>
      <c r="L228" s="264">
        <v>29</v>
      </c>
      <c r="M228" s="264">
        <v>20</v>
      </c>
    </row>
    <row r="229" spans="1:23">
      <c r="A229" s="138" t="s">
        <v>457</v>
      </c>
      <c r="B229" s="264">
        <v>69</v>
      </c>
      <c r="C229" s="264">
        <v>86</v>
      </c>
      <c r="D229" s="264">
        <v>95</v>
      </c>
      <c r="E229" s="264">
        <v>14</v>
      </c>
      <c r="F229" s="264">
        <v>19</v>
      </c>
      <c r="G229" s="264">
        <v>18</v>
      </c>
      <c r="H229" s="264">
        <v>8</v>
      </c>
      <c r="I229" s="264">
        <v>14</v>
      </c>
      <c r="J229" s="264">
        <v>18</v>
      </c>
      <c r="K229" s="264">
        <v>23</v>
      </c>
      <c r="L229" s="264">
        <v>28</v>
      </c>
      <c r="M229" s="264">
        <v>14</v>
      </c>
    </row>
    <row r="230" spans="1:23">
      <c r="A230" s="138" t="s">
        <v>458</v>
      </c>
      <c r="B230" s="264">
        <v>81</v>
      </c>
      <c r="C230" s="264">
        <v>90</v>
      </c>
      <c r="D230" s="264">
        <v>111</v>
      </c>
      <c r="E230" s="264">
        <v>29</v>
      </c>
      <c r="F230" s="264">
        <v>32</v>
      </c>
      <c r="G230" s="264">
        <v>28</v>
      </c>
      <c r="H230" s="264">
        <v>14</v>
      </c>
      <c r="I230" s="264">
        <v>18</v>
      </c>
      <c r="J230" s="264">
        <v>33</v>
      </c>
      <c r="K230" s="264">
        <v>30</v>
      </c>
      <c r="L230" s="264">
        <v>32</v>
      </c>
      <c r="M230" s="264">
        <v>28</v>
      </c>
    </row>
    <row r="231" spans="1:23">
      <c r="A231" s="138" t="s">
        <v>459</v>
      </c>
      <c r="B231" s="264">
        <v>149</v>
      </c>
      <c r="C231" s="264">
        <v>179</v>
      </c>
      <c r="D231" s="264">
        <v>214</v>
      </c>
      <c r="E231" s="264">
        <v>68</v>
      </c>
      <c r="F231" s="264">
        <v>77</v>
      </c>
      <c r="G231" s="264">
        <v>85</v>
      </c>
      <c r="H231" s="264">
        <v>45</v>
      </c>
      <c r="I231" s="264">
        <v>53</v>
      </c>
      <c r="J231" s="264">
        <v>78</v>
      </c>
      <c r="K231" s="264">
        <v>74</v>
      </c>
      <c r="L231" s="264">
        <v>72</v>
      </c>
      <c r="M231" s="264">
        <v>59</v>
      </c>
    </row>
    <row r="232" spans="1:23">
      <c r="A232" s="138" t="s">
        <v>460</v>
      </c>
      <c r="B232" s="264">
        <v>4</v>
      </c>
      <c r="C232" s="264">
        <v>4</v>
      </c>
      <c r="D232" s="264">
        <v>6</v>
      </c>
      <c r="E232" s="264">
        <v>3</v>
      </c>
      <c r="F232" s="264">
        <v>3</v>
      </c>
      <c r="G232" s="264">
        <v>3</v>
      </c>
      <c r="H232" s="264">
        <v>3</v>
      </c>
      <c r="I232" s="264">
        <v>3</v>
      </c>
      <c r="J232" s="264">
        <v>4</v>
      </c>
      <c r="K232" s="264">
        <v>5</v>
      </c>
      <c r="L232" s="264">
        <v>3</v>
      </c>
      <c r="M232" s="264">
        <v>3</v>
      </c>
    </row>
    <row r="233" spans="1:23">
      <c r="A233" s="138" t="s">
        <v>461</v>
      </c>
      <c r="B233" s="264">
        <v>26</v>
      </c>
      <c r="C233" s="264">
        <v>31</v>
      </c>
      <c r="D233" s="264">
        <v>39</v>
      </c>
      <c r="E233" s="264">
        <v>8</v>
      </c>
      <c r="F233" s="264">
        <v>7</v>
      </c>
      <c r="G233" s="264">
        <v>13</v>
      </c>
      <c r="H233" s="264">
        <v>6</v>
      </c>
      <c r="I233" s="264">
        <v>7</v>
      </c>
      <c r="J233" s="264">
        <v>13</v>
      </c>
      <c r="K233" s="264">
        <v>11</v>
      </c>
      <c r="L233" s="264">
        <v>17</v>
      </c>
      <c r="M233" s="264">
        <v>12</v>
      </c>
    </row>
    <row r="234" spans="1:23">
      <c r="A234" s="138" t="s">
        <v>462</v>
      </c>
      <c r="B234" s="264">
        <v>22</v>
      </c>
      <c r="C234" s="264">
        <v>32</v>
      </c>
      <c r="D234" s="264">
        <v>34</v>
      </c>
      <c r="E234" s="264">
        <v>7</v>
      </c>
      <c r="F234" s="264">
        <v>8</v>
      </c>
      <c r="G234" s="264">
        <v>5</v>
      </c>
      <c r="H234" s="264">
        <v>2</v>
      </c>
      <c r="I234" s="264">
        <v>2</v>
      </c>
      <c r="J234" s="264">
        <v>6</v>
      </c>
      <c r="K234" s="264">
        <v>7</v>
      </c>
      <c r="L234" s="264">
        <v>8</v>
      </c>
      <c r="M234" s="264">
        <v>6</v>
      </c>
    </row>
    <row r="235" spans="1:23">
      <c r="A235" s="139" t="s">
        <v>463</v>
      </c>
      <c r="B235" s="265">
        <v>218</v>
      </c>
      <c r="C235" s="265">
        <v>265</v>
      </c>
      <c r="D235" s="265">
        <v>289</v>
      </c>
      <c r="E235" s="265">
        <v>113</v>
      </c>
      <c r="F235" s="265">
        <v>112</v>
      </c>
      <c r="G235" s="265">
        <v>115</v>
      </c>
      <c r="H235" s="265">
        <v>85</v>
      </c>
      <c r="I235" s="265">
        <v>108</v>
      </c>
      <c r="J235" s="265">
        <v>122</v>
      </c>
      <c r="K235" s="265">
        <v>120</v>
      </c>
      <c r="L235" s="265">
        <v>124</v>
      </c>
      <c r="M235" s="265">
        <v>111</v>
      </c>
    </row>
    <row r="236" spans="1:23" ht="13.5">
      <c r="A236" s="127" t="s">
        <v>464</v>
      </c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</row>
    <row r="237" spans="1:23">
      <c r="A237" s="129" t="s">
        <v>465</v>
      </c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</row>
    <row r="238" spans="1:23">
      <c r="A238" s="129" t="s">
        <v>466</v>
      </c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</row>
    <row r="239" spans="1:23">
      <c r="A239" s="129" t="s">
        <v>467</v>
      </c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</row>
    <row r="240" spans="1:23" ht="13.5">
      <c r="A240" s="127" t="s">
        <v>216</v>
      </c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</row>
    <row r="241" spans="1:13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</row>
    <row r="242" spans="1:13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</row>
    <row r="243" spans="1:13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</row>
    <row r="249" spans="1:13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</row>
    <row r="250" spans="1:13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</row>
  </sheetData>
  <pageMargins left="0.23622047244094491" right="0.23622047244094491" top="0.39370078740157483" bottom="0.34" header="0" footer="0.11811023622047245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zoomScaleNormal="100" workbookViewId="0">
      <selection activeCell="L29" sqref="L29"/>
    </sheetView>
  </sheetViews>
  <sheetFormatPr baseColWidth="10" defaultColWidth="11.42578125" defaultRowHeight="12.75"/>
  <cols>
    <col min="1" max="1" width="12.28515625" style="68" customWidth="1"/>
    <col min="2" max="2" width="5.7109375" style="68" customWidth="1"/>
    <col min="3" max="3" width="6.28515625" style="68" customWidth="1"/>
    <col min="4" max="4" width="6.140625" style="68" customWidth="1"/>
    <col min="5" max="5" width="5.7109375" style="68" customWidth="1"/>
    <col min="6" max="6" width="6.28515625" style="68" customWidth="1"/>
    <col min="7" max="7" width="6.140625" style="68" customWidth="1"/>
    <col min="8" max="8" width="5.7109375" style="68" customWidth="1"/>
    <col min="9" max="9" width="6.28515625" style="68" customWidth="1"/>
    <col min="10" max="10" width="6.140625" style="68" customWidth="1"/>
    <col min="11" max="11" width="5.7109375" style="68" customWidth="1"/>
    <col min="12" max="12" width="6.28515625" style="68" customWidth="1"/>
    <col min="13" max="13" width="6.140625" style="68" customWidth="1"/>
    <col min="14" max="14" width="5.7109375" style="68" customWidth="1"/>
    <col min="15" max="15" width="6.28515625" style="68" customWidth="1"/>
    <col min="16" max="16" width="6.140625" style="68" customWidth="1"/>
    <col min="17" max="16384" width="11.42578125" style="68"/>
  </cols>
  <sheetData>
    <row r="1" spans="1:18">
      <c r="A1" s="1" t="s">
        <v>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19"/>
      <c r="O1" s="19"/>
      <c r="P1" s="3"/>
      <c r="Q1" s="3"/>
      <c r="R1" s="3"/>
    </row>
    <row r="2" spans="1:18">
      <c r="A2" s="4" t="s">
        <v>68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9"/>
      <c r="O2" s="19"/>
      <c r="P2" s="3"/>
      <c r="Q2" s="3"/>
      <c r="R2" s="3"/>
    </row>
    <row r="3" spans="1:18">
      <c r="A3" s="6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19"/>
      <c r="P3" s="3"/>
      <c r="Q3" s="3"/>
      <c r="R3" s="3"/>
    </row>
    <row r="4" spans="1:18">
      <c r="A4" s="5"/>
      <c r="B4" s="6" t="s">
        <v>25</v>
      </c>
      <c r="C4" s="6"/>
      <c r="D4" s="6"/>
      <c r="E4" s="6" t="s">
        <v>10</v>
      </c>
      <c r="F4" s="6"/>
      <c r="G4" s="6"/>
      <c r="H4" s="6" t="s">
        <v>11</v>
      </c>
      <c r="I4" s="6"/>
      <c r="J4" s="6"/>
      <c r="K4" s="6" t="s">
        <v>12</v>
      </c>
      <c r="L4" s="6"/>
      <c r="M4" s="6"/>
      <c r="N4" s="6" t="s">
        <v>13</v>
      </c>
      <c r="O4" s="6"/>
      <c r="P4" s="6"/>
      <c r="Q4" s="3"/>
      <c r="R4" s="3"/>
    </row>
    <row r="5" spans="1:18">
      <c r="A5" s="5"/>
      <c r="B5" s="7" t="s">
        <v>6</v>
      </c>
      <c r="C5" s="7" t="s">
        <v>7</v>
      </c>
      <c r="D5" s="7" t="s">
        <v>8</v>
      </c>
      <c r="E5" s="7" t="s">
        <v>6</v>
      </c>
      <c r="F5" s="7" t="s">
        <v>7</v>
      </c>
      <c r="G5" s="7" t="s">
        <v>8</v>
      </c>
      <c r="H5" s="7" t="s">
        <v>6</v>
      </c>
      <c r="I5" s="7" t="s">
        <v>7</v>
      </c>
      <c r="J5" s="7" t="s">
        <v>8</v>
      </c>
      <c r="K5" s="7" t="s">
        <v>6</v>
      </c>
      <c r="L5" s="7" t="s">
        <v>7</v>
      </c>
      <c r="M5" s="7" t="s">
        <v>8</v>
      </c>
      <c r="N5" s="7" t="s">
        <v>6</v>
      </c>
      <c r="O5" s="7" t="s">
        <v>7</v>
      </c>
      <c r="P5" s="7" t="s">
        <v>8</v>
      </c>
      <c r="Q5" s="3"/>
      <c r="R5" s="3"/>
    </row>
    <row r="6" spans="1:18">
      <c r="A6" s="70" t="s">
        <v>6</v>
      </c>
      <c r="B6" s="71">
        <f>AVERAGE(E6,H6,K6,N6)</f>
        <v>378.52500000000003</v>
      </c>
      <c r="C6" s="71">
        <f t="shared" ref="C6:D6" si="0">AVERAGE(F6,I6,L6,O6)</f>
        <v>190.97499999999999</v>
      </c>
      <c r="D6" s="71">
        <f t="shared" si="0"/>
        <v>187.47500000000002</v>
      </c>
      <c r="E6" s="71">
        <f>SUM(E7:E10)</f>
        <v>367.4</v>
      </c>
      <c r="F6" s="71">
        <f t="shared" ref="F6:P6" si="1">SUM(F7:F10)</f>
        <v>179.79999999999998</v>
      </c>
      <c r="G6" s="71">
        <f t="shared" si="1"/>
        <v>187.5</v>
      </c>
      <c r="H6" s="71">
        <f t="shared" si="1"/>
        <v>379.5</v>
      </c>
      <c r="I6" s="71">
        <f t="shared" si="1"/>
        <v>190.8</v>
      </c>
      <c r="J6" s="71">
        <f t="shared" si="1"/>
        <v>188.7</v>
      </c>
      <c r="K6" s="71">
        <f t="shared" si="1"/>
        <v>374.5</v>
      </c>
      <c r="L6" s="71">
        <f t="shared" si="1"/>
        <v>191.4</v>
      </c>
      <c r="M6" s="71">
        <f t="shared" si="1"/>
        <v>182.9</v>
      </c>
      <c r="N6" s="71">
        <f t="shared" si="1"/>
        <v>392.7</v>
      </c>
      <c r="O6" s="71">
        <f t="shared" si="1"/>
        <v>201.89999999999998</v>
      </c>
      <c r="P6" s="71">
        <f t="shared" si="1"/>
        <v>190.8</v>
      </c>
      <c r="Q6" s="3"/>
      <c r="R6" s="10"/>
    </row>
    <row r="7" spans="1:18">
      <c r="A7" s="29" t="s">
        <v>60</v>
      </c>
      <c r="B7" s="63">
        <f t="shared" ref="B7:D10" si="2">AVERAGE(E7,H7,K7,N7)</f>
        <v>21.65</v>
      </c>
      <c r="C7" s="63">
        <f>AVERAGE(F7,I7,L7,O7)</f>
        <v>11.125</v>
      </c>
      <c r="D7" s="63">
        <f>AVERAGE(G7,J7,M7,P7)</f>
        <v>10.499999999999998</v>
      </c>
      <c r="E7" s="63">
        <v>21.5</v>
      </c>
      <c r="F7" s="63">
        <v>8.5</v>
      </c>
      <c r="G7" s="63">
        <v>13</v>
      </c>
      <c r="H7" s="63">
        <v>22.9</v>
      </c>
      <c r="I7" s="63">
        <v>11.5</v>
      </c>
      <c r="J7" s="63">
        <v>11.4</v>
      </c>
      <c r="K7" s="63">
        <v>21.1</v>
      </c>
      <c r="L7" s="63">
        <v>12.3</v>
      </c>
      <c r="M7" s="63">
        <v>8.6999999999999993</v>
      </c>
      <c r="N7" s="63">
        <v>21.1</v>
      </c>
      <c r="O7" s="63">
        <v>12.2</v>
      </c>
      <c r="P7" s="63">
        <v>8.9</v>
      </c>
      <c r="Q7" s="3"/>
      <c r="R7" s="3"/>
    </row>
    <row r="8" spans="1:18">
      <c r="A8" s="29" t="s">
        <v>61</v>
      </c>
      <c r="B8" s="63">
        <f t="shared" si="2"/>
        <v>34.050000000000004</v>
      </c>
      <c r="C8" s="63">
        <f t="shared" si="2"/>
        <v>17</v>
      </c>
      <c r="D8" s="63">
        <f t="shared" si="2"/>
        <v>17.025000000000002</v>
      </c>
      <c r="E8" s="63">
        <v>33.200000000000003</v>
      </c>
      <c r="F8" s="63">
        <v>15.5</v>
      </c>
      <c r="G8" s="63">
        <v>17.600000000000001</v>
      </c>
      <c r="H8" s="63">
        <v>29.9</v>
      </c>
      <c r="I8" s="63">
        <v>15.1</v>
      </c>
      <c r="J8" s="63">
        <v>14.8</v>
      </c>
      <c r="K8" s="63">
        <v>35.200000000000003</v>
      </c>
      <c r="L8" s="63">
        <v>17.600000000000001</v>
      </c>
      <c r="M8" s="63">
        <v>17.600000000000001</v>
      </c>
      <c r="N8" s="63">
        <v>37.9</v>
      </c>
      <c r="O8" s="63">
        <v>19.8</v>
      </c>
      <c r="P8" s="63">
        <v>18.100000000000001</v>
      </c>
      <c r="Q8" s="3"/>
      <c r="R8" s="3"/>
    </row>
    <row r="9" spans="1:18">
      <c r="A9" s="29" t="s">
        <v>62</v>
      </c>
      <c r="B9" s="63">
        <f t="shared" si="2"/>
        <v>240.55</v>
      </c>
      <c r="C9" s="63">
        <f t="shared" si="2"/>
        <v>122.02500000000001</v>
      </c>
      <c r="D9" s="63">
        <f t="shared" si="2"/>
        <v>118.52500000000001</v>
      </c>
      <c r="E9" s="63">
        <v>231.7</v>
      </c>
      <c r="F9" s="63">
        <v>116.2</v>
      </c>
      <c r="G9" s="63">
        <v>115.5</v>
      </c>
      <c r="H9" s="63">
        <v>249.9</v>
      </c>
      <c r="I9" s="63">
        <v>124.9</v>
      </c>
      <c r="J9" s="63">
        <v>125</v>
      </c>
      <c r="K9" s="63">
        <v>234.9</v>
      </c>
      <c r="L9" s="63">
        <v>122.4</v>
      </c>
      <c r="M9" s="63">
        <v>112.5</v>
      </c>
      <c r="N9" s="63">
        <v>245.7</v>
      </c>
      <c r="O9" s="63">
        <v>124.6</v>
      </c>
      <c r="P9" s="63">
        <v>121.1</v>
      </c>
      <c r="Q9" s="3"/>
      <c r="R9" s="3"/>
    </row>
    <row r="10" spans="1:18">
      <c r="A10" s="72" t="s">
        <v>51</v>
      </c>
      <c r="B10" s="73">
        <f t="shared" si="2"/>
        <v>82.275000000000006</v>
      </c>
      <c r="C10" s="73">
        <f t="shared" si="2"/>
        <v>40.825000000000003</v>
      </c>
      <c r="D10" s="73">
        <f t="shared" si="2"/>
        <v>41.424999999999997</v>
      </c>
      <c r="E10" s="73">
        <v>81</v>
      </c>
      <c r="F10" s="73">
        <v>39.6</v>
      </c>
      <c r="G10" s="73">
        <v>41.4</v>
      </c>
      <c r="H10" s="73">
        <v>76.8</v>
      </c>
      <c r="I10" s="73">
        <v>39.299999999999997</v>
      </c>
      <c r="J10" s="73">
        <v>37.5</v>
      </c>
      <c r="K10" s="73">
        <v>83.3</v>
      </c>
      <c r="L10" s="73">
        <v>39.1</v>
      </c>
      <c r="M10" s="73">
        <v>44.1</v>
      </c>
      <c r="N10" s="73">
        <v>88</v>
      </c>
      <c r="O10" s="73">
        <v>45.3</v>
      </c>
      <c r="P10" s="73">
        <v>42.7</v>
      </c>
      <c r="Q10" s="3"/>
      <c r="R10" s="3"/>
    </row>
    <row r="11" spans="1:18" ht="13.5">
      <c r="A11" s="15" t="s">
        <v>17</v>
      </c>
      <c r="B11" s="16"/>
      <c r="C11" s="16"/>
      <c r="D11" s="62"/>
      <c r="E11" s="16"/>
      <c r="F11" s="16"/>
      <c r="G11" s="62"/>
      <c r="H11" s="16"/>
      <c r="I11" s="16"/>
      <c r="J11" s="62"/>
      <c r="K11" s="16"/>
      <c r="L11" s="16"/>
      <c r="M11" s="17"/>
      <c r="N11" s="17"/>
      <c r="O11" s="42"/>
      <c r="P11" s="16"/>
      <c r="Q11" s="3"/>
      <c r="R11" s="3"/>
    </row>
    <row r="12" spans="1:18" ht="13.5">
      <c r="A12" s="15" t="s">
        <v>18</v>
      </c>
      <c r="B12" s="16"/>
      <c r="C12" s="16"/>
      <c r="D12" s="16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3"/>
      <c r="R12" s="3"/>
    </row>
    <row r="13" spans="1:18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1:18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1:18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</row>
    <row r="19" spans="1:18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18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</row>
    <row r="46" spans="1:13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</row>
    <row r="47" spans="1:13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</row>
    <row r="48" spans="1:13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</row>
    <row r="49" spans="1:13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</row>
    <row r="50" spans="1:13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</row>
    <row r="51" spans="1:13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</row>
    <row r="53" spans="1:13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</row>
    <row r="54" spans="1:13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</row>
    <row r="55" spans="1:13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</row>
    <row r="56" spans="1:13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</row>
    <row r="57" spans="1:13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</row>
    <row r="58" spans="1:13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scale="9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9"/>
  <sheetViews>
    <sheetView workbookViewId="0">
      <selection activeCell="I18" sqref="I18"/>
    </sheetView>
  </sheetViews>
  <sheetFormatPr baseColWidth="10" defaultColWidth="11.42578125" defaultRowHeight="12.75"/>
  <cols>
    <col min="1" max="1" width="20" style="235" customWidth="1"/>
    <col min="2" max="2" width="6.5703125" style="235" bestFit="1" customWidth="1"/>
    <col min="3" max="3" width="7" style="235" bestFit="1" customWidth="1"/>
    <col min="4" max="6" width="5.7109375" style="235" bestFit="1" customWidth="1"/>
    <col min="7" max="7" width="5.85546875" style="235" bestFit="1" customWidth="1"/>
    <col min="8" max="8" width="6.28515625" style="235" bestFit="1" customWidth="1"/>
    <col min="9" max="9" width="6.5703125" style="235" bestFit="1" customWidth="1"/>
    <col min="10" max="10" width="9.28515625" style="235" bestFit="1" customWidth="1"/>
    <col min="11" max="11" width="8.140625" style="235" bestFit="1" customWidth="1"/>
    <col min="12" max="12" width="9.7109375" style="235" bestFit="1" customWidth="1"/>
    <col min="13" max="13" width="9.5703125" style="235" bestFit="1" customWidth="1"/>
    <col min="14" max="16384" width="11.42578125" style="235"/>
  </cols>
  <sheetData>
    <row r="1" spans="1:22">
      <c r="A1" s="103" t="s">
        <v>491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22">
      <c r="A2" s="107" t="s">
        <v>492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pans="1:22">
      <c r="A3" s="129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04"/>
    </row>
    <row r="4" spans="1:22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</row>
    <row r="5" spans="1:22">
      <c r="A5" s="169" t="s">
        <v>27</v>
      </c>
      <c r="B5" s="193">
        <f>SUM(B11,B17,B23,B29,B35,B41,B47,B53,B59,B65,B71,B77,B83,B89,B95,B101,B107,B113,B119,B125)</f>
        <v>51924</v>
      </c>
      <c r="C5" s="193">
        <f t="shared" ref="C5:M5" si="0">SUM(C11,C17,C23,C29,C35,C41,C47,C53,C59,C65,C71,C77,C83,C89,C95,C101,C107,C113,C119,C125)</f>
        <v>51913</v>
      </c>
      <c r="D5" s="193">
        <f t="shared" si="0"/>
        <v>51855</v>
      </c>
      <c r="E5" s="193">
        <f t="shared" si="0"/>
        <v>51780</v>
      </c>
      <c r="F5" s="193">
        <f t="shared" si="0"/>
        <v>51107</v>
      </c>
      <c r="G5" s="193">
        <f t="shared" si="0"/>
        <v>50730</v>
      </c>
      <c r="H5" s="193">
        <f t="shared" si="0"/>
        <v>50383</v>
      </c>
      <c r="I5" s="193">
        <f t="shared" si="0"/>
        <v>51527</v>
      </c>
      <c r="J5" s="193">
        <f t="shared" si="0"/>
        <v>50799</v>
      </c>
      <c r="K5" s="193">
        <f t="shared" si="0"/>
        <v>50973</v>
      </c>
      <c r="L5" s="193">
        <f t="shared" si="0"/>
        <v>48839</v>
      </c>
      <c r="M5" s="193">
        <f t="shared" si="0"/>
        <v>48394</v>
      </c>
    </row>
    <row r="6" spans="1:22">
      <c r="A6" s="138" t="s">
        <v>470</v>
      </c>
      <c r="B6" s="264">
        <f t="shared" ref="B6:M10" si="1">SUM(B12,B18,B24,B30,B36,B42,B48,B54,B60,B66,B72,B78,B84,B90,B96,B102,B108,B114,B120,B126)</f>
        <v>367</v>
      </c>
      <c r="C6" s="264">
        <f t="shared" si="1"/>
        <v>380</v>
      </c>
      <c r="D6" s="264">
        <f t="shared" si="1"/>
        <v>376</v>
      </c>
      <c r="E6" s="264">
        <f t="shared" si="1"/>
        <v>376</v>
      </c>
      <c r="F6" s="264">
        <f t="shared" si="1"/>
        <v>379</v>
      </c>
      <c r="G6" s="264">
        <f t="shared" si="1"/>
        <v>386</v>
      </c>
      <c r="H6" s="264">
        <f t="shared" si="1"/>
        <v>374</v>
      </c>
      <c r="I6" s="264">
        <f t="shared" si="1"/>
        <v>372</v>
      </c>
      <c r="J6" s="264">
        <f t="shared" si="1"/>
        <v>389</v>
      </c>
      <c r="K6" s="264">
        <f t="shared" si="1"/>
        <v>367</v>
      </c>
      <c r="L6" s="264">
        <f t="shared" si="1"/>
        <v>344</v>
      </c>
      <c r="M6" s="264">
        <f t="shared" si="1"/>
        <v>345</v>
      </c>
    </row>
    <row r="7" spans="1:22">
      <c r="A7" s="138" t="s">
        <v>471</v>
      </c>
      <c r="B7" s="264">
        <f t="shared" si="1"/>
        <v>1166</v>
      </c>
      <c r="C7" s="264">
        <f t="shared" si="1"/>
        <v>1176</v>
      </c>
      <c r="D7" s="264">
        <f t="shared" si="1"/>
        <v>1185</v>
      </c>
      <c r="E7" s="264">
        <f t="shared" si="1"/>
        <v>1170</v>
      </c>
      <c r="F7" s="264">
        <f t="shared" si="1"/>
        <v>1132</v>
      </c>
      <c r="G7" s="264">
        <f t="shared" si="1"/>
        <v>1118</v>
      </c>
      <c r="H7" s="264">
        <f t="shared" si="1"/>
        <v>1147</v>
      </c>
      <c r="I7" s="264">
        <f t="shared" si="1"/>
        <v>1175</v>
      </c>
      <c r="J7" s="264">
        <f t="shared" si="1"/>
        <v>1120</v>
      </c>
      <c r="K7" s="264">
        <f t="shared" si="1"/>
        <v>1118</v>
      </c>
      <c r="L7" s="264">
        <f t="shared" si="1"/>
        <v>1023</v>
      </c>
      <c r="M7" s="264">
        <f t="shared" si="1"/>
        <v>1018</v>
      </c>
    </row>
    <row r="8" spans="1:22">
      <c r="A8" s="138" t="s">
        <v>472</v>
      </c>
      <c r="B8" s="264">
        <f t="shared" si="1"/>
        <v>1408</v>
      </c>
      <c r="C8" s="264">
        <f t="shared" si="1"/>
        <v>1394</v>
      </c>
      <c r="D8" s="264">
        <f t="shared" si="1"/>
        <v>1403</v>
      </c>
      <c r="E8" s="264">
        <f t="shared" si="1"/>
        <v>1386</v>
      </c>
      <c r="F8" s="264">
        <f t="shared" si="1"/>
        <v>1363</v>
      </c>
      <c r="G8" s="264">
        <f t="shared" si="1"/>
        <v>1351</v>
      </c>
      <c r="H8" s="264">
        <f t="shared" si="1"/>
        <v>1325</v>
      </c>
      <c r="I8" s="264">
        <f t="shared" si="1"/>
        <v>1332</v>
      </c>
      <c r="J8" s="264">
        <f t="shared" si="1"/>
        <v>1319</v>
      </c>
      <c r="K8" s="264">
        <f t="shared" si="1"/>
        <v>1337</v>
      </c>
      <c r="L8" s="264">
        <f t="shared" si="1"/>
        <v>1281</v>
      </c>
      <c r="M8" s="264">
        <f t="shared" si="1"/>
        <v>1260</v>
      </c>
    </row>
    <row r="9" spans="1:22">
      <c r="A9" s="138" t="s">
        <v>473</v>
      </c>
      <c r="B9" s="264">
        <f t="shared" si="1"/>
        <v>39434</v>
      </c>
      <c r="C9" s="264">
        <f t="shared" si="1"/>
        <v>39628</v>
      </c>
      <c r="D9" s="264">
        <f t="shared" si="1"/>
        <v>39719</v>
      </c>
      <c r="E9" s="264">
        <f t="shared" si="1"/>
        <v>39697</v>
      </c>
      <c r="F9" s="264">
        <f t="shared" si="1"/>
        <v>39045</v>
      </c>
      <c r="G9" s="264">
        <f t="shared" si="1"/>
        <v>38658</v>
      </c>
      <c r="H9" s="264">
        <f t="shared" si="1"/>
        <v>37766</v>
      </c>
      <c r="I9" s="264">
        <f t="shared" si="1"/>
        <v>38311</v>
      </c>
      <c r="J9" s="264">
        <f t="shared" si="1"/>
        <v>38273</v>
      </c>
      <c r="K9" s="264">
        <f t="shared" si="1"/>
        <v>38578</v>
      </c>
      <c r="L9" s="264">
        <f t="shared" si="1"/>
        <v>37165</v>
      </c>
      <c r="M9" s="264">
        <f t="shared" si="1"/>
        <v>36849</v>
      </c>
    </row>
    <row r="10" spans="1:22">
      <c r="A10" s="139" t="s">
        <v>493</v>
      </c>
      <c r="B10" s="265">
        <f t="shared" si="1"/>
        <v>9549</v>
      </c>
      <c r="C10" s="265">
        <f t="shared" si="1"/>
        <v>9335</v>
      </c>
      <c r="D10" s="265">
        <f t="shared" si="1"/>
        <v>9172</v>
      </c>
      <c r="E10" s="265">
        <f t="shared" si="1"/>
        <v>9151</v>
      </c>
      <c r="F10" s="265">
        <f t="shared" si="1"/>
        <v>9188</v>
      </c>
      <c r="G10" s="265">
        <f t="shared" si="1"/>
        <v>9217</v>
      </c>
      <c r="H10" s="265">
        <f t="shared" si="1"/>
        <v>9771</v>
      </c>
      <c r="I10" s="265">
        <f t="shared" si="1"/>
        <v>10337</v>
      </c>
      <c r="J10" s="265">
        <f t="shared" si="1"/>
        <v>9698</v>
      </c>
      <c r="K10" s="265">
        <f t="shared" si="1"/>
        <v>9573</v>
      </c>
      <c r="L10" s="265">
        <f t="shared" si="1"/>
        <v>9026</v>
      </c>
      <c r="M10" s="265">
        <f t="shared" si="1"/>
        <v>8922</v>
      </c>
    </row>
    <row r="11" spans="1:22">
      <c r="A11" s="169" t="s">
        <v>422</v>
      </c>
      <c r="B11" s="266">
        <v>1308</v>
      </c>
      <c r="C11" s="266">
        <v>1291</v>
      </c>
      <c r="D11" s="266">
        <v>1290</v>
      </c>
      <c r="E11" s="266">
        <v>1291</v>
      </c>
      <c r="F11" s="266">
        <v>1275</v>
      </c>
      <c r="G11" s="266">
        <v>1258</v>
      </c>
      <c r="H11" s="266">
        <v>1269</v>
      </c>
      <c r="I11" s="266">
        <v>1311</v>
      </c>
      <c r="J11" s="266">
        <v>1295</v>
      </c>
      <c r="K11" s="266">
        <v>1320</v>
      </c>
      <c r="L11" s="266">
        <v>1264</v>
      </c>
      <c r="M11" s="266">
        <v>1273</v>
      </c>
      <c r="N11" s="267"/>
      <c r="O11" s="267"/>
      <c r="P11" s="267"/>
      <c r="Q11" s="267"/>
      <c r="R11" s="267"/>
      <c r="S11" s="267"/>
      <c r="T11" s="267"/>
      <c r="U11" s="267"/>
      <c r="V11" s="267"/>
    </row>
    <row r="12" spans="1:22">
      <c r="A12" s="138" t="s">
        <v>470</v>
      </c>
      <c r="B12" s="264">
        <v>10</v>
      </c>
      <c r="C12" s="264">
        <v>14</v>
      </c>
      <c r="D12" s="264">
        <v>15</v>
      </c>
      <c r="E12" s="264">
        <v>15</v>
      </c>
      <c r="F12" s="264">
        <v>14</v>
      </c>
      <c r="G12" s="264">
        <v>16</v>
      </c>
      <c r="H12" s="264">
        <v>12</v>
      </c>
      <c r="I12" s="264">
        <v>13</v>
      </c>
      <c r="J12" s="264">
        <v>12</v>
      </c>
      <c r="K12" s="264">
        <v>11</v>
      </c>
      <c r="L12" s="264">
        <v>11</v>
      </c>
      <c r="M12" s="264">
        <v>12</v>
      </c>
    </row>
    <row r="13" spans="1:22">
      <c r="A13" s="138" t="s">
        <v>471</v>
      </c>
      <c r="B13" s="264">
        <v>34</v>
      </c>
      <c r="C13" s="264">
        <v>35</v>
      </c>
      <c r="D13" s="264">
        <v>34</v>
      </c>
      <c r="E13" s="264">
        <v>31</v>
      </c>
      <c r="F13" s="264">
        <v>38</v>
      </c>
      <c r="G13" s="264">
        <v>48</v>
      </c>
      <c r="H13" s="264">
        <v>40</v>
      </c>
      <c r="I13" s="264">
        <v>43</v>
      </c>
      <c r="J13" s="264">
        <v>49</v>
      </c>
      <c r="K13" s="264">
        <v>47</v>
      </c>
      <c r="L13" s="264">
        <v>42</v>
      </c>
      <c r="M13" s="264">
        <v>45</v>
      </c>
    </row>
    <row r="14" spans="1:22">
      <c r="A14" s="138" t="s">
        <v>472</v>
      </c>
      <c r="B14" s="264">
        <v>31</v>
      </c>
      <c r="C14" s="264">
        <v>28</v>
      </c>
      <c r="D14" s="264">
        <v>30</v>
      </c>
      <c r="E14" s="264">
        <v>30</v>
      </c>
      <c r="F14" s="264">
        <v>33</v>
      </c>
      <c r="G14" s="264">
        <v>28</v>
      </c>
      <c r="H14" s="264">
        <v>29</v>
      </c>
      <c r="I14" s="264">
        <v>29</v>
      </c>
      <c r="J14" s="264">
        <v>28</v>
      </c>
      <c r="K14" s="264">
        <v>29</v>
      </c>
      <c r="L14" s="264">
        <v>25</v>
      </c>
      <c r="M14" s="264">
        <v>31</v>
      </c>
    </row>
    <row r="15" spans="1:22">
      <c r="A15" s="138" t="s">
        <v>473</v>
      </c>
      <c r="B15" s="264">
        <v>870</v>
      </c>
      <c r="C15" s="264">
        <v>865</v>
      </c>
      <c r="D15" s="264">
        <v>868</v>
      </c>
      <c r="E15" s="264">
        <v>876</v>
      </c>
      <c r="F15" s="264">
        <v>850</v>
      </c>
      <c r="G15" s="264">
        <v>838</v>
      </c>
      <c r="H15" s="264">
        <v>838</v>
      </c>
      <c r="I15" s="264">
        <v>859</v>
      </c>
      <c r="J15" s="264">
        <v>854</v>
      </c>
      <c r="K15" s="264">
        <v>893</v>
      </c>
      <c r="L15" s="264">
        <v>861</v>
      </c>
      <c r="M15" s="264">
        <v>861</v>
      </c>
    </row>
    <row r="16" spans="1:22">
      <c r="A16" s="139" t="s">
        <v>493</v>
      </c>
      <c r="B16" s="265">
        <v>363</v>
      </c>
      <c r="C16" s="265">
        <v>349</v>
      </c>
      <c r="D16" s="265">
        <v>343</v>
      </c>
      <c r="E16" s="265">
        <v>339</v>
      </c>
      <c r="F16" s="265">
        <v>340</v>
      </c>
      <c r="G16" s="265">
        <v>328</v>
      </c>
      <c r="H16" s="265">
        <v>350</v>
      </c>
      <c r="I16" s="265">
        <v>367</v>
      </c>
      <c r="J16" s="265">
        <v>352</v>
      </c>
      <c r="K16" s="265">
        <v>340</v>
      </c>
      <c r="L16" s="265">
        <v>325</v>
      </c>
      <c r="M16" s="265">
        <v>324</v>
      </c>
    </row>
    <row r="17" spans="1:23">
      <c r="A17" s="169" t="s">
        <v>444</v>
      </c>
      <c r="B17" s="187">
        <v>1819</v>
      </c>
      <c r="C17" s="187">
        <v>1820</v>
      </c>
      <c r="D17" s="187">
        <v>1797</v>
      </c>
      <c r="E17" s="187">
        <v>1808</v>
      </c>
      <c r="F17" s="187">
        <v>1782</v>
      </c>
      <c r="G17" s="187">
        <v>1764</v>
      </c>
      <c r="H17" s="187">
        <v>1814</v>
      </c>
      <c r="I17" s="187">
        <v>1855</v>
      </c>
      <c r="J17" s="187">
        <v>1818</v>
      </c>
      <c r="K17" s="187">
        <v>1790</v>
      </c>
      <c r="L17" s="187">
        <v>1709</v>
      </c>
      <c r="M17" s="187">
        <v>1707</v>
      </c>
      <c r="N17" s="267"/>
      <c r="O17" s="267"/>
      <c r="P17" s="267"/>
      <c r="Q17" s="267"/>
      <c r="R17" s="267"/>
      <c r="S17" s="267"/>
      <c r="T17" s="267"/>
      <c r="U17" s="267"/>
      <c r="V17" s="267"/>
      <c r="W17" s="267"/>
    </row>
    <row r="18" spans="1:23">
      <c r="A18" s="138" t="s">
        <v>470</v>
      </c>
      <c r="B18" s="264">
        <v>8</v>
      </c>
      <c r="C18" s="264">
        <v>8</v>
      </c>
      <c r="D18" s="264">
        <v>8</v>
      </c>
      <c r="E18" s="264">
        <v>10</v>
      </c>
      <c r="F18" s="264">
        <v>7</v>
      </c>
      <c r="G18" s="264">
        <v>7</v>
      </c>
      <c r="H18" s="264">
        <v>8</v>
      </c>
      <c r="I18" s="264">
        <v>7</v>
      </c>
      <c r="J18" s="264">
        <v>10</v>
      </c>
      <c r="K18" s="264">
        <v>9</v>
      </c>
      <c r="L18" s="264">
        <v>8</v>
      </c>
      <c r="M18" s="264">
        <v>11</v>
      </c>
    </row>
    <row r="19" spans="1:23">
      <c r="A19" s="138" t="s">
        <v>471</v>
      </c>
      <c r="B19" s="264">
        <v>38</v>
      </c>
      <c r="C19" s="264">
        <v>37</v>
      </c>
      <c r="D19" s="264">
        <v>37</v>
      </c>
      <c r="E19" s="264">
        <v>31</v>
      </c>
      <c r="F19" s="264">
        <v>30</v>
      </c>
      <c r="G19" s="264">
        <v>29</v>
      </c>
      <c r="H19" s="264">
        <v>29</v>
      </c>
      <c r="I19" s="264">
        <v>29</v>
      </c>
      <c r="J19" s="264">
        <v>28</v>
      </c>
      <c r="K19" s="264">
        <v>26</v>
      </c>
      <c r="L19" s="264">
        <v>27</v>
      </c>
      <c r="M19" s="264">
        <v>24</v>
      </c>
    </row>
    <row r="20" spans="1:23">
      <c r="A20" s="138" t="s">
        <v>472</v>
      </c>
      <c r="B20" s="264">
        <v>33</v>
      </c>
      <c r="C20" s="264">
        <v>36</v>
      </c>
      <c r="D20" s="264">
        <v>35</v>
      </c>
      <c r="E20" s="264">
        <v>38</v>
      </c>
      <c r="F20" s="264">
        <v>36</v>
      </c>
      <c r="G20" s="264">
        <v>31</v>
      </c>
      <c r="H20" s="264">
        <v>33</v>
      </c>
      <c r="I20" s="264">
        <v>34</v>
      </c>
      <c r="J20" s="264">
        <v>33</v>
      </c>
      <c r="K20" s="264">
        <v>32</v>
      </c>
      <c r="L20" s="264">
        <v>33</v>
      </c>
      <c r="M20" s="264">
        <v>27</v>
      </c>
    </row>
    <row r="21" spans="1:23">
      <c r="A21" s="138" t="s">
        <v>473</v>
      </c>
      <c r="B21" s="264">
        <v>1143</v>
      </c>
      <c r="C21" s="264">
        <v>1158</v>
      </c>
      <c r="D21" s="264">
        <v>1147</v>
      </c>
      <c r="E21" s="264">
        <v>1158</v>
      </c>
      <c r="F21" s="264">
        <v>1145</v>
      </c>
      <c r="G21" s="264">
        <v>1139</v>
      </c>
      <c r="H21" s="264">
        <v>1132</v>
      </c>
      <c r="I21" s="264">
        <v>1148</v>
      </c>
      <c r="J21" s="264">
        <v>1158</v>
      </c>
      <c r="K21" s="264">
        <v>1145</v>
      </c>
      <c r="L21" s="264">
        <v>1097</v>
      </c>
      <c r="M21" s="264">
        <v>1106</v>
      </c>
    </row>
    <row r="22" spans="1:23">
      <c r="A22" s="139" t="s">
        <v>493</v>
      </c>
      <c r="B22" s="265">
        <v>597</v>
      </c>
      <c r="C22" s="265">
        <v>581</v>
      </c>
      <c r="D22" s="265">
        <v>570</v>
      </c>
      <c r="E22" s="265">
        <v>571</v>
      </c>
      <c r="F22" s="265">
        <v>564</v>
      </c>
      <c r="G22" s="265">
        <v>558</v>
      </c>
      <c r="H22" s="265">
        <v>612</v>
      </c>
      <c r="I22" s="265">
        <v>637</v>
      </c>
      <c r="J22" s="265">
        <v>589</v>
      </c>
      <c r="K22" s="265">
        <v>578</v>
      </c>
      <c r="L22" s="265">
        <v>544</v>
      </c>
      <c r="M22" s="265">
        <v>539</v>
      </c>
    </row>
    <row r="23" spans="1:23">
      <c r="A23" s="169" t="s">
        <v>424</v>
      </c>
      <c r="B23" s="187">
        <v>2483</v>
      </c>
      <c r="C23" s="187">
        <v>2463</v>
      </c>
      <c r="D23" s="187">
        <v>2456</v>
      </c>
      <c r="E23" s="187">
        <v>2503</v>
      </c>
      <c r="F23" s="187">
        <v>2490</v>
      </c>
      <c r="G23" s="187">
        <v>2458</v>
      </c>
      <c r="H23" s="187">
        <v>2507</v>
      </c>
      <c r="I23" s="187">
        <v>2585</v>
      </c>
      <c r="J23" s="187">
        <v>2515</v>
      </c>
      <c r="K23" s="187">
        <v>2505</v>
      </c>
      <c r="L23" s="187">
        <v>2399</v>
      </c>
      <c r="M23" s="187">
        <v>2361</v>
      </c>
      <c r="N23" s="267"/>
      <c r="O23" s="267"/>
      <c r="P23" s="267"/>
      <c r="Q23" s="267"/>
      <c r="R23" s="267"/>
      <c r="S23" s="267"/>
      <c r="T23" s="267"/>
      <c r="U23" s="267"/>
      <c r="V23" s="267"/>
      <c r="W23" s="267"/>
    </row>
    <row r="24" spans="1:23">
      <c r="A24" s="138" t="s">
        <v>470</v>
      </c>
      <c r="B24" s="264">
        <v>15</v>
      </c>
      <c r="C24" s="264">
        <v>16</v>
      </c>
      <c r="D24" s="264">
        <v>17</v>
      </c>
      <c r="E24" s="264">
        <v>16</v>
      </c>
      <c r="F24" s="264">
        <v>17</v>
      </c>
      <c r="G24" s="264">
        <v>19</v>
      </c>
      <c r="H24" s="264">
        <v>17</v>
      </c>
      <c r="I24" s="264">
        <v>17</v>
      </c>
      <c r="J24" s="264">
        <v>18</v>
      </c>
      <c r="K24" s="264">
        <v>19</v>
      </c>
      <c r="L24" s="264">
        <v>18</v>
      </c>
      <c r="M24" s="264">
        <v>17</v>
      </c>
    </row>
    <row r="25" spans="1:23">
      <c r="A25" s="138" t="s">
        <v>471</v>
      </c>
      <c r="B25" s="264">
        <v>61</v>
      </c>
      <c r="C25" s="264">
        <v>63</v>
      </c>
      <c r="D25" s="264">
        <v>66</v>
      </c>
      <c r="E25" s="264">
        <v>59</v>
      </c>
      <c r="F25" s="264">
        <v>56</v>
      </c>
      <c r="G25" s="264">
        <v>54</v>
      </c>
      <c r="H25" s="264">
        <v>60</v>
      </c>
      <c r="I25" s="264">
        <v>56</v>
      </c>
      <c r="J25" s="264">
        <v>47</v>
      </c>
      <c r="K25" s="264">
        <v>43</v>
      </c>
      <c r="L25" s="264">
        <v>47</v>
      </c>
      <c r="M25" s="264">
        <v>41</v>
      </c>
    </row>
    <row r="26" spans="1:23">
      <c r="A26" s="138" t="s">
        <v>472</v>
      </c>
      <c r="B26" s="264">
        <v>64</v>
      </c>
      <c r="C26" s="264">
        <v>58</v>
      </c>
      <c r="D26" s="264">
        <v>59</v>
      </c>
      <c r="E26" s="264">
        <v>64</v>
      </c>
      <c r="F26" s="264">
        <v>67</v>
      </c>
      <c r="G26" s="264">
        <v>67</v>
      </c>
      <c r="H26" s="264">
        <v>65</v>
      </c>
      <c r="I26" s="264">
        <v>65</v>
      </c>
      <c r="J26" s="264">
        <v>62</v>
      </c>
      <c r="K26" s="264">
        <v>67</v>
      </c>
      <c r="L26" s="264">
        <v>61</v>
      </c>
      <c r="M26" s="264">
        <v>55</v>
      </c>
    </row>
    <row r="27" spans="1:23">
      <c r="A27" s="138" t="s">
        <v>473</v>
      </c>
      <c r="B27" s="264">
        <v>1629</v>
      </c>
      <c r="C27" s="264">
        <v>1635</v>
      </c>
      <c r="D27" s="264">
        <v>1651</v>
      </c>
      <c r="E27" s="264">
        <v>1682</v>
      </c>
      <c r="F27" s="264">
        <v>1653</v>
      </c>
      <c r="G27" s="264">
        <v>1626</v>
      </c>
      <c r="H27" s="264">
        <v>1610</v>
      </c>
      <c r="I27" s="264">
        <v>1646</v>
      </c>
      <c r="J27" s="264">
        <v>1629</v>
      </c>
      <c r="K27" s="264">
        <v>1637</v>
      </c>
      <c r="L27" s="264">
        <v>1596</v>
      </c>
      <c r="M27" s="264">
        <v>1573</v>
      </c>
    </row>
    <row r="28" spans="1:23">
      <c r="A28" s="139" t="s">
        <v>493</v>
      </c>
      <c r="B28" s="265">
        <v>714</v>
      </c>
      <c r="C28" s="265">
        <v>691</v>
      </c>
      <c r="D28" s="265">
        <v>663</v>
      </c>
      <c r="E28" s="265">
        <v>682</v>
      </c>
      <c r="F28" s="265">
        <v>697</v>
      </c>
      <c r="G28" s="265">
        <v>692</v>
      </c>
      <c r="H28" s="265">
        <v>755</v>
      </c>
      <c r="I28" s="265">
        <v>801</v>
      </c>
      <c r="J28" s="265">
        <v>759</v>
      </c>
      <c r="K28" s="265">
        <v>739</v>
      </c>
      <c r="L28" s="265">
        <v>677</v>
      </c>
      <c r="M28" s="265">
        <v>675</v>
      </c>
    </row>
    <row r="29" spans="1:23">
      <c r="A29" s="169" t="s">
        <v>425</v>
      </c>
      <c r="B29" s="187">
        <v>1992</v>
      </c>
      <c r="C29" s="187">
        <v>1990</v>
      </c>
      <c r="D29" s="187">
        <v>1983</v>
      </c>
      <c r="E29" s="187">
        <v>1975</v>
      </c>
      <c r="F29" s="187">
        <v>1950</v>
      </c>
      <c r="G29" s="187">
        <v>1951</v>
      </c>
      <c r="H29" s="187">
        <v>1939</v>
      </c>
      <c r="I29" s="187">
        <v>1988</v>
      </c>
      <c r="J29" s="187">
        <v>1937</v>
      </c>
      <c r="K29" s="187">
        <v>1966</v>
      </c>
      <c r="L29" s="187">
        <v>1879</v>
      </c>
      <c r="M29" s="187">
        <v>1874</v>
      </c>
      <c r="N29" s="267"/>
      <c r="O29" s="267"/>
      <c r="P29" s="267"/>
      <c r="Q29" s="267"/>
      <c r="R29" s="267"/>
      <c r="S29" s="267"/>
      <c r="T29" s="267"/>
      <c r="U29" s="267"/>
      <c r="V29" s="267"/>
      <c r="W29" s="267"/>
    </row>
    <row r="30" spans="1:23">
      <c r="A30" s="138" t="s">
        <v>470</v>
      </c>
      <c r="B30" s="264">
        <v>11</v>
      </c>
      <c r="C30" s="264">
        <v>10</v>
      </c>
      <c r="D30" s="264">
        <v>12</v>
      </c>
      <c r="E30" s="264">
        <v>11</v>
      </c>
      <c r="F30" s="264">
        <v>12</v>
      </c>
      <c r="G30" s="264">
        <v>11</v>
      </c>
      <c r="H30" s="264">
        <v>12</v>
      </c>
      <c r="I30" s="264">
        <v>11</v>
      </c>
      <c r="J30" s="264">
        <v>12</v>
      </c>
      <c r="K30" s="264">
        <v>11</v>
      </c>
      <c r="L30" s="264">
        <v>10</v>
      </c>
      <c r="M30" s="264">
        <v>11</v>
      </c>
    </row>
    <row r="31" spans="1:23">
      <c r="A31" s="138" t="s">
        <v>471</v>
      </c>
      <c r="B31" s="264">
        <v>47</v>
      </c>
      <c r="C31" s="264">
        <v>49</v>
      </c>
      <c r="D31" s="264">
        <v>52</v>
      </c>
      <c r="E31" s="264">
        <v>52</v>
      </c>
      <c r="F31" s="264">
        <v>47</v>
      </c>
      <c r="G31" s="264">
        <v>42</v>
      </c>
      <c r="H31" s="264">
        <v>41</v>
      </c>
      <c r="I31" s="264">
        <v>42</v>
      </c>
      <c r="J31" s="264">
        <v>41</v>
      </c>
      <c r="K31" s="264">
        <v>45</v>
      </c>
      <c r="L31" s="264">
        <v>43</v>
      </c>
      <c r="M31" s="264">
        <v>44</v>
      </c>
    </row>
    <row r="32" spans="1:23">
      <c r="A32" s="138" t="s">
        <v>472</v>
      </c>
      <c r="B32" s="264">
        <v>63</v>
      </c>
      <c r="C32" s="264">
        <v>65</v>
      </c>
      <c r="D32" s="264">
        <v>60</v>
      </c>
      <c r="E32" s="264">
        <v>59</v>
      </c>
      <c r="F32" s="264">
        <v>57</v>
      </c>
      <c r="G32" s="264">
        <v>55</v>
      </c>
      <c r="H32" s="264">
        <v>56</v>
      </c>
      <c r="I32" s="264">
        <v>58</v>
      </c>
      <c r="J32" s="264">
        <v>54</v>
      </c>
      <c r="K32" s="264">
        <v>62</v>
      </c>
      <c r="L32" s="264">
        <v>61</v>
      </c>
      <c r="M32" s="264">
        <v>56</v>
      </c>
    </row>
    <row r="33" spans="1:23">
      <c r="A33" s="138" t="s">
        <v>473</v>
      </c>
      <c r="B33" s="264">
        <v>1443</v>
      </c>
      <c r="C33" s="264">
        <v>1437</v>
      </c>
      <c r="D33" s="264">
        <v>1431</v>
      </c>
      <c r="E33" s="264">
        <v>1441</v>
      </c>
      <c r="F33" s="264">
        <v>1417</v>
      </c>
      <c r="G33" s="264">
        <v>1411</v>
      </c>
      <c r="H33" s="264">
        <v>1377</v>
      </c>
      <c r="I33" s="264">
        <v>1387</v>
      </c>
      <c r="J33" s="264">
        <v>1371</v>
      </c>
      <c r="K33" s="264">
        <v>1394</v>
      </c>
      <c r="L33" s="264">
        <v>1340</v>
      </c>
      <c r="M33" s="264">
        <v>1339</v>
      </c>
    </row>
    <row r="34" spans="1:23">
      <c r="A34" s="139" t="s">
        <v>493</v>
      </c>
      <c r="B34" s="265">
        <v>428</v>
      </c>
      <c r="C34" s="265">
        <v>429</v>
      </c>
      <c r="D34" s="265">
        <v>428</v>
      </c>
      <c r="E34" s="265">
        <v>412</v>
      </c>
      <c r="F34" s="265">
        <v>417</v>
      </c>
      <c r="G34" s="265">
        <v>432</v>
      </c>
      <c r="H34" s="265">
        <v>453</v>
      </c>
      <c r="I34" s="265">
        <v>490</v>
      </c>
      <c r="J34" s="265">
        <v>459</v>
      </c>
      <c r="K34" s="265">
        <v>454</v>
      </c>
      <c r="L34" s="265">
        <v>425</v>
      </c>
      <c r="M34" s="265">
        <v>424</v>
      </c>
    </row>
    <row r="35" spans="1:23">
      <c r="A35" s="169" t="s">
        <v>445</v>
      </c>
      <c r="B35" s="187">
        <v>3097</v>
      </c>
      <c r="C35" s="187">
        <v>3130</v>
      </c>
      <c r="D35" s="187">
        <v>3087</v>
      </c>
      <c r="E35" s="187">
        <v>3130</v>
      </c>
      <c r="F35" s="187">
        <v>3086</v>
      </c>
      <c r="G35" s="187">
        <v>3069</v>
      </c>
      <c r="H35" s="187">
        <v>3094</v>
      </c>
      <c r="I35" s="187">
        <v>3143</v>
      </c>
      <c r="J35" s="187">
        <v>3091</v>
      </c>
      <c r="K35" s="187">
        <v>3112</v>
      </c>
      <c r="L35" s="187">
        <v>2976</v>
      </c>
      <c r="M35" s="187">
        <v>2912</v>
      </c>
      <c r="N35" s="267"/>
      <c r="O35" s="267"/>
      <c r="P35" s="267"/>
      <c r="Q35" s="267"/>
      <c r="R35" s="267"/>
      <c r="S35" s="267"/>
      <c r="T35" s="267"/>
      <c r="U35" s="267"/>
      <c r="V35" s="267"/>
      <c r="W35" s="267"/>
    </row>
    <row r="36" spans="1:23">
      <c r="A36" s="138" t="s">
        <v>470</v>
      </c>
      <c r="B36" s="264">
        <v>26</v>
      </c>
      <c r="C36" s="264">
        <v>28</v>
      </c>
      <c r="D36" s="264">
        <v>28</v>
      </c>
      <c r="E36" s="264">
        <v>32</v>
      </c>
      <c r="F36" s="264">
        <v>30</v>
      </c>
      <c r="G36" s="264">
        <v>36</v>
      </c>
      <c r="H36" s="264">
        <v>35</v>
      </c>
      <c r="I36" s="264">
        <v>35</v>
      </c>
      <c r="J36" s="264">
        <v>41</v>
      </c>
      <c r="K36" s="264">
        <v>33</v>
      </c>
      <c r="L36" s="264">
        <v>34</v>
      </c>
      <c r="M36" s="264">
        <v>29</v>
      </c>
    </row>
    <row r="37" spans="1:23">
      <c r="A37" s="138" t="s">
        <v>471</v>
      </c>
      <c r="B37" s="264">
        <v>88</v>
      </c>
      <c r="C37" s="264">
        <v>94</v>
      </c>
      <c r="D37" s="264">
        <v>88</v>
      </c>
      <c r="E37" s="264">
        <v>84</v>
      </c>
      <c r="F37" s="264">
        <v>79</v>
      </c>
      <c r="G37" s="264">
        <v>78</v>
      </c>
      <c r="H37" s="264">
        <v>87</v>
      </c>
      <c r="I37" s="264">
        <v>86</v>
      </c>
      <c r="J37" s="264">
        <v>89</v>
      </c>
      <c r="K37" s="264">
        <v>86</v>
      </c>
      <c r="L37" s="264">
        <v>85</v>
      </c>
      <c r="M37" s="264">
        <v>87</v>
      </c>
    </row>
    <row r="38" spans="1:23">
      <c r="A38" s="138" t="s">
        <v>472</v>
      </c>
      <c r="B38" s="264">
        <v>110</v>
      </c>
      <c r="C38" s="264">
        <v>105</v>
      </c>
      <c r="D38" s="264">
        <v>96</v>
      </c>
      <c r="E38" s="264">
        <v>104</v>
      </c>
      <c r="F38" s="264">
        <v>105</v>
      </c>
      <c r="G38" s="264">
        <v>105</v>
      </c>
      <c r="H38" s="264">
        <v>112</v>
      </c>
      <c r="I38" s="264">
        <v>116</v>
      </c>
      <c r="J38" s="264">
        <v>106</v>
      </c>
      <c r="K38" s="264">
        <v>102</v>
      </c>
      <c r="L38" s="264">
        <v>94</v>
      </c>
      <c r="M38" s="264">
        <v>89</v>
      </c>
    </row>
    <row r="39" spans="1:23">
      <c r="A39" s="138" t="s">
        <v>473</v>
      </c>
      <c r="B39" s="264">
        <v>2318</v>
      </c>
      <c r="C39" s="264">
        <v>2352</v>
      </c>
      <c r="D39" s="264">
        <v>2334</v>
      </c>
      <c r="E39" s="264">
        <v>2364</v>
      </c>
      <c r="F39" s="264">
        <v>2329</v>
      </c>
      <c r="G39" s="264">
        <v>2287</v>
      </c>
      <c r="H39" s="264">
        <v>2252</v>
      </c>
      <c r="I39" s="264">
        <v>2267</v>
      </c>
      <c r="J39" s="264">
        <v>2249</v>
      </c>
      <c r="K39" s="264">
        <v>2289</v>
      </c>
      <c r="L39" s="264">
        <v>2199</v>
      </c>
      <c r="M39" s="264">
        <v>2155</v>
      </c>
    </row>
    <row r="40" spans="1:23">
      <c r="A40" s="139" t="s">
        <v>493</v>
      </c>
      <c r="B40" s="265">
        <v>555</v>
      </c>
      <c r="C40" s="265">
        <v>551</v>
      </c>
      <c r="D40" s="265">
        <v>541</v>
      </c>
      <c r="E40" s="265">
        <v>546</v>
      </c>
      <c r="F40" s="265">
        <v>543</v>
      </c>
      <c r="G40" s="265">
        <v>563</v>
      </c>
      <c r="H40" s="265">
        <v>608</v>
      </c>
      <c r="I40" s="265">
        <v>639</v>
      </c>
      <c r="J40" s="265">
        <v>606</v>
      </c>
      <c r="K40" s="265">
        <v>602</v>
      </c>
      <c r="L40" s="265">
        <v>564</v>
      </c>
      <c r="M40" s="265">
        <v>552</v>
      </c>
    </row>
    <row r="41" spans="1:23">
      <c r="A41" s="169" t="s">
        <v>446</v>
      </c>
      <c r="B41" s="187">
        <v>1132</v>
      </c>
      <c r="C41" s="187">
        <v>1098</v>
      </c>
      <c r="D41" s="187">
        <v>1094</v>
      </c>
      <c r="E41" s="187">
        <v>1099</v>
      </c>
      <c r="F41" s="187">
        <v>1090</v>
      </c>
      <c r="G41" s="187">
        <v>1084</v>
      </c>
      <c r="H41" s="187">
        <v>1094</v>
      </c>
      <c r="I41" s="187">
        <v>1108</v>
      </c>
      <c r="J41" s="187">
        <v>1101</v>
      </c>
      <c r="K41" s="187">
        <v>1118</v>
      </c>
      <c r="L41" s="187">
        <v>1085</v>
      </c>
      <c r="M41" s="187">
        <v>1089</v>
      </c>
      <c r="N41" s="267"/>
      <c r="O41" s="267"/>
      <c r="P41" s="267"/>
      <c r="Q41" s="267"/>
      <c r="R41" s="267"/>
      <c r="S41" s="267"/>
      <c r="T41" s="267"/>
      <c r="U41" s="267"/>
      <c r="V41" s="267"/>
      <c r="W41" s="267"/>
    </row>
    <row r="42" spans="1:23">
      <c r="A42" s="138" t="s">
        <v>470</v>
      </c>
      <c r="B42" s="264">
        <v>8</v>
      </c>
      <c r="C42" s="264">
        <v>7</v>
      </c>
      <c r="D42" s="264">
        <v>8</v>
      </c>
      <c r="E42" s="264">
        <v>9</v>
      </c>
      <c r="F42" s="264">
        <v>10</v>
      </c>
      <c r="G42" s="264">
        <v>7</v>
      </c>
      <c r="H42" s="264">
        <v>6</v>
      </c>
      <c r="I42" s="264">
        <v>6</v>
      </c>
      <c r="J42" s="264">
        <v>6</v>
      </c>
      <c r="K42" s="264">
        <v>8</v>
      </c>
      <c r="L42" s="264">
        <v>8</v>
      </c>
      <c r="M42" s="264">
        <v>10</v>
      </c>
    </row>
    <row r="43" spans="1:23">
      <c r="A43" s="138" t="s">
        <v>471</v>
      </c>
      <c r="B43" s="264">
        <v>26</v>
      </c>
      <c r="C43" s="264">
        <v>22</v>
      </c>
      <c r="D43" s="264">
        <v>20</v>
      </c>
      <c r="E43" s="264">
        <v>20</v>
      </c>
      <c r="F43" s="264">
        <v>21</v>
      </c>
      <c r="G43" s="264">
        <v>19</v>
      </c>
      <c r="H43" s="264">
        <v>22</v>
      </c>
      <c r="I43" s="264">
        <v>23</v>
      </c>
      <c r="J43" s="264">
        <v>15</v>
      </c>
      <c r="K43" s="264">
        <v>17</v>
      </c>
      <c r="L43" s="264">
        <v>13</v>
      </c>
      <c r="M43" s="264">
        <v>17</v>
      </c>
    </row>
    <row r="44" spans="1:23">
      <c r="A44" s="138" t="s">
        <v>472</v>
      </c>
      <c r="B44" s="264">
        <v>26</v>
      </c>
      <c r="C44" s="264">
        <v>25</v>
      </c>
      <c r="D44" s="264">
        <v>25</v>
      </c>
      <c r="E44" s="264">
        <v>29</v>
      </c>
      <c r="F44" s="264">
        <v>25</v>
      </c>
      <c r="G44" s="264">
        <v>20</v>
      </c>
      <c r="H44" s="264">
        <v>20</v>
      </c>
      <c r="I44" s="264">
        <v>24</v>
      </c>
      <c r="J44" s="264">
        <v>27</v>
      </c>
      <c r="K44" s="264">
        <v>26</v>
      </c>
      <c r="L44" s="264">
        <v>26</v>
      </c>
      <c r="M44" s="264">
        <v>27</v>
      </c>
    </row>
    <row r="45" spans="1:23">
      <c r="A45" s="138" t="s">
        <v>473</v>
      </c>
      <c r="B45" s="264">
        <v>632</v>
      </c>
      <c r="C45" s="264">
        <v>630</v>
      </c>
      <c r="D45" s="264">
        <v>636</v>
      </c>
      <c r="E45" s="264">
        <v>630</v>
      </c>
      <c r="F45" s="264">
        <v>622</v>
      </c>
      <c r="G45" s="264">
        <v>622</v>
      </c>
      <c r="H45" s="264">
        <v>604</v>
      </c>
      <c r="I45" s="264">
        <v>595</v>
      </c>
      <c r="J45" s="264">
        <v>624</v>
      </c>
      <c r="K45" s="264">
        <v>633</v>
      </c>
      <c r="L45" s="264">
        <v>611</v>
      </c>
      <c r="M45" s="264">
        <v>615</v>
      </c>
    </row>
    <row r="46" spans="1:23">
      <c r="A46" s="139" t="s">
        <v>493</v>
      </c>
      <c r="B46" s="265">
        <v>440</v>
      </c>
      <c r="C46" s="265">
        <v>414</v>
      </c>
      <c r="D46" s="265">
        <v>405</v>
      </c>
      <c r="E46" s="265">
        <v>411</v>
      </c>
      <c r="F46" s="265">
        <v>412</v>
      </c>
      <c r="G46" s="265">
        <v>416</v>
      </c>
      <c r="H46" s="265">
        <v>442</v>
      </c>
      <c r="I46" s="265">
        <v>460</v>
      </c>
      <c r="J46" s="265">
        <v>429</v>
      </c>
      <c r="K46" s="265">
        <v>434</v>
      </c>
      <c r="L46" s="265">
        <v>427</v>
      </c>
      <c r="M46" s="265">
        <v>420</v>
      </c>
    </row>
    <row r="47" spans="1:23">
      <c r="A47" s="169" t="s">
        <v>447</v>
      </c>
      <c r="B47" s="187">
        <v>3585</v>
      </c>
      <c r="C47" s="187">
        <v>3627</v>
      </c>
      <c r="D47" s="187">
        <v>3579</v>
      </c>
      <c r="E47" s="187">
        <v>3619</v>
      </c>
      <c r="F47" s="187">
        <v>3568</v>
      </c>
      <c r="G47" s="187">
        <v>3515</v>
      </c>
      <c r="H47" s="187">
        <v>3437</v>
      </c>
      <c r="I47" s="187">
        <v>3599</v>
      </c>
      <c r="J47" s="187">
        <v>3564</v>
      </c>
      <c r="K47" s="187">
        <v>3592</v>
      </c>
      <c r="L47" s="187">
        <v>3426</v>
      </c>
      <c r="M47" s="187">
        <v>3368</v>
      </c>
      <c r="N47" s="267"/>
      <c r="O47" s="267"/>
      <c r="P47" s="267"/>
      <c r="Q47" s="267"/>
      <c r="R47" s="267"/>
      <c r="S47" s="267"/>
      <c r="T47" s="267"/>
      <c r="U47" s="267"/>
      <c r="V47" s="267"/>
      <c r="W47" s="267"/>
    </row>
    <row r="48" spans="1:23">
      <c r="A48" s="138" t="s">
        <v>470</v>
      </c>
      <c r="B48" s="264">
        <v>33</v>
      </c>
      <c r="C48" s="264">
        <v>32</v>
      </c>
      <c r="D48" s="264">
        <v>30</v>
      </c>
      <c r="E48" s="264">
        <v>32</v>
      </c>
      <c r="F48" s="264">
        <v>26</v>
      </c>
      <c r="G48" s="264">
        <v>29</v>
      </c>
      <c r="H48" s="264">
        <v>27</v>
      </c>
      <c r="I48" s="264">
        <v>30</v>
      </c>
      <c r="J48" s="264">
        <v>27</v>
      </c>
      <c r="K48" s="264">
        <v>23</v>
      </c>
      <c r="L48" s="264">
        <v>22</v>
      </c>
      <c r="M48" s="264">
        <v>27</v>
      </c>
    </row>
    <row r="49" spans="1:23">
      <c r="A49" s="138" t="s">
        <v>471</v>
      </c>
      <c r="B49" s="264">
        <v>114</v>
      </c>
      <c r="C49" s="264">
        <v>119</v>
      </c>
      <c r="D49" s="264">
        <v>129</v>
      </c>
      <c r="E49" s="264">
        <v>128</v>
      </c>
      <c r="F49" s="264">
        <v>123</v>
      </c>
      <c r="G49" s="264">
        <v>131</v>
      </c>
      <c r="H49" s="264">
        <v>126</v>
      </c>
      <c r="I49" s="264">
        <v>132</v>
      </c>
      <c r="J49" s="264">
        <v>117</v>
      </c>
      <c r="K49" s="264">
        <v>109</v>
      </c>
      <c r="L49" s="264">
        <v>106</v>
      </c>
      <c r="M49" s="264">
        <v>110</v>
      </c>
    </row>
    <row r="50" spans="1:23">
      <c r="A50" s="138" t="s">
        <v>472</v>
      </c>
      <c r="B50" s="264">
        <v>150</v>
      </c>
      <c r="C50" s="264">
        <v>147</v>
      </c>
      <c r="D50" s="264">
        <v>159</v>
      </c>
      <c r="E50" s="264">
        <v>161</v>
      </c>
      <c r="F50" s="264">
        <v>154</v>
      </c>
      <c r="G50" s="264">
        <v>146</v>
      </c>
      <c r="H50" s="264">
        <v>136</v>
      </c>
      <c r="I50" s="264">
        <v>151</v>
      </c>
      <c r="J50" s="264">
        <v>146</v>
      </c>
      <c r="K50" s="264">
        <v>148</v>
      </c>
      <c r="L50" s="264">
        <v>148</v>
      </c>
      <c r="M50" s="264">
        <v>147</v>
      </c>
    </row>
    <row r="51" spans="1:23">
      <c r="A51" s="138" t="s">
        <v>473</v>
      </c>
      <c r="B51" s="264">
        <v>2791</v>
      </c>
      <c r="C51" s="264">
        <v>2822</v>
      </c>
      <c r="D51" s="264">
        <v>2793</v>
      </c>
      <c r="E51" s="264">
        <v>2816</v>
      </c>
      <c r="F51" s="264">
        <v>2769</v>
      </c>
      <c r="G51" s="264">
        <v>2723</v>
      </c>
      <c r="H51" s="264">
        <v>2633</v>
      </c>
      <c r="I51" s="264">
        <v>2747</v>
      </c>
      <c r="J51" s="264">
        <v>2762</v>
      </c>
      <c r="K51" s="264">
        <v>2791</v>
      </c>
      <c r="L51" s="264">
        <v>2664</v>
      </c>
      <c r="M51" s="264">
        <v>2600</v>
      </c>
    </row>
    <row r="52" spans="1:23">
      <c r="A52" s="139" t="s">
        <v>493</v>
      </c>
      <c r="B52" s="265">
        <v>497</v>
      </c>
      <c r="C52" s="265">
        <v>507</v>
      </c>
      <c r="D52" s="265">
        <v>468</v>
      </c>
      <c r="E52" s="265">
        <v>482</v>
      </c>
      <c r="F52" s="265">
        <v>496</v>
      </c>
      <c r="G52" s="265">
        <v>486</v>
      </c>
      <c r="H52" s="265">
        <v>515</v>
      </c>
      <c r="I52" s="265">
        <v>539</v>
      </c>
      <c r="J52" s="265">
        <v>512</v>
      </c>
      <c r="K52" s="265">
        <v>521</v>
      </c>
      <c r="L52" s="265">
        <v>486</v>
      </c>
      <c r="M52" s="265">
        <v>484</v>
      </c>
    </row>
    <row r="53" spans="1:23">
      <c r="A53" s="169" t="s">
        <v>429</v>
      </c>
      <c r="B53" s="187">
        <v>3640</v>
      </c>
      <c r="C53" s="187">
        <v>3642</v>
      </c>
      <c r="D53" s="187">
        <v>3677</v>
      </c>
      <c r="E53" s="187">
        <v>3744</v>
      </c>
      <c r="F53" s="187">
        <v>3687</v>
      </c>
      <c r="G53" s="187">
        <v>3647</v>
      </c>
      <c r="H53" s="187">
        <v>3578</v>
      </c>
      <c r="I53" s="187">
        <v>3662</v>
      </c>
      <c r="J53" s="187">
        <v>3584</v>
      </c>
      <c r="K53" s="187">
        <v>3588</v>
      </c>
      <c r="L53" s="187">
        <v>3379</v>
      </c>
      <c r="M53" s="187">
        <v>3327</v>
      </c>
      <c r="N53" s="267"/>
      <c r="O53" s="267"/>
      <c r="P53" s="267"/>
      <c r="Q53" s="267"/>
      <c r="R53" s="267"/>
      <c r="S53" s="267"/>
      <c r="T53" s="267"/>
      <c r="U53" s="267"/>
      <c r="V53" s="267"/>
      <c r="W53" s="267"/>
    </row>
    <row r="54" spans="1:23">
      <c r="A54" s="138" t="s">
        <v>470</v>
      </c>
      <c r="B54" s="264">
        <v>30</v>
      </c>
      <c r="C54" s="264">
        <v>33</v>
      </c>
      <c r="D54" s="264">
        <v>31</v>
      </c>
      <c r="E54" s="264">
        <v>33</v>
      </c>
      <c r="F54" s="264">
        <v>35</v>
      </c>
      <c r="G54" s="264">
        <v>30</v>
      </c>
      <c r="H54" s="264">
        <v>29</v>
      </c>
      <c r="I54" s="264">
        <v>31</v>
      </c>
      <c r="J54" s="264">
        <v>30</v>
      </c>
      <c r="K54" s="264">
        <v>31</v>
      </c>
      <c r="L54" s="264">
        <v>24</v>
      </c>
      <c r="M54" s="264">
        <v>24</v>
      </c>
    </row>
    <row r="55" spans="1:23">
      <c r="A55" s="138" t="s">
        <v>471</v>
      </c>
      <c r="B55" s="264">
        <v>83</v>
      </c>
      <c r="C55" s="264">
        <v>85</v>
      </c>
      <c r="D55" s="264">
        <v>87</v>
      </c>
      <c r="E55" s="264">
        <v>88</v>
      </c>
      <c r="F55" s="264">
        <v>81</v>
      </c>
      <c r="G55" s="264">
        <v>81</v>
      </c>
      <c r="H55" s="264">
        <v>83</v>
      </c>
      <c r="I55" s="264">
        <v>86</v>
      </c>
      <c r="J55" s="264">
        <v>75</v>
      </c>
      <c r="K55" s="264">
        <v>70</v>
      </c>
      <c r="L55" s="264">
        <v>59</v>
      </c>
      <c r="M55" s="264">
        <v>58</v>
      </c>
    </row>
    <row r="56" spans="1:23">
      <c r="A56" s="138" t="s">
        <v>472</v>
      </c>
      <c r="B56" s="264">
        <v>97</v>
      </c>
      <c r="C56" s="264">
        <v>101</v>
      </c>
      <c r="D56" s="264">
        <v>105</v>
      </c>
      <c r="E56" s="264">
        <v>101</v>
      </c>
      <c r="F56" s="264">
        <v>101</v>
      </c>
      <c r="G56" s="264">
        <v>106</v>
      </c>
      <c r="H56" s="264">
        <v>106</v>
      </c>
      <c r="I56" s="264">
        <v>107</v>
      </c>
      <c r="J56" s="264">
        <v>105</v>
      </c>
      <c r="K56" s="264">
        <v>99</v>
      </c>
      <c r="L56" s="264">
        <v>89</v>
      </c>
      <c r="M56" s="264">
        <v>82</v>
      </c>
    </row>
    <row r="57" spans="1:23">
      <c r="A57" s="138" t="s">
        <v>473</v>
      </c>
      <c r="B57" s="264">
        <v>2694</v>
      </c>
      <c r="C57" s="264">
        <v>2713</v>
      </c>
      <c r="D57" s="264">
        <v>2732</v>
      </c>
      <c r="E57" s="264">
        <v>2786</v>
      </c>
      <c r="F57" s="264">
        <v>2740</v>
      </c>
      <c r="G57" s="264">
        <v>2726</v>
      </c>
      <c r="H57" s="264">
        <v>2621</v>
      </c>
      <c r="I57" s="264">
        <v>2650</v>
      </c>
      <c r="J57" s="264">
        <v>2645</v>
      </c>
      <c r="K57" s="264">
        <v>2668</v>
      </c>
      <c r="L57" s="264">
        <v>2526</v>
      </c>
      <c r="M57" s="264">
        <v>2501</v>
      </c>
    </row>
    <row r="58" spans="1:23">
      <c r="A58" s="139" t="s">
        <v>493</v>
      </c>
      <c r="B58" s="265">
        <v>736</v>
      </c>
      <c r="C58" s="265">
        <v>710</v>
      </c>
      <c r="D58" s="265">
        <v>722</v>
      </c>
      <c r="E58" s="265">
        <v>736</v>
      </c>
      <c r="F58" s="265">
        <v>730</v>
      </c>
      <c r="G58" s="265">
        <v>704</v>
      </c>
      <c r="H58" s="265">
        <v>739</v>
      </c>
      <c r="I58" s="265">
        <v>788</v>
      </c>
      <c r="J58" s="265">
        <v>729</v>
      </c>
      <c r="K58" s="265">
        <v>720</v>
      </c>
      <c r="L58" s="265">
        <v>681</v>
      </c>
      <c r="M58" s="265">
        <v>662</v>
      </c>
    </row>
    <row r="59" spans="1:23">
      <c r="A59" s="169" t="s">
        <v>430</v>
      </c>
      <c r="B59" s="187">
        <v>3717</v>
      </c>
      <c r="C59" s="187">
        <v>3674</v>
      </c>
      <c r="D59" s="187">
        <v>3687</v>
      </c>
      <c r="E59" s="187">
        <v>3769</v>
      </c>
      <c r="F59" s="187">
        <v>3687</v>
      </c>
      <c r="G59" s="187">
        <v>3619</v>
      </c>
      <c r="H59" s="187">
        <v>3606</v>
      </c>
      <c r="I59" s="187">
        <v>3652</v>
      </c>
      <c r="J59" s="187">
        <v>3649</v>
      </c>
      <c r="K59" s="187">
        <v>3657</v>
      </c>
      <c r="L59" s="187">
        <v>3481</v>
      </c>
      <c r="M59" s="187">
        <v>3426</v>
      </c>
      <c r="N59" s="267"/>
      <c r="O59" s="267"/>
      <c r="P59" s="267"/>
      <c r="Q59" s="267"/>
      <c r="R59" s="267"/>
      <c r="S59" s="267"/>
      <c r="T59" s="267"/>
      <c r="U59" s="267"/>
      <c r="V59" s="267"/>
      <c r="W59" s="267"/>
    </row>
    <row r="60" spans="1:23">
      <c r="A60" s="138" t="s">
        <v>470</v>
      </c>
      <c r="B60" s="264">
        <v>44</v>
      </c>
      <c r="C60" s="264">
        <v>50</v>
      </c>
      <c r="D60" s="264">
        <v>45</v>
      </c>
      <c r="E60" s="264">
        <v>43</v>
      </c>
      <c r="F60" s="264">
        <v>46</v>
      </c>
      <c r="G60" s="264">
        <v>49</v>
      </c>
      <c r="H60" s="264">
        <v>51</v>
      </c>
      <c r="I60" s="264">
        <v>49</v>
      </c>
      <c r="J60" s="264">
        <v>50</v>
      </c>
      <c r="K60" s="264">
        <v>52</v>
      </c>
      <c r="L60" s="264">
        <v>46</v>
      </c>
      <c r="M60" s="264">
        <v>40</v>
      </c>
    </row>
    <row r="61" spans="1:23">
      <c r="A61" s="138" t="s">
        <v>471</v>
      </c>
      <c r="B61" s="264">
        <v>93</v>
      </c>
      <c r="C61" s="264">
        <v>99</v>
      </c>
      <c r="D61" s="264">
        <v>102</v>
      </c>
      <c r="E61" s="264">
        <v>103</v>
      </c>
      <c r="F61" s="264">
        <v>99</v>
      </c>
      <c r="G61" s="264">
        <v>90</v>
      </c>
      <c r="H61" s="264">
        <v>84</v>
      </c>
      <c r="I61" s="264">
        <v>91</v>
      </c>
      <c r="J61" s="264">
        <v>86</v>
      </c>
      <c r="K61" s="264">
        <v>86</v>
      </c>
      <c r="L61" s="264">
        <v>72</v>
      </c>
      <c r="M61" s="264">
        <v>70</v>
      </c>
    </row>
    <row r="62" spans="1:23">
      <c r="A62" s="138" t="s">
        <v>472</v>
      </c>
      <c r="B62" s="264">
        <v>118</v>
      </c>
      <c r="C62" s="264">
        <v>122</v>
      </c>
      <c r="D62" s="264">
        <v>121</v>
      </c>
      <c r="E62" s="264">
        <v>120</v>
      </c>
      <c r="F62" s="264">
        <v>115</v>
      </c>
      <c r="G62" s="264">
        <v>109</v>
      </c>
      <c r="H62" s="264">
        <v>97</v>
      </c>
      <c r="I62" s="264">
        <v>104</v>
      </c>
      <c r="J62" s="264">
        <v>107</v>
      </c>
      <c r="K62" s="264">
        <v>109</v>
      </c>
      <c r="L62" s="264">
        <v>101</v>
      </c>
      <c r="M62" s="264">
        <v>103</v>
      </c>
    </row>
    <row r="63" spans="1:23">
      <c r="A63" s="138" t="s">
        <v>473</v>
      </c>
      <c r="B63" s="264">
        <v>2902</v>
      </c>
      <c r="C63" s="264">
        <v>2858</v>
      </c>
      <c r="D63" s="264">
        <v>2888</v>
      </c>
      <c r="E63" s="264">
        <v>2955</v>
      </c>
      <c r="F63" s="264">
        <v>2879</v>
      </c>
      <c r="G63" s="264">
        <v>2839</v>
      </c>
      <c r="H63" s="264">
        <v>2805</v>
      </c>
      <c r="I63" s="264">
        <v>2813</v>
      </c>
      <c r="J63" s="264">
        <v>2843</v>
      </c>
      <c r="K63" s="264">
        <v>2851</v>
      </c>
      <c r="L63" s="264">
        <v>2723</v>
      </c>
      <c r="M63" s="264">
        <v>2690</v>
      </c>
    </row>
    <row r="64" spans="1:23">
      <c r="A64" s="139" t="s">
        <v>493</v>
      </c>
      <c r="B64" s="265">
        <v>560</v>
      </c>
      <c r="C64" s="265">
        <v>545</v>
      </c>
      <c r="D64" s="265">
        <v>531</v>
      </c>
      <c r="E64" s="265">
        <v>548</v>
      </c>
      <c r="F64" s="265">
        <v>548</v>
      </c>
      <c r="G64" s="265">
        <v>532</v>
      </c>
      <c r="H64" s="265">
        <v>569</v>
      </c>
      <c r="I64" s="265">
        <v>595</v>
      </c>
      <c r="J64" s="265">
        <v>563</v>
      </c>
      <c r="K64" s="265">
        <v>559</v>
      </c>
      <c r="L64" s="265">
        <v>539</v>
      </c>
      <c r="M64" s="265">
        <v>523</v>
      </c>
    </row>
    <row r="65" spans="1:23">
      <c r="A65" s="169" t="s">
        <v>431</v>
      </c>
      <c r="B65" s="187">
        <v>5412</v>
      </c>
      <c r="C65" s="187">
        <v>5387</v>
      </c>
      <c r="D65" s="187">
        <v>5360</v>
      </c>
      <c r="E65" s="187">
        <v>5435</v>
      </c>
      <c r="F65" s="187">
        <v>5376</v>
      </c>
      <c r="G65" s="187">
        <v>5336</v>
      </c>
      <c r="H65" s="187">
        <v>5305</v>
      </c>
      <c r="I65" s="187">
        <v>5404</v>
      </c>
      <c r="J65" s="187">
        <v>5345</v>
      </c>
      <c r="K65" s="187">
        <v>5371</v>
      </c>
      <c r="L65" s="187">
        <v>5128</v>
      </c>
      <c r="M65" s="187">
        <v>5118</v>
      </c>
      <c r="N65" s="267"/>
      <c r="O65" s="267"/>
      <c r="P65" s="267"/>
      <c r="Q65" s="267"/>
      <c r="R65" s="267"/>
      <c r="S65" s="267"/>
      <c r="T65" s="267"/>
      <c r="U65" s="267"/>
      <c r="V65" s="267"/>
      <c r="W65" s="267"/>
    </row>
    <row r="66" spans="1:23">
      <c r="A66" s="138" t="s">
        <v>470</v>
      </c>
      <c r="B66" s="264">
        <v>48</v>
      </c>
      <c r="C66" s="264">
        <v>43</v>
      </c>
      <c r="D66" s="264">
        <v>43</v>
      </c>
      <c r="E66" s="264">
        <v>47</v>
      </c>
      <c r="F66" s="264">
        <v>50</v>
      </c>
      <c r="G66" s="264">
        <v>49</v>
      </c>
      <c r="H66" s="264">
        <v>53</v>
      </c>
      <c r="I66" s="264">
        <v>51</v>
      </c>
      <c r="J66" s="264">
        <v>54</v>
      </c>
      <c r="K66" s="264">
        <v>49</v>
      </c>
      <c r="L66" s="264">
        <v>47</v>
      </c>
      <c r="M66" s="264">
        <v>49</v>
      </c>
    </row>
    <row r="67" spans="1:23">
      <c r="A67" s="138" t="s">
        <v>471</v>
      </c>
      <c r="B67" s="264">
        <v>117</v>
      </c>
      <c r="C67" s="264">
        <v>116</v>
      </c>
      <c r="D67" s="264">
        <v>115</v>
      </c>
      <c r="E67" s="264">
        <v>117</v>
      </c>
      <c r="F67" s="264">
        <v>108</v>
      </c>
      <c r="G67" s="264">
        <v>102</v>
      </c>
      <c r="H67" s="264">
        <v>104</v>
      </c>
      <c r="I67" s="264">
        <v>111</v>
      </c>
      <c r="J67" s="264">
        <v>117</v>
      </c>
      <c r="K67" s="264">
        <v>114</v>
      </c>
      <c r="L67" s="264">
        <v>103</v>
      </c>
      <c r="M67" s="264">
        <v>102</v>
      </c>
    </row>
    <row r="68" spans="1:23">
      <c r="A68" s="138" t="s">
        <v>472</v>
      </c>
      <c r="B68" s="264">
        <v>174</v>
      </c>
      <c r="C68" s="264">
        <v>166</v>
      </c>
      <c r="D68" s="264">
        <v>164</v>
      </c>
      <c r="E68" s="264">
        <v>158</v>
      </c>
      <c r="F68" s="264">
        <v>161</v>
      </c>
      <c r="G68" s="264">
        <v>166</v>
      </c>
      <c r="H68" s="264">
        <v>166</v>
      </c>
      <c r="I68" s="264">
        <v>163</v>
      </c>
      <c r="J68" s="264">
        <v>154</v>
      </c>
      <c r="K68" s="264">
        <v>156</v>
      </c>
      <c r="L68" s="264">
        <v>157</v>
      </c>
      <c r="M68" s="264">
        <v>164</v>
      </c>
    </row>
    <row r="69" spans="1:23">
      <c r="A69" s="138" t="s">
        <v>473</v>
      </c>
      <c r="B69" s="264">
        <v>4249</v>
      </c>
      <c r="C69" s="264">
        <v>4239</v>
      </c>
      <c r="D69" s="264">
        <v>4240</v>
      </c>
      <c r="E69" s="264">
        <v>4312</v>
      </c>
      <c r="F69" s="264">
        <v>4254</v>
      </c>
      <c r="G69" s="264">
        <v>4224</v>
      </c>
      <c r="H69" s="264">
        <v>4154</v>
      </c>
      <c r="I69" s="264">
        <v>4191</v>
      </c>
      <c r="J69" s="264">
        <v>4187</v>
      </c>
      <c r="K69" s="264">
        <v>4238</v>
      </c>
      <c r="L69" s="264">
        <v>4058</v>
      </c>
      <c r="M69" s="264">
        <v>4031</v>
      </c>
    </row>
    <row r="70" spans="1:23">
      <c r="A70" s="139" t="s">
        <v>493</v>
      </c>
      <c r="B70" s="265">
        <v>824</v>
      </c>
      <c r="C70" s="265">
        <v>823</v>
      </c>
      <c r="D70" s="265">
        <v>798</v>
      </c>
      <c r="E70" s="265">
        <v>801</v>
      </c>
      <c r="F70" s="265">
        <v>803</v>
      </c>
      <c r="G70" s="265">
        <v>795</v>
      </c>
      <c r="H70" s="265">
        <v>828</v>
      </c>
      <c r="I70" s="265">
        <v>888</v>
      </c>
      <c r="J70" s="265">
        <v>833</v>
      </c>
      <c r="K70" s="265">
        <v>814</v>
      </c>
      <c r="L70" s="265">
        <v>763</v>
      </c>
      <c r="M70" s="265">
        <v>772</v>
      </c>
    </row>
    <row r="71" spans="1:23">
      <c r="A71" s="169" t="s">
        <v>432</v>
      </c>
      <c r="B71" s="187">
        <v>4906</v>
      </c>
      <c r="C71" s="187">
        <v>4935</v>
      </c>
      <c r="D71" s="187">
        <v>4956</v>
      </c>
      <c r="E71" s="187">
        <v>4967</v>
      </c>
      <c r="F71" s="187">
        <v>4939</v>
      </c>
      <c r="G71" s="187">
        <v>4853</v>
      </c>
      <c r="H71" s="187">
        <v>4836</v>
      </c>
      <c r="I71" s="187">
        <v>4909</v>
      </c>
      <c r="J71" s="187">
        <v>4844</v>
      </c>
      <c r="K71" s="187">
        <v>4877</v>
      </c>
      <c r="L71" s="187">
        <v>4762</v>
      </c>
      <c r="M71" s="187">
        <v>4741</v>
      </c>
      <c r="N71" s="267"/>
      <c r="O71" s="267"/>
      <c r="P71" s="267"/>
      <c r="Q71" s="267"/>
      <c r="R71" s="267"/>
      <c r="S71" s="267"/>
      <c r="T71" s="267"/>
      <c r="U71" s="267"/>
      <c r="V71" s="267"/>
      <c r="W71" s="267"/>
    </row>
    <row r="72" spans="1:23">
      <c r="A72" s="138" t="s">
        <v>470</v>
      </c>
      <c r="B72" s="264">
        <v>12</v>
      </c>
      <c r="C72" s="264">
        <v>12</v>
      </c>
      <c r="D72" s="264">
        <v>12</v>
      </c>
      <c r="E72" s="264">
        <v>14</v>
      </c>
      <c r="F72" s="264">
        <v>13</v>
      </c>
      <c r="G72" s="264">
        <v>13</v>
      </c>
      <c r="H72" s="264">
        <v>12</v>
      </c>
      <c r="I72" s="264">
        <v>12</v>
      </c>
      <c r="J72" s="264">
        <v>14</v>
      </c>
      <c r="K72" s="264">
        <v>16</v>
      </c>
      <c r="L72" s="264">
        <v>15</v>
      </c>
      <c r="M72" s="264">
        <v>15</v>
      </c>
    </row>
    <row r="73" spans="1:23">
      <c r="A73" s="138" t="s">
        <v>471</v>
      </c>
      <c r="B73" s="264">
        <v>91</v>
      </c>
      <c r="C73" s="264">
        <v>93</v>
      </c>
      <c r="D73" s="264">
        <v>92</v>
      </c>
      <c r="E73" s="264">
        <v>94</v>
      </c>
      <c r="F73" s="264">
        <v>95</v>
      </c>
      <c r="G73" s="264">
        <v>94</v>
      </c>
      <c r="H73" s="264">
        <v>94</v>
      </c>
      <c r="I73" s="264">
        <v>81</v>
      </c>
      <c r="J73" s="264">
        <v>79</v>
      </c>
      <c r="K73" s="264">
        <v>81</v>
      </c>
      <c r="L73" s="264">
        <v>80</v>
      </c>
      <c r="M73" s="264">
        <v>76</v>
      </c>
    </row>
    <row r="74" spans="1:23">
      <c r="A74" s="138" t="s">
        <v>472</v>
      </c>
      <c r="B74" s="264">
        <v>74</v>
      </c>
      <c r="C74" s="264">
        <v>75</v>
      </c>
      <c r="D74" s="264">
        <v>75</v>
      </c>
      <c r="E74" s="264">
        <v>71</v>
      </c>
      <c r="F74" s="264">
        <v>66</v>
      </c>
      <c r="G74" s="264">
        <v>72</v>
      </c>
      <c r="H74" s="264">
        <v>67</v>
      </c>
      <c r="I74" s="264">
        <v>69</v>
      </c>
      <c r="J74" s="264">
        <v>68</v>
      </c>
      <c r="K74" s="264">
        <v>71</v>
      </c>
      <c r="L74" s="264">
        <v>69</v>
      </c>
      <c r="M74" s="264">
        <v>71</v>
      </c>
    </row>
    <row r="75" spans="1:23">
      <c r="A75" s="138" t="s">
        <v>473</v>
      </c>
      <c r="B75" s="264">
        <v>4152</v>
      </c>
      <c r="C75" s="264">
        <v>4206</v>
      </c>
      <c r="D75" s="264">
        <v>4241</v>
      </c>
      <c r="E75" s="264">
        <v>4273</v>
      </c>
      <c r="F75" s="264">
        <v>4233</v>
      </c>
      <c r="G75" s="264">
        <v>4146</v>
      </c>
      <c r="H75" s="264">
        <v>4098</v>
      </c>
      <c r="I75" s="264">
        <v>4143</v>
      </c>
      <c r="J75" s="264">
        <v>4121</v>
      </c>
      <c r="K75" s="264">
        <v>4155</v>
      </c>
      <c r="L75" s="264">
        <v>4079</v>
      </c>
      <c r="M75" s="264">
        <v>4045</v>
      </c>
    </row>
    <row r="76" spans="1:23">
      <c r="A76" s="139" t="s">
        <v>493</v>
      </c>
      <c r="B76" s="265">
        <v>577</v>
      </c>
      <c r="C76" s="265">
        <v>549</v>
      </c>
      <c r="D76" s="265">
        <v>536</v>
      </c>
      <c r="E76" s="265">
        <v>515</v>
      </c>
      <c r="F76" s="265">
        <v>532</v>
      </c>
      <c r="G76" s="265">
        <v>528</v>
      </c>
      <c r="H76" s="265">
        <v>565</v>
      </c>
      <c r="I76" s="265">
        <v>604</v>
      </c>
      <c r="J76" s="265">
        <v>562</v>
      </c>
      <c r="K76" s="265">
        <v>554</v>
      </c>
      <c r="L76" s="265">
        <v>519</v>
      </c>
      <c r="M76" s="265">
        <v>534</v>
      </c>
    </row>
    <row r="77" spans="1:23">
      <c r="A77" s="169" t="s">
        <v>433</v>
      </c>
      <c r="B77" s="266">
        <v>4157</v>
      </c>
      <c r="C77" s="266">
        <v>4143</v>
      </c>
      <c r="D77" s="266">
        <v>4104</v>
      </c>
      <c r="E77" s="266">
        <v>4135</v>
      </c>
      <c r="F77" s="266">
        <v>4040</v>
      </c>
      <c r="G77" s="266">
        <v>4017</v>
      </c>
      <c r="H77" s="266">
        <v>3976</v>
      </c>
      <c r="I77" s="266">
        <v>4050</v>
      </c>
      <c r="J77" s="266">
        <v>4041</v>
      </c>
      <c r="K77" s="266">
        <v>4031</v>
      </c>
      <c r="L77" s="266">
        <v>3909</v>
      </c>
      <c r="M77" s="266">
        <v>3847</v>
      </c>
      <c r="N77" s="267"/>
      <c r="O77" s="267"/>
      <c r="P77" s="267"/>
      <c r="Q77" s="267"/>
      <c r="R77" s="267"/>
      <c r="S77" s="267"/>
      <c r="T77" s="267"/>
      <c r="U77" s="267"/>
      <c r="V77" s="267"/>
      <c r="W77" s="267"/>
    </row>
    <row r="78" spans="1:23">
      <c r="A78" s="138" t="s">
        <v>470</v>
      </c>
      <c r="B78" s="264">
        <v>22</v>
      </c>
      <c r="C78" s="264">
        <v>24</v>
      </c>
      <c r="D78" s="264">
        <v>23</v>
      </c>
      <c r="E78" s="264">
        <v>24</v>
      </c>
      <c r="F78" s="264">
        <v>25</v>
      </c>
      <c r="G78" s="264">
        <v>25</v>
      </c>
      <c r="H78" s="264">
        <v>25</v>
      </c>
      <c r="I78" s="264">
        <v>26</v>
      </c>
      <c r="J78" s="264">
        <v>30</v>
      </c>
      <c r="K78" s="264">
        <v>28</v>
      </c>
      <c r="L78" s="264">
        <v>26</v>
      </c>
      <c r="M78" s="264">
        <v>24</v>
      </c>
    </row>
    <row r="79" spans="1:23">
      <c r="A79" s="138" t="s">
        <v>471</v>
      </c>
      <c r="B79" s="264">
        <v>81</v>
      </c>
      <c r="C79" s="264">
        <v>81</v>
      </c>
      <c r="D79" s="264">
        <v>79</v>
      </c>
      <c r="E79" s="264">
        <v>78</v>
      </c>
      <c r="F79" s="264">
        <v>78</v>
      </c>
      <c r="G79" s="264">
        <v>81</v>
      </c>
      <c r="H79" s="264">
        <v>84</v>
      </c>
      <c r="I79" s="264">
        <v>83</v>
      </c>
      <c r="J79" s="264">
        <v>82</v>
      </c>
      <c r="K79" s="264">
        <v>77</v>
      </c>
      <c r="L79" s="264">
        <v>67</v>
      </c>
      <c r="M79" s="264">
        <v>75</v>
      </c>
    </row>
    <row r="80" spans="1:23">
      <c r="A80" s="138" t="s">
        <v>472</v>
      </c>
      <c r="B80" s="264">
        <v>81</v>
      </c>
      <c r="C80" s="264">
        <v>76</v>
      </c>
      <c r="D80" s="264">
        <v>80</v>
      </c>
      <c r="E80" s="264">
        <v>81</v>
      </c>
      <c r="F80" s="264">
        <v>76</v>
      </c>
      <c r="G80" s="264">
        <v>81</v>
      </c>
      <c r="H80" s="264">
        <v>77</v>
      </c>
      <c r="I80" s="264">
        <v>78</v>
      </c>
      <c r="J80" s="264">
        <v>82</v>
      </c>
      <c r="K80" s="264">
        <v>84</v>
      </c>
      <c r="L80" s="264">
        <v>79</v>
      </c>
      <c r="M80" s="264">
        <v>76</v>
      </c>
    </row>
    <row r="81" spans="1:23">
      <c r="A81" s="138" t="s">
        <v>473</v>
      </c>
      <c r="B81" s="264">
        <v>3157</v>
      </c>
      <c r="C81" s="264">
        <v>3177</v>
      </c>
      <c r="D81" s="264">
        <v>3149</v>
      </c>
      <c r="E81" s="264">
        <v>3181</v>
      </c>
      <c r="F81" s="264">
        <v>3096</v>
      </c>
      <c r="G81" s="264">
        <v>3048</v>
      </c>
      <c r="H81" s="264">
        <v>2965</v>
      </c>
      <c r="I81" s="264">
        <v>3004</v>
      </c>
      <c r="J81" s="264">
        <v>3023</v>
      </c>
      <c r="K81" s="264">
        <v>3021</v>
      </c>
      <c r="L81" s="264">
        <v>2953</v>
      </c>
      <c r="M81" s="264">
        <v>2912</v>
      </c>
    </row>
    <row r="82" spans="1:23">
      <c r="A82" s="139" t="s">
        <v>493</v>
      </c>
      <c r="B82" s="265">
        <v>816</v>
      </c>
      <c r="C82" s="265">
        <v>785</v>
      </c>
      <c r="D82" s="265">
        <v>773</v>
      </c>
      <c r="E82" s="265">
        <v>771</v>
      </c>
      <c r="F82" s="265">
        <v>765</v>
      </c>
      <c r="G82" s="265">
        <v>782</v>
      </c>
      <c r="H82" s="265">
        <v>825</v>
      </c>
      <c r="I82" s="265">
        <v>859</v>
      </c>
      <c r="J82" s="265">
        <v>824</v>
      </c>
      <c r="K82" s="265">
        <v>821</v>
      </c>
      <c r="L82" s="265">
        <v>784</v>
      </c>
      <c r="M82" s="265">
        <v>760</v>
      </c>
    </row>
    <row r="83" spans="1:23">
      <c r="A83" s="169" t="s">
        <v>434</v>
      </c>
      <c r="B83" s="269">
        <v>2112</v>
      </c>
      <c r="C83" s="269">
        <v>2075</v>
      </c>
      <c r="D83" s="269">
        <v>2073</v>
      </c>
      <c r="E83" s="269">
        <v>2117</v>
      </c>
      <c r="F83" s="269">
        <v>2042</v>
      </c>
      <c r="G83" s="269">
        <v>2049</v>
      </c>
      <c r="H83" s="269">
        <v>2058</v>
      </c>
      <c r="I83" s="269">
        <v>2105</v>
      </c>
      <c r="J83" s="269">
        <v>2031</v>
      </c>
      <c r="K83" s="269">
        <v>2051</v>
      </c>
      <c r="L83" s="269">
        <v>1950</v>
      </c>
      <c r="M83" s="193">
        <v>1924</v>
      </c>
      <c r="N83" s="267"/>
      <c r="O83" s="267"/>
      <c r="P83" s="267"/>
      <c r="Q83" s="267"/>
      <c r="R83" s="267"/>
      <c r="S83" s="267"/>
      <c r="T83" s="267"/>
      <c r="U83" s="267"/>
      <c r="V83" s="267"/>
      <c r="W83" s="267"/>
    </row>
    <row r="84" spans="1:23">
      <c r="A84" s="138" t="s">
        <v>470</v>
      </c>
      <c r="B84" s="264">
        <v>15</v>
      </c>
      <c r="C84" s="264">
        <v>15</v>
      </c>
      <c r="D84" s="264">
        <v>17</v>
      </c>
      <c r="E84" s="264">
        <v>16</v>
      </c>
      <c r="F84" s="264">
        <v>16</v>
      </c>
      <c r="G84" s="264">
        <v>18</v>
      </c>
      <c r="H84" s="264">
        <v>14</v>
      </c>
      <c r="I84" s="264">
        <v>15</v>
      </c>
      <c r="J84" s="264">
        <v>13</v>
      </c>
      <c r="K84" s="264">
        <v>13</v>
      </c>
      <c r="L84" s="264">
        <v>12</v>
      </c>
      <c r="M84" s="264">
        <v>10</v>
      </c>
    </row>
    <row r="85" spans="1:23">
      <c r="A85" s="138" t="s">
        <v>471</v>
      </c>
      <c r="B85" s="264">
        <v>43</v>
      </c>
      <c r="C85" s="264">
        <v>46</v>
      </c>
      <c r="D85" s="264">
        <v>47</v>
      </c>
      <c r="E85" s="264">
        <v>55</v>
      </c>
      <c r="F85" s="264">
        <v>53</v>
      </c>
      <c r="G85" s="264">
        <v>50</v>
      </c>
      <c r="H85" s="264">
        <v>54</v>
      </c>
      <c r="I85" s="264">
        <v>57</v>
      </c>
      <c r="J85" s="264">
        <v>48</v>
      </c>
      <c r="K85" s="264">
        <v>47</v>
      </c>
      <c r="L85" s="264">
        <v>44</v>
      </c>
      <c r="M85" s="264">
        <v>51</v>
      </c>
    </row>
    <row r="86" spans="1:23">
      <c r="A86" s="138" t="s">
        <v>472</v>
      </c>
      <c r="B86" s="264">
        <v>56</v>
      </c>
      <c r="C86" s="264">
        <v>50</v>
      </c>
      <c r="D86" s="264">
        <v>53</v>
      </c>
      <c r="E86" s="264">
        <v>54</v>
      </c>
      <c r="F86" s="264">
        <v>55</v>
      </c>
      <c r="G86" s="264">
        <v>54</v>
      </c>
      <c r="H86" s="264">
        <v>54</v>
      </c>
      <c r="I86" s="264">
        <v>51</v>
      </c>
      <c r="J86" s="264">
        <v>52</v>
      </c>
      <c r="K86" s="264">
        <v>50</v>
      </c>
      <c r="L86" s="264">
        <v>45</v>
      </c>
      <c r="M86" s="264">
        <v>43</v>
      </c>
    </row>
    <row r="87" spans="1:23">
      <c r="A87" s="138" t="s">
        <v>473</v>
      </c>
      <c r="B87" s="264">
        <v>1426</v>
      </c>
      <c r="C87" s="264">
        <v>1412</v>
      </c>
      <c r="D87" s="264">
        <v>1403</v>
      </c>
      <c r="E87" s="264">
        <v>1413</v>
      </c>
      <c r="F87" s="264">
        <v>1373</v>
      </c>
      <c r="G87" s="264">
        <v>1358</v>
      </c>
      <c r="H87" s="264">
        <v>1338</v>
      </c>
      <c r="I87" s="264">
        <v>1362</v>
      </c>
      <c r="J87" s="264">
        <v>1356</v>
      </c>
      <c r="K87" s="264">
        <v>1378</v>
      </c>
      <c r="L87" s="264">
        <v>1317</v>
      </c>
      <c r="M87" s="264">
        <v>1284</v>
      </c>
    </row>
    <row r="88" spans="1:23">
      <c r="A88" s="139" t="s">
        <v>493</v>
      </c>
      <c r="B88" s="265">
        <v>572</v>
      </c>
      <c r="C88" s="265">
        <v>552</v>
      </c>
      <c r="D88" s="265">
        <v>553</v>
      </c>
      <c r="E88" s="265">
        <v>579</v>
      </c>
      <c r="F88" s="265">
        <v>545</v>
      </c>
      <c r="G88" s="265">
        <v>569</v>
      </c>
      <c r="H88" s="265">
        <v>598</v>
      </c>
      <c r="I88" s="265">
        <v>620</v>
      </c>
      <c r="J88" s="265">
        <v>562</v>
      </c>
      <c r="K88" s="265">
        <v>563</v>
      </c>
      <c r="L88" s="265">
        <v>532</v>
      </c>
      <c r="M88" s="265">
        <v>536</v>
      </c>
    </row>
    <row r="89" spans="1:23">
      <c r="A89" s="169" t="s">
        <v>435</v>
      </c>
      <c r="B89" s="269">
        <v>1627</v>
      </c>
      <c r="C89" s="269">
        <v>1631</v>
      </c>
      <c r="D89" s="269">
        <v>1613</v>
      </c>
      <c r="E89" s="269">
        <v>1639</v>
      </c>
      <c r="F89" s="269">
        <v>1591</v>
      </c>
      <c r="G89" s="269">
        <v>1621</v>
      </c>
      <c r="H89" s="269">
        <v>1618</v>
      </c>
      <c r="I89" s="269">
        <v>1671</v>
      </c>
      <c r="J89" s="269">
        <v>1629</v>
      </c>
      <c r="K89" s="269">
        <v>1629</v>
      </c>
      <c r="L89" s="269">
        <v>1544</v>
      </c>
      <c r="M89" s="193">
        <v>1546</v>
      </c>
      <c r="N89" s="267"/>
      <c r="O89" s="267"/>
      <c r="P89" s="267"/>
      <c r="Q89" s="267"/>
      <c r="R89" s="267"/>
      <c r="S89" s="267"/>
      <c r="T89" s="267"/>
      <c r="U89" s="267"/>
      <c r="V89" s="267"/>
      <c r="W89" s="267"/>
    </row>
    <row r="90" spans="1:23">
      <c r="A90" s="138" t="s">
        <v>470</v>
      </c>
      <c r="B90" s="264">
        <v>17</v>
      </c>
      <c r="C90" s="264">
        <v>15</v>
      </c>
      <c r="D90" s="264">
        <v>16</v>
      </c>
      <c r="E90" s="264">
        <v>15</v>
      </c>
      <c r="F90" s="264">
        <v>15</v>
      </c>
      <c r="G90" s="264">
        <v>15</v>
      </c>
      <c r="H90" s="264">
        <v>15</v>
      </c>
      <c r="I90" s="264">
        <v>15</v>
      </c>
      <c r="J90" s="264">
        <v>15</v>
      </c>
      <c r="K90" s="264">
        <v>15</v>
      </c>
      <c r="L90" s="264">
        <v>15</v>
      </c>
      <c r="M90" s="264">
        <v>14</v>
      </c>
    </row>
    <row r="91" spans="1:23">
      <c r="A91" s="138" t="s">
        <v>471</v>
      </c>
      <c r="B91" s="264">
        <v>44</v>
      </c>
      <c r="C91" s="264">
        <v>44</v>
      </c>
      <c r="D91" s="264">
        <v>40</v>
      </c>
      <c r="E91" s="264">
        <v>42</v>
      </c>
      <c r="F91" s="264">
        <v>36</v>
      </c>
      <c r="G91" s="264">
        <v>40</v>
      </c>
      <c r="H91" s="264">
        <v>49</v>
      </c>
      <c r="I91" s="264">
        <v>49</v>
      </c>
      <c r="J91" s="264">
        <v>47</v>
      </c>
      <c r="K91" s="264">
        <v>51</v>
      </c>
      <c r="L91" s="264">
        <v>45</v>
      </c>
      <c r="M91" s="264">
        <v>42</v>
      </c>
    </row>
    <row r="92" spans="1:23">
      <c r="A92" s="138" t="s">
        <v>472</v>
      </c>
      <c r="B92" s="264">
        <v>39</v>
      </c>
      <c r="C92" s="264">
        <v>34</v>
      </c>
      <c r="D92" s="264">
        <v>38</v>
      </c>
      <c r="E92" s="264">
        <v>43</v>
      </c>
      <c r="F92" s="264">
        <v>41</v>
      </c>
      <c r="G92" s="264">
        <v>43</v>
      </c>
      <c r="H92" s="264">
        <v>39</v>
      </c>
      <c r="I92" s="264">
        <v>37</v>
      </c>
      <c r="J92" s="264">
        <v>37</v>
      </c>
      <c r="K92" s="264">
        <v>41</v>
      </c>
      <c r="L92" s="264">
        <v>37</v>
      </c>
      <c r="M92" s="264">
        <v>37</v>
      </c>
    </row>
    <row r="93" spans="1:23">
      <c r="A93" s="138" t="s">
        <v>473</v>
      </c>
      <c r="B93" s="264">
        <v>1107</v>
      </c>
      <c r="C93" s="264">
        <v>1121</v>
      </c>
      <c r="D93" s="264">
        <v>1098</v>
      </c>
      <c r="E93" s="264">
        <v>1119</v>
      </c>
      <c r="F93" s="264">
        <v>1086</v>
      </c>
      <c r="G93" s="264">
        <v>1098</v>
      </c>
      <c r="H93" s="264">
        <v>1064</v>
      </c>
      <c r="I93" s="264">
        <v>1085</v>
      </c>
      <c r="J93" s="264">
        <v>1080</v>
      </c>
      <c r="K93" s="264">
        <v>1089</v>
      </c>
      <c r="L93" s="264">
        <v>1046</v>
      </c>
      <c r="M93" s="264">
        <v>1054</v>
      </c>
    </row>
    <row r="94" spans="1:23">
      <c r="A94" s="139" t="s">
        <v>493</v>
      </c>
      <c r="B94" s="265">
        <v>420</v>
      </c>
      <c r="C94" s="265">
        <v>417</v>
      </c>
      <c r="D94" s="265">
        <v>421</v>
      </c>
      <c r="E94" s="265">
        <v>420</v>
      </c>
      <c r="F94" s="265">
        <v>413</v>
      </c>
      <c r="G94" s="265">
        <v>425</v>
      </c>
      <c r="H94" s="265">
        <v>451</v>
      </c>
      <c r="I94" s="265">
        <v>485</v>
      </c>
      <c r="J94" s="265">
        <v>450</v>
      </c>
      <c r="K94" s="265">
        <v>433</v>
      </c>
      <c r="L94" s="265">
        <v>401</v>
      </c>
      <c r="M94" s="265">
        <v>399</v>
      </c>
    </row>
    <row r="95" spans="1:23">
      <c r="A95" s="169" t="s">
        <v>436</v>
      </c>
      <c r="B95" s="269">
        <v>4124</v>
      </c>
      <c r="C95" s="269">
        <v>4142</v>
      </c>
      <c r="D95" s="269">
        <v>4137</v>
      </c>
      <c r="E95" s="269">
        <v>4178</v>
      </c>
      <c r="F95" s="269">
        <v>4169</v>
      </c>
      <c r="G95" s="269">
        <v>4162</v>
      </c>
      <c r="H95" s="269">
        <v>4069</v>
      </c>
      <c r="I95" s="269">
        <v>4146</v>
      </c>
      <c r="J95" s="269">
        <v>4083</v>
      </c>
      <c r="K95" s="269">
        <v>4084</v>
      </c>
      <c r="L95" s="269">
        <v>3902</v>
      </c>
      <c r="M95" s="193">
        <v>3909</v>
      </c>
      <c r="N95" s="267"/>
      <c r="O95" s="267"/>
      <c r="P95" s="267"/>
      <c r="Q95" s="267"/>
      <c r="R95" s="267"/>
      <c r="S95" s="267"/>
      <c r="T95" s="267"/>
      <c r="U95" s="267"/>
      <c r="V95" s="267"/>
      <c r="W95" s="267"/>
    </row>
    <row r="96" spans="1:23">
      <c r="A96" s="138" t="s">
        <v>470</v>
      </c>
      <c r="B96" s="264">
        <v>11</v>
      </c>
      <c r="C96" s="264">
        <v>13</v>
      </c>
      <c r="D96" s="264">
        <v>12</v>
      </c>
      <c r="E96" s="264">
        <v>12</v>
      </c>
      <c r="F96" s="264">
        <v>11</v>
      </c>
      <c r="G96" s="264">
        <v>17</v>
      </c>
      <c r="H96" s="264">
        <v>13</v>
      </c>
      <c r="I96" s="264">
        <v>13</v>
      </c>
      <c r="J96" s="264">
        <v>14</v>
      </c>
      <c r="K96" s="264">
        <v>11</v>
      </c>
      <c r="L96" s="264">
        <v>11</v>
      </c>
      <c r="M96" s="264">
        <v>14</v>
      </c>
    </row>
    <row r="97" spans="1:23">
      <c r="A97" s="138" t="s">
        <v>471</v>
      </c>
      <c r="B97" s="264">
        <v>51</v>
      </c>
      <c r="C97" s="264">
        <v>48</v>
      </c>
      <c r="D97" s="264">
        <v>45</v>
      </c>
      <c r="E97" s="264">
        <v>48</v>
      </c>
      <c r="F97" s="264">
        <v>42</v>
      </c>
      <c r="G97" s="264">
        <v>41</v>
      </c>
      <c r="H97" s="264">
        <v>42</v>
      </c>
      <c r="I97" s="264">
        <v>51</v>
      </c>
      <c r="J97" s="264">
        <v>54</v>
      </c>
      <c r="K97" s="264">
        <v>60</v>
      </c>
      <c r="L97" s="264">
        <v>55</v>
      </c>
      <c r="M97" s="264">
        <v>50</v>
      </c>
    </row>
    <row r="98" spans="1:23">
      <c r="A98" s="138" t="s">
        <v>472</v>
      </c>
      <c r="B98" s="264">
        <v>90</v>
      </c>
      <c r="C98" s="264">
        <v>88</v>
      </c>
      <c r="D98" s="264">
        <v>88</v>
      </c>
      <c r="E98" s="264">
        <v>96</v>
      </c>
      <c r="F98" s="264">
        <v>90</v>
      </c>
      <c r="G98" s="264">
        <v>95</v>
      </c>
      <c r="H98" s="264">
        <v>91</v>
      </c>
      <c r="I98" s="264">
        <v>85</v>
      </c>
      <c r="J98" s="264">
        <v>85</v>
      </c>
      <c r="K98" s="264">
        <v>83</v>
      </c>
      <c r="L98" s="264">
        <v>85</v>
      </c>
      <c r="M98" s="264">
        <v>88</v>
      </c>
    </row>
    <row r="99" spans="1:23">
      <c r="A99" s="138" t="s">
        <v>473</v>
      </c>
      <c r="B99" s="264">
        <v>3435</v>
      </c>
      <c r="C99" s="264">
        <v>3474</v>
      </c>
      <c r="D99" s="264">
        <v>3483</v>
      </c>
      <c r="E99" s="264">
        <v>3512</v>
      </c>
      <c r="F99" s="264">
        <v>3505</v>
      </c>
      <c r="G99" s="264">
        <v>3473</v>
      </c>
      <c r="H99" s="264">
        <v>3372</v>
      </c>
      <c r="I99" s="264">
        <v>3419</v>
      </c>
      <c r="J99" s="264">
        <v>3380</v>
      </c>
      <c r="K99" s="264">
        <v>3387</v>
      </c>
      <c r="L99" s="264">
        <v>3229</v>
      </c>
      <c r="M99" s="264">
        <v>3242</v>
      </c>
    </row>
    <row r="100" spans="1:23">
      <c r="A100" s="139" t="s">
        <v>493</v>
      </c>
      <c r="B100" s="265">
        <v>537</v>
      </c>
      <c r="C100" s="265">
        <v>519</v>
      </c>
      <c r="D100" s="265">
        <v>509</v>
      </c>
      <c r="E100" s="265">
        <v>510</v>
      </c>
      <c r="F100" s="265">
        <v>521</v>
      </c>
      <c r="G100" s="265">
        <v>536</v>
      </c>
      <c r="H100" s="265">
        <v>551</v>
      </c>
      <c r="I100" s="265">
        <v>578</v>
      </c>
      <c r="J100" s="265">
        <v>550</v>
      </c>
      <c r="K100" s="265">
        <v>543</v>
      </c>
      <c r="L100" s="265">
        <v>522</v>
      </c>
      <c r="M100" s="265">
        <v>515</v>
      </c>
    </row>
    <row r="101" spans="1:23">
      <c r="A101" s="169" t="s">
        <v>437</v>
      </c>
      <c r="B101" s="269">
        <v>3233</v>
      </c>
      <c r="C101" s="269">
        <v>3207</v>
      </c>
      <c r="D101" s="269">
        <v>3181</v>
      </c>
      <c r="E101" s="269">
        <v>3222</v>
      </c>
      <c r="F101" s="269">
        <v>3167</v>
      </c>
      <c r="G101" s="269">
        <v>3173</v>
      </c>
      <c r="H101" s="269">
        <v>3123</v>
      </c>
      <c r="I101" s="269">
        <v>3176</v>
      </c>
      <c r="J101" s="269">
        <v>3147</v>
      </c>
      <c r="K101" s="269">
        <v>3165</v>
      </c>
      <c r="L101" s="269">
        <v>3029</v>
      </c>
      <c r="M101" s="193">
        <v>3030</v>
      </c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</row>
    <row r="102" spans="1:23">
      <c r="A102" s="138" t="s">
        <v>470</v>
      </c>
      <c r="B102" s="264">
        <v>16</v>
      </c>
      <c r="C102" s="264">
        <v>18</v>
      </c>
      <c r="D102" s="264">
        <v>16</v>
      </c>
      <c r="E102" s="264">
        <v>18</v>
      </c>
      <c r="F102" s="264">
        <v>21</v>
      </c>
      <c r="G102" s="264">
        <v>17</v>
      </c>
      <c r="H102" s="264">
        <v>15</v>
      </c>
      <c r="I102" s="264">
        <v>11</v>
      </c>
      <c r="J102" s="264">
        <v>15</v>
      </c>
      <c r="K102" s="264">
        <v>14</v>
      </c>
      <c r="L102" s="264">
        <v>12</v>
      </c>
      <c r="M102" s="264">
        <v>13</v>
      </c>
    </row>
    <row r="103" spans="1:23">
      <c r="A103" s="138" t="s">
        <v>471</v>
      </c>
      <c r="B103" s="264">
        <v>50</v>
      </c>
      <c r="C103" s="264">
        <v>44</v>
      </c>
      <c r="D103" s="264">
        <v>43</v>
      </c>
      <c r="E103" s="264">
        <v>43</v>
      </c>
      <c r="F103" s="264">
        <v>51</v>
      </c>
      <c r="G103" s="264">
        <v>45</v>
      </c>
      <c r="H103" s="264">
        <v>49</v>
      </c>
      <c r="I103" s="264">
        <v>47</v>
      </c>
      <c r="J103" s="264">
        <v>44</v>
      </c>
      <c r="K103" s="264">
        <v>54</v>
      </c>
      <c r="L103" s="264">
        <v>42</v>
      </c>
      <c r="M103" s="264">
        <v>40</v>
      </c>
    </row>
    <row r="104" spans="1:23">
      <c r="A104" s="138" t="s">
        <v>472</v>
      </c>
      <c r="B104" s="264">
        <v>77</v>
      </c>
      <c r="C104" s="264">
        <v>81</v>
      </c>
      <c r="D104" s="264">
        <v>77</v>
      </c>
      <c r="E104" s="264">
        <v>79</v>
      </c>
      <c r="F104" s="264">
        <v>80</v>
      </c>
      <c r="G104" s="264">
        <v>78</v>
      </c>
      <c r="H104" s="264">
        <v>80</v>
      </c>
      <c r="I104" s="264">
        <v>69</v>
      </c>
      <c r="J104" s="264">
        <v>79</v>
      </c>
      <c r="K104" s="264">
        <v>79</v>
      </c>
      <c r="L104" s="264">
        <v>74</v>
      </c>
      <c r="M104" s="264">
        <v>72</v>
      </c>
    </row>
    <row r="105" spans="1:23">
      <c r="A105" s="138" t="s">
        <v>473</v>
      </c>
      <c r="B105" s="264">
        <v>2626</v>
      </c>
      <c r="C105" s="264">
        <v>2610</v>
      </c>
      <c r="D105" s="264">
        <v>2593</v>
      </c>
      <c r="E105" s="264">
        <v>2624</v>
      </c>
      <c r="F105" s="264">
        <v>2553</v>
      </c>
      <c r="G105" s="264">
        <v>2566</v>
      </c>
      <c r="H105" s="264">
        <v>2480</v>
      </c>
      <c r="I105" s="264">
        <v>2514</v>
      </c>
      <c r="J105" s="264">
        <v>2517</v>
      </c>
      <c r="K105" s="264">
        <v>2544</v>
      </c>
      <c r="L105" s="264">
        <v>2458</v>
      </c>
      <c r="M105" s="264">
        <v>2469</v>
      </c>
    </row>
    <row r="106" spans="1:23">
      <c r="A106" s="139" t="s">
        <v>493</v>
      </c>
      <c r="B106" s="265">
        <v>464</v>
      </c>
      <c r="C106" s="265">
        <v>454</v>
      </c>
      <c r="D106" s="265">
        <v>452</v>
      </c>
      <c r="E106" s="265">
        <v>458</v>
      </c>
      <c r="F106" s="265">
        <v>462</v>
      </c>
      <c r="G106" s="265">
        <v>467</v>
      </c>
      <c r="H106" s="265">
        <v>499</v>
      </c>
      <c r="I106" s="265">
        <v>535</v>
      </c>
      <c r="J106" s="265">
        <v>492</v>
      </c>
      <c r="K106" s="265">
        <v>474</v>
      </c>
      <c r="L106" s="265">
        <v>443</v>
      </c>
      <c r="M106" s="265">
        <v>436</v>
      </c>
    </row>
    <row r="107" spans="1:23">
      <c r="A107" s="169" t="s">
        <v>438</v>
      </c>
      <c r="B107" s="269">
        <v>330</v>
      </c>
      <c r="C107" s="269">
        <v>330</v>
      </c>
      <c r="D107" s="269">
        <v>333</v>
      </c>
      <c r="E107" s="269">
        <v>337</v>
      </c>
      <c r="F107" s="269">
        <v>345</v>
      </c>
      <c r="G107" s="269">
        <v>336</v>
      </c>
      <c r="H107" s="269">
        <v>341</v>
      </c>
      <c r="I107" s="269">
        <v>352</v>
      </c>
      <c r="J107" s="269">
        <v>334</v>
      </c>
      <c r="K107" s="269">
        <v>320</v>
      </c>
      <c r="L107" s="269">
        <v>297</v>
      </c>
      <c r="M107" s="193">
        <v>304</v>
      </c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</row>
    <row r="108" spans="1:23">
      <c r="A108" s="138" t="s">
        <v>470</v>
      </c>
      <c r="B108" s="264">
        <v>1</v>
      </c>
      <c r="C108" s="264">
        <v>1</v>
      </c>
      <c r="D108" s="264">
        <v>1</v>
      </c>
      <c r="E108" s="264">
        <v>1</v>
      </c>
      <c r="F108" s="264">
        <v>1</v>
      </c>
      <c r="G108" s="264">
        <v>1</v>
      </c>
      <c r="H108" s="264">
        <v>2</v>
      </c>
      <c r="I108" s="264">
        <v>2</v>
      </c>
      <c r="J108" s="264">
        <v>2</v>
      </c>
      <c r="K108" s="264">
        <v>1</v>
      </c>
      <c r="L108" s="264">
        <v>1</v>
      </c>
      <c r="M108" s="264">
        <v>1</v>
      </c>
    </row>
    <row r="109" spans="1:23">
      <c r="A109" s="138" t="s">
        <v>471</v>
      </c>
      <c r="B109" s="264">
        <v>4</v>
      </c>
      <c r="C109" s="264">
        <v>4</v>
      </c>
      <c r="D109" s="264">
        <v>5</v>
      </c>
      <c r="E109" s="264">
        <v>5</v>
      </c>
      <c r="F109" s="264">
        <v>5</v>
      </c>
      <c r="G109" s="264">
        <v>4</v>
      </c>
      <c r="H109" s="264">
        <v>4</v>
      </c>
      <c r="I109" s="264">
        <v>5</v>
      </c>
      <c r="J109" s="264">
        <v>2</v>
      </c>
      <c r="K109" s="264">
        <v>1</v>
      </c>
      <c r="L109" s="264">
        <v>2</v>
      </c>
      <c r="M109" s="264">
        <v>2</v>
      </c>
    </row>
    <row r="110" spans="1:23">
      <c r="A110" s="138" t="s">
        <v>472</v>
      </c>
      <c r="B110" s="264">
        <v>4</v>
      </c>
      <c r="C110" s="264">
        <v>4</v>
      </c>
      <c r="D110" s="264">
        <v>6</v>
      </c>
      <c r="E110" s="264">
        <v>6</v>
      </c>
      <c r="F110" s="264">
        <v>5</v>
      </c>
      <c r="G110" s="264">
        <v>5</v>
      </c>
      <c r="H110" s="264">
        <v>4</v>
      </c>
      <c r="I110" s="264">
        <v>5</v>
      </c>
      <c r="J110" s="264">
        <v>5</v>
      </c>
      <c r="K110" s="264">
        <v>3</v>
      </c>
      <c r="L110" s="264">
        <v>3</v>
      </c>
      <c r="M110" s="264">
        <v>3</v>
      </c>
    </row>
    <row r="111" spans="1:23">
      <c r="A111" s="138" t="s">
        <v>473</v>
      </c>
      <c r="B111" s="264">
        <v>258</v>
      </c>
      <c r="C111" s="264">
        <v>261</v>
      </c>
      <c r="D111" s="264">
        <v>262</v>
      </c>
      <c r="E111" s="264">
        <v>269</v>
      </c>
      <c r="F111" s="264">
        <v>268</v>
      </c>
      <c r="G111" s="264">
        <v>257</v>
      </c>
      <c r="H111" s="264">
        <v>261</v>
      </c>
      <c r="I111" s="264">
        <v>263</v>
      </c>
      <c r="J111" s="264">
        <v>258</v>
      </c>
      <c r="K111" s="264">
        <v>253</v>
      </c>
      <c r="L111" s="264">
        <v>232</v>
      </c>
      <c r="M111" s="264">
        <v>242</v>
      </c>
    </row>
    <row r="112" spans="1:23">
      <c r="A112" s="139" t="s">
        <v>493</v>
      </c>
      <c r="B112" s="265">
        <v>63</v>
      </c>
      <c r="C112" s="265">
        <v>60</v>
      </c>
      <c r="D112" s="265">
        <v>59</v>
      </c>
      <c r="E112" s="265">
        <v>56</v>
      </c>
      <c r="F112" s="265">
        <v>66</v>
      </c>
      <c r="G112" s="265">
        <v>69</v>
      </c>
      <c r="H112" s="265">
        <v>70</v>
      </c>
      <c r="I112" s="265">
        <v>77</v>
      </c>
      <c r="J112" s="265">
        <v>67</v>
      </c>
      <c r="K112" s="265">
        <v>62</v>
      </c>
      <c r="L112" s="265">
        <v>59</v>
      </c>
      <c r="M112" s="265">
        <v>56</v>
      </c>
    </row>
    <row r="113" spans="1:23">
      <c r="A113" s="169" t="s">
        <v>439</v>
      </c>
      <c r="B113" s="269">
        <v>1127</v>
      </c>
      <c r="C113" s="269">
        <v>1088</v>
      </c>
      <c r="D113" s="269">
        <v>1102</v>
      </c>
      <c r="E113" s="269">
        <v>1099</v>
      </c>
      <c r="F113" s="269">
        <v>1099</v>
      </c>
      <c r="G113" s="269">
        <v>1094</v>
      </c>
      <c r="H113" s="269">
        <v>1077</v>
      </c>
      <c r="I113" s="269">
        <v>1087</v>
      </c>
      <c r="J113" s="269">
        <v>1072</v>
      </c>
      <c r="K113" s="269">
        <v>1084</v>
      </c>
      <c r="L113" s="269">
        <v>1045</v>
      </c>
      <c r="M113" s="193">
        <v>1035</v>
      </c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</row>
    <row r="114" spans="1:23">
      <c r="A114" s="138" t="s">
        <v>470</v>
      </c>
      <c r="B114" s="264">
        <v>6</v>
      </c>
      <c r="C114" s="264">
        <v>7</v>
      </c>
      <c r="D114" s="264">
        <v>5</v>
      </c>
      <c r="E114" s="264">
        <v>4</v>
      </c>
      <c r="F114" s="264">
        <v>4</v>
      </c>
      <c r="G114" s="264">
        <v>4</v>
      </c>
      <c r="H114" s="264">
        <v>4</v>
      </c>
      <c r="I114" s="264">
        <v>4</v>
      </c>
      <c r="J114" s="264">
        <v>5</v>
      </c>
      <c r="K114" s="264">
        <v>5</v>
      </c>
      <c r="L114" s="264">
        <v>6</v>
      </c>
      <c r="M114" s="264">
        <v>6</v>
      </c>
    </row>
    <row r="115" spans="1:23">
      <c r="A115" s="138" t="s">
        <v>471</v>
      </c>
      <c r="B115" s="264">
        <v>24</v>
      </c>
      <c r="C115" s="264">
        <v>23</v>
      </c>
      <c r="D115" s="264">
        <v>24</v>
      </c>
      <c r="E115" s="264">
        <v>23</v>
      </c>
      <c r="F115" s="264">
        <v>25</v>
      </c>
      <c r="G115" s="264">
        <v>19</v>
      </c>
      <c r="H115" s="264">
        <v>22</v>
      </c>
      <c r="I115" s="264">
        <v>25</v>
      </c>
      <c r="J115" s="264">
        <v>22</v>
      </c>
      <c r="K115" s="264">
        <v>23</v>
      </c>
      <c r="L115" s="264">
        <v>18</v>
      </c>
      <c r="M115" s="264">
        <v>19</v>
      </c>
    </row>
    <row r="116" spans="1:23">
      <c r="A116" s="138" t="s">
        <v>472</v>
      </c>
      <c r="B116" s="264">
        <v>43</v>
      </c>
      <c r="C116" s="264">
        <v>41</v>
      </c>
      <c r="D116" s="264">
        <v>41</v>
      </c>
      <c r="E116" s="264">
        <v>39</v>
      </c>
      <c r="F116" s="264">
        <v>41</v>
      </c>
      <c r="G116" s="264">
        <v>38</v>
      </c>
      <c r="H116" s="264">
        <v>38</v>
      </c>
      <c r="I116" s="264">
        <v>34</v>
      </c>
      <c r="J116" s="264">
        <v>36</v>
      </c>
      <c r="K116" s="264">
        <v>36</v>
      </c>
      <c r="L116" s="264">
        <v>33</v>
      </c>
      <c r="M116" s="264">
        <v>32</v>
      </c>
    </row>
    <row r="117" spans="1:23">
      <c r="A117" s="138" t="s">
        <v>473</v>
      </c>
      <c r="B117" s="264">
        <v>912</v>
      </c>
      <c r="C117" s="264">
        <v>885</v>
      </c>
      <c r="D117" s="264">
        <v>906</v>
      </c>
      <c r="E117" s="264">
        <v>909</v>
      </c>
      <c r="F117" s="264">
        <v>907</v>
      </c>
      <c r="G117" s="264">
        <v>901</v>
      </c>
      <c r="H117" s="264">
        <v>884</v>
      </c>
      <c r="I117" s="264">
        <v>879</v>
      </c>
      <c r="J117" s="264">
        <v>873</v>
      </c>
      <c r="K117" s="264">
        <v>878</v>
      </c>
      <c r="L117" s="264">
        <v>856</v>
      </c>
      <c r="M117" s="264">
        <v>853</v>
      </c>
    </row>
    <row r="118" spans="1:23">
      <c r="A118" s="139" t="s">
        <v>493</v>
      </c>
      <c r="B118" s="265">
        <v>142</v>
      </c>
      <c r="C118" s="265">
        <v>132</v>
      </c>
      <c r="D118" s="265">
        <v>126</v>
      </c>
      <c r="E118" s="265">
        <v>124</v>
      </c>
      <c r="F118" s="265">
        <v>122</v>
      </c>
      <c r="G118" s="265">
        <v>132</v>
      </c>
      <c r="H118" s="265">
        <v>129</v>
      </c>
      <c r="I118" s="265">
        <v>145</v>
      </c>
      <c r="J118" s="265">
        <v>136</v>
      </c>
      <c r="K118" s="265">
        <v>142</v>
      </c>
      <c r="L118" s="265">
        <v>132</v>
      </c>
      <c r="M118" s="265">
        <v>125</v>
      </c>
    </row>
    <row r="119" spans="1:23">
      <c r="A119" s="169" t="s">
        <v>440</v>
      </c>
      <c r="B119" s="269">
        <v>1459</v>
      </c>
      <c r="C119" s="269">
        <v>1435</v>
      </c>
      <c r="D119" s="269">
        <v>1434</v>
      </c>
      <c r="E119" s="269">
        <v>1452</v>
      </c>
      <c r="F119" s="269">
        <v>1436</v>
      </c>
      <c r="G119" s="269">
        <v>1426</v>
      </c>
      <c r="H119" s="269">
        <v>1464</v>
      </c>
      <c r="I119" s="269">
        <v>1497</v>
      </c>
      <c r="J119" s="269">
        <v>1410</v>
      </c>
      <c r="K119" s="269">
        <v>1414</v>
      </c>
      <c r="L119" s="269">
        <v>1359</v>
      </c>
      <c r="M119" s="193">
        <v>1348</v>
      </c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</row>
    <row r="120" spans="1:23">
      <c r="A120" s="138" t="s">
        <v>470</v>
      </c>
      <c r="B120" s="264">
        <v>19</v>
      </c>
      <c r="C120" s="264">
        <v>18</v>
      </c>
      <c r="D120" s="264">
        <v>18</v>
      </c>
      <c r="E120" s="264">
        <v>19</v>
      </c>
      <c r="F120" s="264">
        <v>19</v>
      </c>
      <c r="G120" s="264">
        <v>17</v>
      </c>
      <c r="H120" s="264">
        <v>20</v>
      </c>
      <c r="I120" s="264">
        <v>19</v>
      </c>
      <c r="J120" s="264">
        <v>17</v>
      </c>
      <c r="K120" s="264">
        <v>14</v>
      </c>
      <c r="L120" s="264">
        <v>14</v>
      </c>
      <c r="M120" s="264">
        <v>14</v>
      </c>
    </row>
    <row r="121" spans="1:23">
      <c r="A121" s="138" t="s">
        <v>471</v>
      </c>
      <c r="B121" s="264">
        <v>28</v>
      </c>
      <c r="C121" s="264">
        <v>24</v>
      </c>
      <c r="D121" s="264">
        <v>26</v>
      </c>
      <c r="E121" s="264">
        <v>28</v>
      </c>
      <c r="F121" s="264">
        <v>28</v>
      </c>
      <c r="G121" s="264">
        <v>29</v>
      </c>
      <c r="H121" s="264">
        <v>32</v>
      </c>
      <c r="I121" s="264">
        <v>34</v>
      </c>
      <c r="J121" s="264">
        <v>35</v>
      </c>
      <c r="K121" s="264">
        <v>35</v>
      </c>
      <c r="L121" s="264">
        <v>32</v>
      </c>
      <c r="M121" s="264">
        <v>24</v>
      </c>
    </row>
    <row r="122" spans="1:23">
      <c r="A122" s="138" t="s">
        <v>472</v>
      </c>
      <c r="B122" s="264">
        <v>42</v>
      </c>
      <c r="C122" s="264">
        <v>40</v>
      </c>
      <c r="D122" s="264">
        <v>38</v>
      </c>
      <c r="E122" s="264">
        <v>41</v>
      </c>
      <c r="F122" s="264">
        <v>40</v>
      </c>
      <c r="G122" s="264">
        <v>39</v>
      </c>
      <c r="H122" s="264">
        <v>44</v>
      </c>
      <c r="I122" s="264">
        <v>38</v>
      </c>
      <c r="J122" s="264">
        <v>41</v>
      </c>
      <c r="K122" s="264">
        <v>45</v>
      </c>
      <c r="L122" s="264">
        <v>41</v>
      </c>
      <c r="M122" s="264">
        <v>43</v>
      </c>
    </row>
    <row r="123" spans="1:23">
      <c r="A123" s="138" t="s">
        <v>473</v>
      </c>
      <c r="B123" s="264">
        <v>1218</v>
      </c>
      <c r="C123" s="264">
        <v>1203</v>
      </c>
      <c r="D123" s="264">
        <v>1194</v>
      </c>
      <c r="E123" s="264">
        <v>1204</v>
      </c>
      <c r="F123" s="264">
        <v>1177</v>
      </c>
      <c r="G123" s="264">
        <v>1176</v>
      </c>
      <c r="H123" s="264">
        <v>1176</v>
      </c>
      <c r="I123" s="264">
        <v>1202</v>
      </c>
      <c r="J123" s="264">
        <v>1134</v>
      </c>
      <c r="K123" s="264">
        <v>1138</v>
      </c>
      <c r="L123" s="264">
        <v>1107</v>
      </c>
      <c r="M123" s="264">
        <v>1104</v>
      </c>
    </row>
    <row r="124" spans="1:23">
      <c r="A124" s="139" t="s">
        <v>493</v>
      </c>
      <c r="B124" s="265">
        <v>152</v>
      </c>
      <c r="C124" s="265">
        <v>150</v>
      </c>
      <c r="D124" s="265">
        <v>158</v>
      </c>
      <c r="E124" s="265">
        <v>160</v>
      </c>
      <c r="F124" s="265">
        <v>172</v>
      </c>
      <c r="G124" s="265">
        <v>165</v>
      </c>
      <c r="H124" s="265">
        <v>192</v>
      </c>
      <c r="I124" s="265">
        <v>204</v>
      </c>
      <c r="J124" s="265">
        <v>183</v>
      </c>
      <c r="K124" s="265">
        <v>182</v>
      </c>
      <c r="L124" s="265">
        <v>165</v>
      </c>
      <c r="M124" s="265">
        <v>163</v>
      </c>
    </row>
    <row r="125" spans="1:23">
      <c r="A125" s="169" t="s">
        <v>111</v>
      </c>
      <c r="B125" s="269">
        <v>664</v>
      </c>
      <c r="C125" s="269">
        <v>805</v>
      </c>
      <c r="D125" s="269">
        <v>912</v>
      </c>
      <c r="E125" s="269">
        <v>261</v>
      </c>
      <c r="F125" s="269">
        <v>288</v>
      </c>
      <c r="G125" s="269">
        <v>298</v>
      </c>
      <c r="H125" s="269">
        <v>178</v>
      </c>
      <c r="I125" s="269">
        <v>227</v>
      </c>
      <c r="J125" s="269">
        <v>309</v>
      </c>
      <c r="K125" s="269">
        <v>299</v>
      </c>
      <c r="L125" s="269">
        <v>316</v>
      </c>
      <c r="M125" s="193">
        <v>255</v>
      </c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</row>
    <row r="126" spans="1:23">
      <c r="A126" s="138" t="s">
        <v>470</v>
      </c>
      <c r="B126" s="264">
        <v>15</v>
      </c>
      <c r="C126" s="264">
        <v>16</v>
      </c>
      <c r="D126" s="264">
        <v>19</v>
      </c>
      <c r="E126" s="264">
        <v>5</v>
      </c>
      <c r="F126" s="264">
        <v>7</v>
      </c>
      <c r="G126" s="264">
        <v>6</v>
      </c>
      <c r="H126" s="264">
        <v>4</v>
      </c>
      <c r="I126" s="264">
        <v>5</v>
      </c>
      <c r="J126" s="264">
        <v>4</v>
      </c>
      <c r="K126" s="264">
        <v>4</v>
      </c>
      <c r="L126" s="264">
        <v>4</v>
      </c>
      <c r="M126" s="264">
        <v>4</v>
      </c>
    </row>
    <row r="127" spans="1:23">
      <c r="A127" s="138" t="s">
        <v>471</v>
      </c>
      <c r="B127" s="264">
        <v>49</v>
      </c>
      <c r="C127" s="264">
        <v>50</v>
      </c>
      <c r="D127" s="264">
        <v>54</v>
      </c>
      <c r="E127" s="264">
        <v>41</v>
      </c>
      <c r="F127" s="264">
        <v>37</v>
      </c>
      <c r="G127" s="264">
        <v>41</v>
      </c>
      <c r="H127" s="264">
        <v>41</v>
      </c>
      <c r="I127" s="264">
        <v>44</v>
      </c>
      <c r="J127" s="264">
        <v>43</v>
      </c>
      <c r="K127" s="264">
        <v>46</v>
      </c>
      <c r="L127" s="264">
        <v>41</v>
      </c>
      <c r="M127" s="264">
        <v>41</v>
      </c>
    </row>
    <row r="128" spans="1:23">
      <c r="A128" s="138" t="s">
        <v>472</v>
      </c>
      <c r="B128" s="264">
        <v>36</v>
      </c>
      <c r="C128" s="264">
        <v>52</v>
      </c>
      <c r="D128" s="264">
        <v>53</v>
      </c>
      <c r="E128" s="264">
        <v>12</v>
      </c>
      <c r="F128" s="264">
        <v>15</v>
      </c>
      <c r="G128" s="264">
        <v>13</v>
      </c>
      <c r="H128" s="264">
        <v>11</v>
      </c>
      <c r="I128" s="264">
        <v>15</v>
      </c>
      <c r="J128" s="264">
        <v>12</v>
      </c>
      <c r="K128" s="264">
        <v>15</v>
      </c>
      <c r="L128" s="264">
        <v>20</v>
      </c>
      <c r="M128" s="264">
        <v>14</v>
      </c>
    </row>
    <row r="129" spans="1:13">
      <c r="A129" s="138" t="s">
        <v>473</v>
      </c>
      <c r="B129" s="264">
        <v>472</v>
      </c>
      <c r="C129" s="264">
        <v>570</v>
      </c>
      <c r="D129" s="264">
        <v>670</v>
      </c>
      <c r="E129" s="264">
        <v>173</v>
      </c>
      <c r="F129" s="264">
        <v>189</v>
      </c>
      <c r="G129" s="264">
        <v>200</v>
      </c>
      <c r="H129" s="264">
        <v>102</v>
      </c>
      <c r="I129" s="264">
        <v>137</v>
      </c>
      <c r="J129" s="264">
        <v>209</v>
      </c>
      <c r="K129" s="264">
        <v>196</v>
      </c>
      <c r="L129" s="264">
        <v>213</v>
      </c>
      <c r="M129" s="264">
        <v>173</v>
      </c>
    </row>
    <row r="130" spans="1:13">
      <c r="A130" s="139" t="s">
        <v>493</v>
      </c>
      <c r="B130" s="265">
        <v>92</v>
      </c>
      <c r="C130" s="265">
        <v>117</v>
      </c>
      <c r="D130" s="265">
        <v>116</v>
      </c>
      <c r="E130" s="265">
        <v>30</v>
      </c>
      <c r="F130" s="265">
        <v>40</v>
      </c>
      <c r="G130" s="265">
        <v>38</v>
      </c>
      <c r="H130" s="265">
        <v>20</v>
      </c>
      <c r="I130" s="265">
        <v>26</v>
      </c>
      <c r="J130" s="265">
        <v>41</v>
      </c>
      <c r="K130" s="265">
        <v>38</v>
      </c>
      <c r="L130" s="265">
        <v>38</v>
      </c>
      <c r="M130" s="265">
        <v>23</v>
      </c>
    </row>
    <row r="131" spans="1:13" ht="13.5">
      <c r="A131" s="127" t="s">
        <v>216</v>
      </c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</row>
    <row r="132" spans="1:13"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</row>
    <row r="133" spans="1:13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</row>
    <row r="134" spans="1:13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</row>
    <row r="135" spans="1:13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</row>
    <row r="136" spans="1:13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</row>
    <row r="137" spans="1:13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</row>
    <row r="138" spans="1:13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</row>
    <row r="139" spans="1:13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</row>
    <row r="140" spans="1:13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</row>
    <row r="141" spans="1:13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</row>
    <row r="142" spans="1:13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</row>
    <row r="143" spans="1:13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</row>
    <row r="144" spans="1:13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</row>
    <row r="145" spans="1:13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</row>
    <row r="146" spans="1:13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</row>
    <row r="147" spans="1:13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</row>
    <row r="148" spans="1:13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</row>
    <row r="149" spans="1:13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</row>
    <row r="150" spans="1:13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</row>
    <row r="151" spans="1:13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</row>
    <row r="152" spans="1:13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</row>
    <row r="153" spans="1:13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</row>
    <row r="154" spans="1:13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</row>
    <row r="155" spans="1:13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</row>
    <row r="156" spans="1:13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</row>
    <row r="157" spans="1:13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</row>
    <row r="158" spans="1:13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</row>
    <row r="159" spans="1:13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</row>
  </sheetData>
  <pageMargins left="0.23622047244094491" right="0.23622047244094491" top="0.39370078740157483" bottom="0.34" header="0" footer="0.11811023622047245"/>
  <pageSetup paperSize="9" scale="94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79"/>
  <sheetViews>
    <sheetView workbookViewId="0">
      <selection activeCell="I18" sqref="I18"/>
    </sheetView>
  </sheetViews>
  <sheetFormatPr baseColWidth="10" defaultColWidth="11.42578125" defaultRowHeight="12.75"/>
  <cols>
    <col min="1" max="1" width="16.5703125" style="235" customWidth="1"/>
    <col min="2" max="2" width="6.5703125" style="235" bestFit="1" customWidth="1"/>
    <col min="3" max="3" width="7" style="235" bestFit="1" customWidth="1"/>
    <col min="4" max="6" width="5.7109375" style="235" bestFit="1" customWidth="1"/>
    <col min="7" max="7" width="5.85546875" style="235" bestFit="1" customWidth="1"/>
    <col min="8" max="8" width="6.28515625" style="235" bestFit="1" customWidth="1"/>
    <col min="9" max="9" width="6.5703125" style="235" bestFit="1" customWidth="1"/>
    <col min="10" max="10" width="9.28515625" style="235" bestFit="1" customWidth="1"/>
    <col min="11" max="11" width="8.140625" style="235" bestFit="1" customWidth="1"/>
    <col min="12" max="12" width="9.7109375" style="235" bestFit="1" customWidth="1"/>
    <col min="13" max="13" width="9.5703125" style="235" bestFit="1" customWidth="1"/>
    <col min="14" max="16384" width="11.42578125" style="235"/>
  </cols>
  <sheetData>
    <row r="1" spans="1:22">
      <c r="A1" s="103" t="s">
        <v>494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22">
      <c r="A2" s="107" t="s">
        <v>495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pans="1:22">
      <c r="A3" s="129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04"/>
    </row>
    <row r="4" spans="1:22">
      <c r="A4" s="110"/>
      <c r="B4" s="203" t="s">
        <v>182</v>
      </c>
      <c r="C4" s="203" t="s">
        <v>183</v>
      </c>
      <c r="D4" s="203" t="s">
        <v>184</v>
      </c>
      <c r="E4" s="203" t="s">
        <v>185</v>
      </c>
      <c r="F4" s="203" t="s">
        <v>186</v>
      </c>
      <c r="G4" s="203" t="s">
        <v>187</v>
      </c>
      <c r="H4" s="203" t="s">
        <v>188</v>
      </c>
      <c r="I4" s="203" t="s">
        <v>189</v>
      </c>
      <c r="J4" s="203" t="s">
        <v>190</v>
      </c>
      <c r="K4" s="203" t="s">
        <v>191</v>
      </c>
      <c r="L4" s="203" t="s">
        <v>192</v>
      </c>
      <c r="M4" s="203" t="s">
        <v>193</v>
      </c>
    </row>
    <row r="5" spans="1:22">
      <c r="A5" s="169" t="s">
        <v>27</v>
      </c>
      <c r="B5" s="193">
        <f>SUM(B12,B19,B26,B33,B40,B47,B54,B61,B68,B75,B82,B89,B96,B103,B110,B117,B124,B131,B138,B145)</f>
        <v>51924</v>
      </c>
      <c r="C5" s="193">
        <f t="shared" ref="C5:M5" si="0">SUM(C12,C19,C26,C33,C40,C47,C54,C61,C68,C75,C82,C89,C96,C103,C110,C117,C124,C131,C138,C145)</f>
        <v>51913</v>
      </c>
      <c r="D5" s="193">
        <f t="shared" si="0"/>
        <v>51855</v>
      </c>
      <c r="E5" s="193">
        <f t="shared" si="0"/>
        <v>51780</v>
      </c>
      <c r="F5" s="193">
        <f t="shared" si="0"/>
        <v>51107</v>
      </c>
      <c r="G5" s="193">
        <f t="shared" si="0"/>
        <v>50730</v>
      </c>
      <c r="H5" s="193">
        <f t="shared" si="0"/>
        <v>50383</v>
      </c>
      <c r="I5" s="193">
        <f t="shared" si="0"/>
        <v>51527</v>
      </c>
      <c r="J5" s="193">
        <f t="shared" si="0"/>
        <v>50799</v>
      </c>
      <c r="K5" s="193">
        <f t="shared" si="0"/>
        <v>50973</v>
      </c>
      <c r="L5" s="193">
        <f t="shared" si="0"/>
        <v>48839</v>
      </c>
      <c r="M5" s="193">
        <f t="shared" si="0"/>
        <v>48394</v>
      </c>
    </row>
    <row r="6" spans="1:22">
      <c r="A6" s="138" t="s">
        <v>477</v>
      </c>
      <c r="B6" s="264">
        <f t="shared" ref="B6:M11" si="1">SUM(B13,B20,B27,B34,B41,B48,B55,B62,B69,B76,B83,B90,B97,B104,B111,B118,B125,B132,B139,B146)</f>
        <v>5797</v>
      </c>
      <c r="C6" s="264">
        <f t="shared" si="1"/>
        <v>5468</v>
      </c>
      <c r="D6" s="264">
        <f t="shared" si="1"/>
        <v>5253</v>
      </c>
      <c r="E6" s="264">
        <f t="shared" si="1"/>
        <v>4479</v>
      </c>
      <c r="F6" s="264">
        <f t="shared" si="1"/>
        <v>5245</v>
      </c>
      <c r="G6" s="264">
        <f t="shared" si="1"/>
        <v>5395</v>
      </c>
      <c r="H6" s="264">
        <f t="shared" si="1"/>
        <v>5418</v>
      </c>
      <c r="I6" s="264">
        <f t="shared" si="1"/>
        <v>4697</v>
      </c>
      <c r="J6" s="264">
        <f t="shared" si="1"/>
        <v>6203</v>
      </c>
      <c r="K6" s="264">
        <f t="shared" si="1"/>
        <v>5826</v>
      </c>
      <c r="L6" s="264">
        <f t="shared" si="1"/>
        <v>4505</v>
      </c>
      <c r="M6" s="264">
        <f t="shared" si="1"/>
        <v>3993</v>
      </c>
    </row>
    <row r="7" spans="1:22">
      <c r="A7" s="138" t="s">
        <v>478</v>
      </c>
      <c r="B7" s="264">
        <f t="shared" si="1"/>
        <v>6005</v>
      </c>
      <c r="C7" s="264">
        <f t="shared" si="1"/>
        <v>6643</v>
      </c>
      <c r="D7" s="264">
        <f t="shared" si="1"/>
        <v>7536</v>
      </c>
      <c r="E7" s="264">
        <f t="shared" si="1"/>
        <v>7623</v>
      </c>
      <c r="F7" s="264">
        <f t="shared" si="1"/>
        <v>6338</v>
      </c>
      <c r="G7" s="264">
        <f t="shared" si="1"/>
        <v>6240</v>
      </c>
      <c r="H7" s="264">
        <f t="shared" si="1"/>
        <v>6959</v>
      </c>
      <c r="I7" s="264">
        <f t="shared" si="1"/>
        <v>8184</v>
      </c>
      <c r="J7" s="264">
        <f t="shared" si="1"/>
        <v>6637</v>
      </c>
      <c r="K7" s="264">
        <f t="shared" si="1"/>
        <v>7284</v>
      </c>
      <c r="L7" s="264">
        <f t="shared" si="1"/>
        <v>7399</v>
      </c>
      <c r="M7" s="264">
        <f t="shared" si="1"/>
        <v>6852</v>
      </c>
    </row>
    <row r="8" spans="1:22">
      <c r="A8" s="138" t="s">
        <v>479</v>
      </c>
      <c r="B8" s="264">
        <f t="shared" si="1"/>
        <v>4645</v>
      </c>
      <c r="C8" s="264">
        <f t="shared" si="1"/>
        <v>5433</v>
      </c>
      <c r="D8" s="264">
        <f t="shared" si="1"/>
        <v>5135</v>
      </c>
      <c r="E8" s="264">
        <f t="shared" si="1"/>
        <v>5874</v>
      </c>
      <c r="F8" s="264">
        <f t="shared" si="1"/>
        <v>5909</v>
      </c>
      <c r="G8" s="264">
        <f t="shared" si="1"/>
        <v>6267</v>
      </c>
      <c r="H8" s="264">
        <f t="shared" si="1"/>
        <v>5428</v>
      </c>
      <c r="I8" s="264">
        <f t="shared" si="1"/>
        <v>5727</v>
      </c>
      <c r="J8" s="264">
        <f t="shared" si="1"/>
        <v>5589</v>
      </c>
      <c r="K8" s="264">
        <f t="shared" si="1"/>
        <v>5810</v>
      </c>
      <c r="L8" s="264">
        <f t="shared" si="1"/>
        <v>5216</v>
      </c>
      <c r="M8" s="264">
        <f t="shared" si="1"/>
        <v>6013</v>
      </c>
    </row>
    <row r="9" spans="1:22">
      <c r="A9" s="138" t="s">
        <v>480</v>
      </c>
      <c r="B9" s="264">
        <f t="shared" si="1"/>
        <v>4236</v>
      </c>
      <c r="C9" s="264">
        <f t="shared" si="1"/>
        <v>3958</v>
      </c>
      <c r="D9" s="264">
        <f t="shared" si="1"/>
        <v>4555</v>
      </c>
      <c r="E9" s="264">
        <f t="shared" si="1"/>
        <v>4934</v>
      </c>
      <c r="F9" s="264">
        <f t="shared" si="1"/>
        <v>5517</v>
      </c>
      <c r="G9" s="264">
        <f t="shared" si="1"/>
        <v>5375</v>
      </c>
      <c r="H9" s="264">
        <f t="shared" si="1"/>
        <v>5778</v>
      </c>
      <c r="I9" s="264">
        <f t="shared" si="1"/>
        <v>6460</v>
      </c>
      <c r="J9" s="264">
        <f t="shared" si="1"/>
        <v>6299</v>
      </c>
      <c r="K9" s="264">
        <f t="shared" si="1"/>
        <v>6241</v>
      </c>
      <c r="L9" s="264">
        <f t="shared" si="1"/>
        <v>6082</v>
      </c>
      <c r="M9" s="264">
        <f t="shared" si="1"/>
        <v>6166</v>
      </c>
    </row>
    <row r="10" spans="1:22">
      <c r="A10" s="138" t="s">
        <v>481</v>
      </c>
      <c r="B10" s="264">
        <f t="shared" si="1"/>
        <v>9989</v>
      </c>
      <c r="C10" s="264">
        <f t="shared" si="1"/>
        <v>8889</v>
      </c>
      <c r="D10" s="264">
        <f t="shared" si="1"/>
        <v>6526</v>
      </c>
      <c r="E10" s="264">
        <f t="shared" si="1"/>
        <v>5747</v>
      </c>
      <c r="F10" s="264">
        <f t="shared" si="1"/>
        <v>5241</v>
      </c>
      <c r="G10" s="264">
        <f t="shared" si="1"/>
        <v>4823</v>
      </c>
      <c r="H10" s="264">
        <f t="shared" si="1"/>
        <v>4644</v>
      </c>
      <c r="I10" s="264">
        <f t="shared" si="1"/>
        <v>4568</v>
      </c>
      <c r="J10" s="264">
        <f t="shared" si="1"/>
        <v>4572</v>
      </c>
      <c r="K10" s="264">
        <f t="shared" si="1"/>
        <v>4688</v>
      </c>
      <c r="L10" s="264">
        <f t="shared" si="1"/>
        <v>4899</v>
      </c>
      <c r="M10" s="264">
        <f t="shared" si="1"/>
        <v>5006</v>
      </c>
    </row>
    <row r="11" spans="1:22">
      <c r="A11" s="139" t="s">
        <v>482</v>
      </c>
      <c r="B11" s="265">
        <f t="shared" si="1"/>
        <v>21252</v>
      </c>
      <c r="C11" s="265">
        <f t="shared" si="1"/>
        <v>21522</v>
      </c>
      <c r="D11" s="265">
        <f t="shared" si="1"/>
        <v>22850</v>
      </c>
      <c r="E11" s="265">
        <f t="shared" si="1"/>
        <v>23123</v>
      </c>
      <c r="F11" s="265">
        <f t="shared" si="1"/>
        <v>22857</v>
      </c>
      <c r="G11" s="265">
        <f t="shared" si="1"/>
        <v>22630</v>
      </c>
      <c r="H11" s="265">
        <f t="shared" si="1"/>
        <v>22156</v>
      </c>
      <c r="I11" s="265">
        <f t="shared" si="1"/>
        <v>21891</v>
      </c>
      <c r="J11" s="265">
        <f t="shared" si="1"/>
        <v>21499</v>
      </c>
      <c r="K11" s="265">
        <f t="shared" si="1"/>
        <v>21124</v>
      </c>
      <c r="L11" s="265">
        <f t="shared" si="1"/>
        <v>20738</v>
      </c>
      <c r="M11" s="265">
        <f t="shared" si="1"/>
        <v>20364</v>
      </c>
    </row>
    <row r="12" spans="1:22">
      <c r="A12" s="169" t="s">
        <v>422</v>
      </c>
      <c r="B12" s="266">
        <v>1308</v>
      </c>
      <c r="C12" s="266">
        <v>1291</v>
      </c>
      <c r="D12" s="266">
        <v>1290</v>
      </c>
      <c r="E12" s="266">
        <v>1291</v>
      </c>
      <c r="F12" s="266">
        <v>1275</v>
      </c>
      <c r="G12" s="266">
        <v>1258</v>
      </c>
      <c r="H12" s="266">
        <v>1269</v>
      </c>
      <c r="I12" s="266">
        <v>1311</v>
      </c>
      <c r="J12" s="266">
        <v>1295</v>
      </c>
      <c r="K12" s="266">
        <v>1320</v>
      </c>
      <c r="L12" s="266">
        <v>1264</v>
      </c>
      <c r="M12" s="266">
        <v>1273</v>
      </c>
      <c r="N12" s="267"/>
      <c r="O12" s="267"/>
      <c r="P12" s="267"/>
      <c r="Q12" s="267"/>
      <c r="R12" s="267"/>
      <c r="S12" s="267"/>
      <c r="T12" s="267"/>
      <c r="U12" s="267"/>
      <c r="V12" s="267"/>
    </row>
    <row r="13" spans="1:22">
      <c r="A13" s="138" t="s">
        <v>477</v>
      </c>
      <c r="B13" s="264">
        <v>154</v>
      </c>
      <c r="C13" s="264">
        <v>129</v>
      </c>
      <c r="D13" s="264">
        <v>146</v>
      </c>
      <c r="E13" s="264">
        <v>117</v>
      </c>
      <c r="F13" s="264">
        <v>143</v>
      </c>
      <c r="G13" s="264">
        <v>129</v>
      </c>
      <c r="H13" s="264">
        <v>151</v>
      </c>
      <c r="I13" s="264">
        <v>130</v>
      </c>
      <c r="J13" s="264">
        <v>177</v>
      </c>
      <c r="K13" s="264">
        <v>164</v>
      </c>
      <c r="L13" s="264">
        <v>132</v>
      </c>
      <c r="M13" s="264">
        <v>120</v>
      </c>
    </row>
    <row r="14" spans="1:22">
      <c r="A14" s="138" t="s">
        <v>478</v>
      </c>
      <c r="B14" s="264">
        <v>175</v>
      </c>
      <c r="C14" s="264">
        <v>186</v>
      </c>
      <c r="D14" s="264">
        <v>197</v>
      </c>
      <c r="E14" s="264">
        <v>211</v>
      </c>
      <c r="F14" s="264">
        <v>190</v>
      </c>
      <c r="G14" s="264">
        <v>184</v>
      </c>
      <c r="H14" s="264">
        <v>172</v>
      </c>
      <c r="I14" s="264">
        <v>210</v>
      </c>
      <c r="J14" s="264">
        <v>180</v>
      </c>
      <c r="K14" s="264">
        <v>207</v>
      </c>
      <c r="L14" s="264">
        <v>225</v>
      </c>
      <c r="M14" s="264">
        <v>217</v>
      </c>
    </row>
    <row r="15" spans="1:22">
      <c r="A15" s="138" t="s">
        <v>479</v>
      </c>
      <c r="B15" s="264">
        <v>128</v>
      </c>
      <c r="C15" s="264">
        <v>161</v>
      </c>
      <c r="D15" s="264">
        <v>138</v>
      </c>
      <c r="E15" s="264">
        <v>171</v>
      </c>
      <c r="F15" s="264">
        <v>161</v>
      </c>
      <c r="G15" s="264">
        <v>179</v>
      </c>
      <c r="H15" s="264">
        <v>159</v>
      </c>
      <c r="I15" s="264">
        <v>178</v>
      </c>
      <c r="J15" s="264">
        <v>161</v>
      </c>
      <c r="K15" s="264">
        <v>160</v>
      </c>
      <c r="L15" s="264">
        <v>140</v>
      </c>
      <c r="M15" s="264">
        <v>180</v>
      </c>
    </row>
    <row r="16" spans="1:22">
      <c r="A16" s="138" t="s">
        <v>480</v>
      </c>
      <c r="B16" s="264">
        <v>114</v>
      </c>
      <c r="C16" s="264">
        <v>97</v>
      </c>
      <c r="D16" s="264">
        <v>113</v>
      </c>
      <c r="E16" s="264">
        <v>122</v>
      </c>
      <c r="F16" s="264">
        <v>130</v>
      </c>
      <c r="G16" s="264">
        <v>131</v>
      </c>
      <c r="H16" s="264">
        <v>164</v>
      </c>
      <c r="I16" s="264">
        <v>180</v>
      </c>
      <c r="J16" s="264">
        <v>192</v>
      </c>
      <c r="K16" s="264">
        <v>206</v>
      </c>
      <c r="L16" s="264">
        <v>191</v>
      </c>
      <c r="M16" s="264">
        <v>187</v>
      </c>
    </row>
    <row r="17" spans="1:23">
      <c r="A17" s="138" t="s">
        <v>481</v>
      </c>
      <c r="B17" s="264">
        <v>271</v>
      </c>
      <c r="C17" s="264">
        <v>242</v>
      </c>
      <c r="D17" s="264">
        <v>181</v>
      </c>
      <c r="E17" s="264">
        <v>157</v>
      </c>
      <c r="F17" s="264">
        <v>141</v>
      </c>
      <c r="G17" s="264">
        <v>134</v>
      </c>
      <c r="H17" s="264">
        <v>126</v>
      </c>
      <c r="I17" s="264">
        <v>128</v>
      </c>
      <c r="J17" s="264">
        <v>127</v>
      </c>
      <c r="K17" s="264">
        <v>120</v>
      </c>
      <c r="L17" s="264">
        <v>132</v>
      </c>
      <c r="M17" s="264">
        <v>133</v>
      </c>
    </row>
    <row r="18" spans="1:23">
      <c r="A18" s="139" t="s">
        <v>482</v>
      </c>
      <c r="B18" s="265">
        <v>466</v>
      </c>
      <c r="C18" s="265">
        <v>476</v>
      </c>
      <c r="D18" s="265">
        <v>515</v>
      </c>
      <c r="E18" s="265">
        <v>513</v>
      </c>
      <c r="F18" s="265">
        <v>510</v>
      </c>
      <c r="G18" s="265">
        <v>501</v>
      </c>
      <c r="H18" s="265">
        <v>497</v>
      </c>
      <c r="I18" s="265">
        <v>485</v>
      </c>
      <c r="J18" s="265">
        <v>458</v>
      </c>
      <c r="K18" s="265">
        <v>463</v>
      </c>
      <c r="L18" s="265">
        <v>444</v>
      </c>
      <c r="M18" s="265">
        <v>436</v>
      </c>
    </row>
    <row r="19" spans="1:23">
      <c r="A19" s="169" t="s">
        <v>444</v>
      </c>
      <c r="B19" s="187">
        <v>1819</v>
      </c>
      <c r="C19" s="187">
        <v>1820</v>
      </c>
      <c r="D19" s="187">
        <v>1797</v>
      </c>
      <c r="E19" s="187">
        <v>1808</v>
      </c>
      <c r="F19" s="187">
        <v>1782</v>
      </c>
      <c r="G19" s="187">
        <v>1764</v>
      </c>
      <c r="H19" s="187">
        <v>1814</v>
      </c>
      <c r="I19" s="187">
        <v>1855</v>
      </c>
      <c r="J19" s="187">
        <v>1818</v>
      </c>
      <c r="K19" s="187">
        <v>1790</v>
      </c>
      <c r="L19" s="187">
        <v>1709</v>
      </c>
      <c r="M19" s="187">
        <v>1707</v>
      </c>
      <c r="N19" s="267"/>
      <c r="O19" s="267"/>
      <c r="P19" s="267"/>
      <c r="Q19" s="267"/>
      <c r="R19" s="267"/>
      <c r="S19" s="267"/>
      <c r="T19" s="267"/>
      <c r="U19" s="267"/>
      <c r="V19" s="267"/>
      <c r="W19" s="267"/>
    </row>
    <row r="20" spans="1:23">
      <c r="A20" s="138" t="s">
        <v>477</v>
      </c>
      <c r="B20" s="264">
        <v>195</v>
      </c>
      <c r="C20" s="264">
        <v>176</v>
      </c>
      <c r="D20" s="264">
        <v>195</v>
      </c>
      <c r="E20" s="264">
        <v>160</v>
      </c>
      <c r="F20" s="264">
        <v>184</v>
      </c>
      <c r="G20" s="264">
        <v>195</v>
      </c>
      <c r="H20" s="264">
        <v>225</v>
      </c>
      <c r="I20" s="264">
        <v>160</v>
      </c>
      <c r="J20" s="264">
        <v>239</v>
      </c>
      <c r="K20" s="264">
        <v>201</v>
      </c>
      <c r="L20" s="264">
        <v>154</v>
      </c>
      <c r="M20" s="264">
        <v>141</v>
      </c>
    </row>
    <row r="21" spans="1:23">
      <c r="A21" s="138" t="s">
        <v>478</v>
      </c>
      <c r="B21" s="264">
        <v>187</v>
      </c>
      <c r="C21" s="264">
        <v>234</v>
      </c>
      <c r="D21" s="264">
        <v>251</v>
      </c>
      <c r="E21" s="264">
        <v>277</v>
      </c>
      <c r="F21" s="264">
        <v>236</v>
      </c>
      <c r="G21" s="264">
        <v>204</v>
      </c>
      <c r="H21" s="264">
        <v>250</v>
      </c>
      <c r="I21" s="264">
        <v>346</v>
      </c>
      <c r="J21" s="264">
        <v>253</v>
      </c>
      <c r="K21" s="264">
        <v>259</v>
      </c>
      <c r="L21" s="264">
        <v>275</v>
      </c>
      <c r="M21" s="264">
        <v>236</v>
      </c>
    </row>
    <row r="22" spans="1:23">
      <c r="A22" s="138" t="s">
        <v>479</v>
      </c>
      <c r="B22" s="264">
        <v>174</v>
      </c>
      <c r="C22" s="264">
        <v>187</v>
      </c>
      <c r="D22" s="264">
        <v>165</v>
      </c>
      <c r="E22" s="264">
        <v>193</v>
      </c>
      <c r="F22" s="264">
        <v>210</v>
      </c>
      <c r="G22" s="264">
        <v>247</v>
      </c>
      <c r="H22" s="264">
        <v>206</v>
      </c>
      <c r="I22" s="264">
        <v>210</v>
      </c>
      <c r="J22" s="264">
        <v>190</v>
      </c>
      <c r="K22" s="264">
        <v>209</v>
      </c>
      <c r="L22" s="264">
        <v>177</v>
      </c>
      <c r="M22" s="264">
        <v>224</v>
      </c>
    </row>
    <row r="23" spans="1:23">
      <c r="A23" s="138" t="s">
        <v>480</v>
      </c>
      <c r="B23" s="264">
        <v>176</v>
      </c>
      <c r="C23" s="264">
        <v>171</v>
      </c>
      <c r="D23" s="264">
        <v>182</v>
      </c>
      <c r="E23" s="264">
        <v>197</v>
      </c>
      <c r="F23" s="264">
        <v>196</v>
      </c>
      <c r="G23" s="264">
        <v>182</v>
      </c>
      <c r="H23" s="264">
        <v>216</v>
      </c>
      <c r="I23" s="264">
        <v>238</v>
      </c>
      <c r="J23" s="264">
        <v>239</v>
      </c>
      <c r="K23" s="264">
        <v>236</v>
      </c>
      <c r="L23" s="264">
        <v>233</v>
      </c>
      <c r="M23" s="264">
        <v>232</v>
      </c>
    </row>
    <row r="24" spans="1:23">
      <c r="A24" s="138" t="s">
        <v>481</v>
      </c>
      <c r="B24" s="264">
        <v>376</v>
      </c>
      <c r="C24" s="264">
        <v>329</v>
      </c>
      <c r="D24" s="264">
        <v>225</v>
      </c>
      <c r="E24" s="264">
        <v>189</v>
      </c>
      <c r="F24" s="264">
        <v>177</v>
      </c>
      <c r="G24" s="264">
        <v>170</v>
      </c>
      <c r="H24" s="264">
        <v>162</v>
      </c>
      <c r="I24" s="264">
        <v>168</v>
      </c>
      <c r="J24" s="264">
        <v>168</v>
      </c>
      <c r="K24" s="264">
        <v>169</v>
      </c>
      <c r="L24" s="264">
        <v>165</v>
      </c>
      <c r="M24" s="264">
        <v>178</v>
      </c>
    </row>
    <row r="25" spans="1:23">
      <c r="A25" s="139" t="s">
        <v>482</v>
      </c>
      <c r="B25" s="265">
        <v>711</v>
      </c>
      <c r="C25" s="265">
        <v>723</v>
      </c>
      <c r="D25" s="265">
        <v>779</v>
      </c>
      <c r="E25" s="265">
        <v>792</v>
      </c>
      <c r="F25" s="265">
        <v>779</v>
      </c>
      <c r="G25" s="265">
        <v>766</v>
      </c>
      <c r="H25" s="265">
        <v>755</v>
      </c>
      <c r="I25" s="265">
        <v>733</v>
      </c>
      <c r="J25" s="265">
        <v>729</v>
      </c>
      <c r="K25" s="265">
        <v>716</v>
      </c>
      <c r="L25" s="265">
        <v>705</v>
      </c>
      <c r="M25" s="265">
        <v>696</v>
      </c>
    </row>
    <row r="26" spans="1:23">
      <c r="A26" s="169" t="s">
        <v>424</v>
      </c>
      <c r="B26" s="187">
        <v>2483</v>
      </c>
      <c r="C26" s="187">
        <v>2463</v>
      </c>
      <c r="D26" s="187">
        <v>2456</v>
      </c>
      <c r="E26" s="187">
        <v>2503</v>
      </c>
      <c r="F26" s="187">
        <v>2490</v>
      </c>
      <c r="G26" s="187">
        <v>2458</v>
      </c>
      <c r="H26" s="187">
        <v>2507</v>
      </c>
      <c r="I26" s="187">
        <v>2585</v>
      </c>
      <c r="J26" s="187">
        <v>2515</v>
      </c>
      <c r="K26" s="187">
        <v>2505</v>
      </c>
      <c r="L26" s="187">
        <v>2399</v>
      </c>
      <c r="M26" s="187">
        <v>2361</v>
      </c>
      <c r="N26" s="267"/>
      <c r="O26" s="267"/>
      <c r="P26" s="267"/>
      <c r="Q26" s="267"/>
      <c r="R26" s="267"/>
      <c r="S26" s="267"/>
      <c r="T26" s="267"/>
      <c r="U26" s="267"/>
      <c r="V26" s="267"/>
      <c r="W26" s="267"/>
    </row>
    <row r="27" spans="1:23">
      <c r="A27" s="138" t="s">
        <v>477</v>
      </c>
      <c r="B27" s="264">
        <v>260</v>
      </c>
      <c r="C27" s="264">
        <v>262</v>
      </c>
      <c r="D27" s="264">
        <v>240</v>
      </c>
      <c r="E27" s="264">
        <v>227</v>
      </c>
      <c r="F27" s="264">
        <v>266</v>
      </c>
      <c r="G27" s="264">
        <v>272</v>
      </c>
      <c r="H27" s="264">
        <v>313</v>
      </c>
      <c r="I27" s="264">
        <v>259</v>
      </c>
      <c r="J27" s="264">
        <v>289</v>
      </c>
      <c r="K27" s="264">
        <v>261</v>
      </c>
      <c r="L27" s="264">
        <v>243</v>
      </c>
      <c r="M27" s="264">
        <v>207</v>
      </c>
    </row>
    <row r="28" spans="1:23">
      <c r="A28" s="138" t="s">
        <v>478</v>
      </c>
      <c r="B28" s="264">
        <v>262</v>
      </c>
      <c r="C28" s="264">
        <v>270</v>
      </c>
      <c r="D28" s="264">
        <v>340</v>
      </c>
      <c r="E28" s="264">
        <v>379</v>
      </c>
      <c r="F28" s="264">
        <v>325</v>
      </c>
      <c r="G28" s="264">
        <v>321</v>
      </c>
      <c r="H28" s="264">
        <v>335</v>
      </c>
      <c r="I28" s="264">
        <v>432</v>
      </c>
      <c r="J28" s="264">
        <v>367</v>
      </c>
      <c r="K28" s="264">
        <v>388</v>
      </c>
      <c r="L28" s="264">
        <v>342</v>
      </c>
      <c r="M28" s="264">
        <v>339</v>
      </c>
    </row>
    <row r="29" spans="1:23">
      <c r="A29" s="138" t="s">
        <v>479</v>
      </c>
      <c r="B29" s="264">
        <v>206</v>
      </c>
      <c r="C29" s="264">
        <v>241</v>
      </c>
      <c r="D29" s="264">
        <v>214</v>
      </c>
      <c r="E29" s="264">
        <v>239</v>
      </c>
      <c r="F29" s="264">
        <v>274</v>
      </c>
      <c r="G29" s="264">
        <v>300</v>
      </c>
      <c r="H29" s="264">
        <v>301</v>
      </c>
      <c r="I29" s="264">
        <v>289</v>
      </c>
      <c r="J29" s="264">
        <v>288</v>
      </c>
      <c r="K29" s="264">
        <v>287</v>
      </c>
      <c r="L29" s="264">
        <v>275</v>
      </c>
      <c r="M29" s="264">
        <v>296</v>
      </c>
    </row>
    <row r="30" spans="1:23">
      <c r="A30" s="138" t="s">
        <v>480</v>
      </c>
      <c r="B30" s="264">
        <v>216</v>
      </c>
      <c r="C30" s="264">
        <v>201</v>
      </c>
      <c r="D30" s="264">
        <v>235</v>
      </c>
      <c r="E30" s="264">
        <v>252</v>
      </c>
      <c r="F30" s="264">
        <v>263</v>
      </c>
      <c r="G30" s="264">
        <v>236</v>
      </c>
      <c r="H30" s="264">
        <v>263</v>
      </c>
      <c r="I30" s="264">
        <v>319</v>
      </c>
      <c r="J30" s="264">
        <v>308</v>
      </c>
      <c r="K30" s="264">
        <v>322</v>
      </c>
      <c r="L30" s="264">
        <v>317</v>
      </c>
      <c r="M30" s="264">
        <v>321</v>
      </c>
    </row>
    <row r="31" spans="1:23">
      <c r="A31" s="138" t="s">
        <v>481</v>
      </c>
      <c r="B31" s="264">
        <v>534</v>
      </c>
      <c r="C31" s="264">
        <v>464</v>
      </c>
      <c r="D31" s="264">
        <v>339</v>
      </c>
      <c r="E31" s="264">
        <v>292</v>
      </c>
      <c r="F31" s="264">
        <v>271</v>
      </c>
      <c r="G31" s="264">
        <v>258</v>
      </c>
      <c r="H31" s="264">
        <v>258</v>
      </c>
      <c r="I31" s="264">
        <v>260</v>
      </c>
      <c r="J31" s="264">
        <v>254</v>
      </c>
      <c r="K31" s="264">
        <v>244</v>
      </c>
      <c r="L31" s="264">
        <v>244</v>
      </c>
      <c r="M31" s="264">
        <v>242</v>
      </c>
    </row>
    <row r="32" spans="1:23">
      <c r="A32" s="139" t="s">
        <v>482</v>
      </c>
      <c r="B32" s="265">
        <v>1005</v>
      </c>
      <c r="C32" s="265">
        <v>1025</v>
      </c>
      <c r="D32" s="265">
        <v>1088</v>
      </c>
      <c r="E32" s="265">
        <v>1114</v>
      </c>
      <c r="F32" s="265">
        <v>1091</v>
      </c>
      <c r="G32" s="265">
        <v>1071</v>
      </c>
      <c r="H32" s="265">
        <v>1037</v>
      </c>
      <c r="I32" s="265">
        <v>1026</v>
      </c>
      <c r="J32" s="265">
        <v>1009</v>
      </c>
      <c r="K32" s="265">
        <v>1003</v>
      </c>
      <c r="L32" s="265">
        <v>978</v>
      </c>
      <c r="M32" s="265">
        <v>956</v>
      </c>
    </row>
    <row r="33" spans="1:23">
      <c r="A33" s="169" t="s">
        <v>425</v>
      </c>
      <c r="B33" s="187">
        <v>1992</v>
      </c>
      <c r="C33" s="187">
        <v>1990</v>
      </c>
      <c r="D33" s="187">
        <v>1983</v>
      </c>
      <c r="E33" s="187">
        <v>1975</v>
      </c>
      <c r="F33" s="187">
        <v>1950</v>
      </c>
      <c r="G33" s="187">
        <v>1951</v>
      </c>
      <c r="H33" s="187">
        <v>1939</v>
      </c>
      <c r="I33" s="187">
        <v>1988</v>
      </c>
      <c r="J33" s="187">
        <v>1937</v>
      </c>
      <c r="K33" s="187">
        <v>1966</v>
      </c>
      <c r="L33" s="187">
        <v>1879</v>
      </c>
      <c r="M33" s="187">
        <v>1874</v>
      </c>
      <c r="N33" s="267"/>
      <c r="O33" s="267"/>
      <c r="P33" s="267"/>
      <c r="Q33" s="267"/>
      <c r="R33" s="267"/>
      <c r="S33" s="267"/>
      <c r="T33" s="267"/>
      <c r="U33" s="267"/>
      <c r="V33" s="267"/>
      <c r="W33" s="267"/>
    </row>
    <row r="34" spans="1:23">
      <c r="A34" s="138" t="s">
        <v>477</v>
      </c>
      <c r="B34" s="264">
        <v>221</v>
      </c>
      <c r="C34" s="264">
        <v>199</v>
      </c>
      <c r="D34" s="264">
        <v>193</v>
      </c>
      <c r="E34" s="264">
        <v>176</v>
      </c>
      <c r="F34" s="264">
        <v>215</v>
      </c>
      <c r="G34" s="264">
        <v>229</v>
      </c>
      <c r="H34" s="264">
        <v>223</v>
      </c>
      <c r="I34" s="264">
        <v>195</v>
      </c>
      <c r="J34" s="264">
        <v>248</v>
      </c>
      <c r="K34" s="264">
        <v>266</v>
      </c>
      <c r="L34" s="264">
        <v>201</v>
      </c>
      <c r="M34" s="264">
        <v>156</v>
      </c>
    </row>
    <row r="35" spans="1:23">
      <c r="A35" s="138" t="s">
        <v>478</v>
      </c>
      <c r="B35" s="264">
        <v>239</v>
      </c>
      <c r="C35" s="264">
        <v>269</v>
      </c>
      <c r="D35" s="264">
        <v>281</v>
      </c>
      <c r="E35" s="264">
        <v>283</v>
      </c>
      <c r="F35" s="264">
        <v>243</v>
      </c>
      <c r="G35" s="264">
        <v>253</v>
      </c>
      <c r="H35" s="264">
        <v>305</v>
      </c>
      <c r="I35" s="264">
        <v>359</v>
      </c>
      <c r="J35" s="264">
        <v>291</v>
      </c>
      <c r="K35" s="264">
        <v>309</v>
      </c>
      <c r="L35" s="264">
        <v>342</v>
      </c>
      <c r="M35" s="264">
        <v>336</v>
      </c>
    </row>
    <row r="36" spans="1:23">
      <c r="A36" s="138" t="s">
        <v>479</v>
      </c>
      <c r="B36" s="264">
        <v>188</v>
      </c>
      <c r="C36" s="264">
        <v>219</v>
      </c>
      <c r="D36" s="264">
        <v>219</v>
      </c>
      <c r="E36" s="264">
        <v>222</v>
      </c>
      <c r="F36" s="264">
        <v>222</v>
      </c>
      <c r="G36" s="264">
        <v>236</v>
      </c>
      <c r="H36" s="264">
        <v>205</v>
      </c>
      <c r="I36" s="264">
        <v>211</v>
      </c>
      <c r="J36" s="264">
        <v>221</v>
      </c>
      <c r="K36" s="264">
        <v>241</v>
      </c>
      <c r="L36" s="264">
        <v>196</v>
      </c>
      <c r="M36" s="264">
        <v>251</v>
      </c>
    </row>
    <row r="37" spans="1:23">
      <c r="A37" s="138" t="s">
        <v>480</v>
      </c>
      <c r="B37" s="264">
        <v>197</v>
      </c>
      <c r="C37" s="264">
        <v>175</v>
      </c>
      <c r="D37" s="264">
        <v>196</v>
      </c>
      <c r="E37" s="264">
        <v>215</v>
      </c>
      <c r="F37" s="264">
        <v>223</v>
      </c>
      <c r="G37" s="264">
        <v>209</v>
      </c>
      <c r="H37" s="264">
        <v>210</v>
      </c>
      <c r="I37" s="264">
        <v>238</v>
      </c>
      <c r="J37" s="264">
        <v>215</v>
      </c>
      <c r="K37" s="264">
        <v>211</v>
      </c>
      <c r="L37" s="264">
        <v>222</v>
      </c>
      <c r="M37" s="264">
        <v>225</v>
      </c>
    </row>
    <row r="38" spans="1:23">
      <c r="A38" s="138" t="s">
        <v>481</v>
      </c>
      <c r="B38" s="264">
        <v>414</v>
      </c>
      <c r="C38" s="264">
        <v>384</v>
      </c>
      <c r="D38" s="264">
        <v>291</v>
      </c>
      <c r="E38" s="264">
        <v>267</v>
      </c>
      <c r="F38" s="264">
        <v>242</v>
      </c>
      <c r="G38" s="264">
        <v>223</v>
      </c>
      <c r="H38" s="264">
        <v>217</v>
      </c>
      <c r="I38" s="264">
        <v>208</v>
      </c>
      <c r="J38" s="264">
        <v>206</v>
      </c>
      <c r="K38" s="264">
        <v>199</v>
      </c>
      <c r="L38" s="264">
        <v>198</v>
      </c>
      <c r="M38" s="264">
        <v>196</v>
      </c>
    </row>
    <row r="39" spans="1:23">
      <c r="A39" s="139" t="s">
        <v>482</v>
      </c>
      <c r="B39" s="265">
        <v>733</v>
      </c>
      <c r="C39" s="265">
        <v>744</v>
      </c>
      <c r="D39" s="265">
        <v>803</v>
      </c>
      <c r="E39" s="265">
        <v>812</v>
      </c>
      <c r="F39" s="265">
        <v>805</v>
      </c>
      <c r="G39" s="265">
        <v>801</v>
      </c>
      <c r="H39" s="265">
        <v>779</v>
      </c>
      <c r="I39" s="265">
        <v>777</v>
      </c>
      <c r="J39" s="265">
        <v>756</v>
      </c>
      <c r="K39" s="265">
        <v>740</v>
      </c>
      <c r="L39" s="265">
        <v>720</v>
      </c>
      <c r="M39" s="265">
        <v>710</v>
      </c>
    </row>
    <row r="40" spans="1:23">
      <c r="A40" s="169" t="s">
        <v>445</v>
      </c>
      <c r="B40" s="187">
        <v>3097</v>
      </c>
      <c r="C40" s="187">
        <v>3130</v>
      </c>
      <c r="D40" s="187">
        <v>3087</v>
      </c>
      <c r="E40" s="187">
        <v>3130</v>
      </c>
      <c r="F40" s="187">
        <v>3086</v>
      </c>
      <c r="G40" s="187">
        <v>3069</v>
      </c>
      <c r="H40" s="187">
        <v>3094</v>
      </c>
      <c r="I40" s="187">
        <v>3143</v>
      </c>
      <c r="J40" s="187">
        <v>3091</v>
      </c>
      <c r="K40" s="187">
        <v>3112</v>
      </c>
      <c r="L40" s="187">
        <v>2976</v>
      </c>
      <c r="M40" s="187">
        <v>2912</v>
      </c>
      <c r="N40" s="267"/>
      <c r="O40" s="267"/>
      <c r="P40" s="267"/>
      <c r="Q40" s="267"/>
      <c r="R40" s="267"/>
      <c r="S40" s="267"/>
      <c r="T40" s="267"/>
      <c r="U40" s="267"/>
      <c r="V40" s="267"/>
      <c r="W40" s="267"/>
    </row>
    <row r="41" spans="1:23">
      <c r="A41" s="138" t="s">
        <v>477</v>
      </c>
      <c r="B41" s="264">
        <v>357</v>
      </c>
      <c r="C41" s="264">
        <v>354</v>
      </c>
      <c r="D41" s="264">
        <v>290</v>
      </c>
      <c r="E41" s="264">
        <v>286</v>
      </c>
      <c r="F41" s="264">
        <v>309</v>
      </c>
      <c r="G41" s="264">
        <v>327</v>
      </c>
      <c r="H41" s="264">
        <v>354</v>
      </c>
      <c r="I41" s="264">
        <v>281</v>
      </c>
      <c r="J41" s="264">
        <v>396</v>
      </c>
      <c r="K41" s="264">
        <v>376</v>
      </c>
      <c r="L41" s="264">
        <v>255</v>
      </c>
      <c r="M41" s="264">
        <v>218</v>
      </c>
    </row>
    <row r="42" spans="1:23">
      <c r="A42" s="138" t="s">
        <v>478</v>
      </c>
      <c r="B42" s="264">
        <v>390</v>
      </c>
      <c r="C42" s="264">
        <v>424</v>
      </c>
      <c r="D42" s="264">
        <v>481</v>
      </c>
      <c r="E42" s="264">
        <v>454</v>
      </c>
      <c r="F42" s="264">
        <v>368</v>
      </c>
      <c r="G42" s="264">
        <v>363</v>
      </c>
      <c r="H42" s="264">
        <v>432</v>
      </c>
      <c r="I42" s="264">
        <v>540</v>
      </c>
      <c r="J42" s="264">
        <v>397</v>
      </c>
      <c r="K42" s="264">
        <v>455</v>
      </c>
      <c r="L42" s="264">
        <v>483</v>
      </c>
      <c r="M42" s="264">
        <v>411</v>
      </c>
    </row>
    <row r="43" spans="1:23">
      <c r="A43" s="138" t="s">
        <v>479</v>
      </c>
      <c r="B43" s="264">
        <v>297</v>
      </c>
      <c r="C43" s="264">
        <v>344</v>
      </c>
      <c r="D43" s="264">
        <v>338</v>
      </c>
      <c r="E43" s="264">
        <v>394</v>
      </c>
      <c r="F43" s="264">
        <v>396</v>
      </c>
      <c r="G43" s="264">
        <v>409</v>
      </c>
      <c r="H43" s="264">
        <v>327</v>
      </c>
      <c r="I43" s="264">
        <v>340</v>
      </c>
      <c r="J43" s="264">
        <v>355</v>
      </c>
      <c r="K43" s="264">
        <v>349</v>
      </c>
      <c r="L43" s="264">
        <v>324</v>
      </c>
      <c r="M43" s="264">
        <v>364</v>
      </c>
    </row>
    <row r="44" spans="1:23">
      <c r="A44" s="138" t="s">
        <v>480</v>
      </c>
      <c r="B44" s="264">
        <v>230</v>
      </c>
      <c r="C44" s="264">
        <v>235</v>
      </c>
      <c r="D44" s="264">
        <v>273</v>
      </c>
      <c r="E44" s="264">
        <v>305</v>
      </c>
      <c r="F44" s="264">
        <v>354</v>
      </c>
      <c r="G44" s="264">
        <v>353</v>
      </c>
      <c r="H44" s="264">
        <v>405</v>
      </c>
      <c r="I44" s="264">
        <v>431</v>
      </c>
      <c r="J44" s="264">
        <v>403</v>
      </c>
      <c r="K44" s="264">
        <v>396</v>
      </c>
      <c r="L44" s="264">
        <v>375</v>
      </c>
      <c r="M44" s="264">
        <v>394</v>
      </c>
    </row>
    <row r="45" spans="1:23">
      <c r="A45" s="138" t="s">
        <v>481</v>
      </c>
      <c r="B45" s="264">
        <v>568</v>
      </c>
      <c r="C45" s="264">
        <v>502</v>
      </c>
      <c r="D45" s="264">
        <v>369</v>
      </c>
      <c r="E45" s="264">
        <v>331</v>
      </c>
      <c r="F45" s="264">
        <v>317</v>
      </c>
      <c r="G45" s="264">
        <v>287</v>
      </c>
      <c r="H45" s="264">
        <v>258</v>
      </c>
      <c r="I45" s="264">
        <v>263</v>
      </c>
      <c r="J45" s="264">
        <v>264</v>
      </c>
      <c r="K45" s="264">
        <v>282</v>
      </c>
      <c r="L45" s="264">
        <v>309</v>
      </c>
      <c r="M45" s="264">
        <v>316</v>
      </c>
    </row>
    <row r="46" spans="1:23">
      <c r="A46" s="139" t="s">
        <v>482</v>
      </c>
      <c r="B46" s="265">
        <v>1255</v>
      </c>
      <c r="C46" s="265">
        <v>1271</v>
      </c>
      <c r="D46" s="265">
        <v>1336</v>
      </c>
      <c r="E46" s="265">
        <v>1360</v>
      </c>
      <c r="F46" s="265">
        <v>1342</v>
      </c>
      <c r="G46" s="265">
        <v>1330</v>
      </c>
      <c r="H46" s="265">
        <v>1318</v>
      </c>
      <c r="I46" s="265">
        <v>1288</v>
      </c>
      <c r="J46" s="265">
        <v>1276</v>
      </c>
      <c r="K46" s="265">
        <v>1254</v>
      </c>
      <c r="L46" s="265">
        <v>1230</v>
      </c>
      <c r="M46" s="265">
        <v>1209</v>
      </c>
    </row>
    <row r="47" spans="1:23">
      <c r="A47" s="169" t="s">
        <v>446</v>
      </c>
      <c r="B47" s="187">
        <v>1132</v>
      </c>
      <c r="C47" s="187">
        <v>1098</v>
      </c>
      <c r="D47" s="187">
        <v>1094</v>
      </c>
      <c r="E47" s="187">
        <v>1099</v>
      </c>
      <c r="F47" s="187">
        <v>1090</v>
      </c>
      <c r="G47" s="187">
        <v>1084</v>
      </c>
      <c r="H47" s="187">
        <v>1094</v>
      </c>
      <c r="I47" s="187">
        <v>1108</v>
      </c>
      <c r="J47" s="187">
        <v>1101</v>
      </c>
      <c r="K47" s="187">
        <v>1118</v>
      </c>
      <c r="L47" s="187">
        <v>1085</v>
      </c>
      <c r="M47" s="187">
        <v>1089</v>
      </c>
      <c r="N47" s="267"/>
      <c r="O47" s="267"/>
      <c r="P47" s="267"/>
      <c r="Q47" s="267"/>
      <c r="R47" s="267"/>
      <c r="S47" s="267"/>
      <c r="T47" s="267"/>
      <c r="U47" s="267"/>
      <c r="V47" s="267"/>
      <c r="W47" s="267"/>
    </row>
    <row r="48" spans="1:23">
      <c r="A48" s="138" t="s">
        <v>477</v>
      </c>
      <c r="B48" s="264">
        <v>113</v>
      </c>
      <c r="C48" s="264">
        <v>89</v>
      </c>
      <c r="D48" s="264">
        <v>109</v>
      </c>
      <c r="E48" s="264">
        <v>95</v>
      </c>
      <c r="F48" s="264">
        <v>137</v>
      </c>
      <c r="G48" s="264">
        <v>113</v>
      </c>
      <c r="H48" s="264">
        <v>130</v>
      </c>
      <c r="I48" s="264">
        <v>100</v>
      </c>
      <c r="J48" s="264">
        <v>163</v>
      </c>
      <c r="K48" s="264">
        <v>145</v>
      </c>
      <c r="L48" s="264">
        <v>118</v>
      </c>
      <c r="M48" s="264">
        <v>108</v>
      </c>
    </row>
    <row r="49" spans="1:23">
      <c r="A49" s="138" t="s">
        <v>478</v>
      </c>
      <c r="B49" s="264">
        <v>129</v>
      </c>
      <c r="C49" s="264">
        <v>144</v>
      </c>
      <c r="D49" s="264">
        <v>136</v>
      </c>
      <c r="E49" s="264">
        <v>156</v>
      </c>
      <c r="F49" s="264">
        <v>133</v>
      </c>
      <c r="G49" s="264">
        <v>147</v>
      </c>
      <c r="H49" s="264">
        <v>173</v>
      </c>
      <c r="I49" s="264">
        <v>187</v>
      </c>
      <c r="J49" s="264">
        <v>142</v>
      </c>
      <c r="K49" s="264">
        <v>189</v>
      </c>
      <c r="L49" s="264">
        <v>195</v>
      </c>
      <c r="M49" s="264">
        <v>179</v>
      </c>
    </row>
    <row r="50" spans="1:23">
      <c r="A50" s="138" t="s">
        <v>479</v>
      </c>
      <c r="B50" s="264">
        <v>113</v>
      </c>
      <c r="C50" s="264">
        <v>121</v>
      </c>
      <c r="D50" s="264">
        <v>123</v>
      </c>
      <c r="E50" s="264">
        <v>124</v>
      </c>
      <c r="F50" s="264">
        <v>119</v>
      </c>
      <c r="G50" s="264">
        <v>140</v>
      </c>
      <c r="H50" s="264">
        <v>114</v>
      </c>
      <c r="I50" s="264">
        <v>137</v>
      </c>
      <c r="J50" s="264">
        <v>131</v>
      </c>
      <c r="K50" s="264">
        <v>133</v>
      </c>
      <c r="L50" s="264">
        <v>119</v>
      </c>
      <c r="M50" s="264">
        <v>152</v>
      </c>
    </row>
    <row r="51" spans="1:23">
      <c r="A51" s="138" t="s">
        <v>480</v>
      </c>
      <c r="B51" s="264">
        <v>109</v>
      </c>
      <c r="C51" s="264">
        <v>99</v>
      </c>
      <c r="D51" s="264">
        <v>107</v>
      </c>
      <c r="E51" s="264">
        <v>123</v>
      </c>
      <c r="F51" s="264">
        <v>131</v>
      </c>
      <c r="G51" s="264">
        <v>122</v>
      </c>
      <c r="H51" s="264">
        <v>129</v>
      </c>
      <c r="I51" s="264">
        <v>141</v>
      </c>
      <c r="J51" s="264">
        <v>136</v>
      </c>
      <c r="K51" s="264">
        <v>130</v>
      </c>
      <c r="L51" s="264">
        <v>141</v>
      </c>
      <c r="M51" s="264">
        <v>137</v>
      </c>
    </row>
    <row r="52" spans="1:23">
      <c r="A52" s="138" t="s">
        <v>481</v>
      </c>
      <c r="B52" s="264">
        <v>237</v>
      </c>
      <c r="C52" s="264">
        <v>212</v>
      </c>
      <c r="D52" s="264">
        <v>157</v>
      </c>
      <c r="E52" s="264">
        <v>134</v>
      </c>
      <c r="F52" s="264">
        <v>110</v>
      </c>
      <c r="G52" s="264">
        <v>111</v>
      </c>
      <c r="H52" s="264">
        <v>110</v>
      </c>
      <c r="I52" s="264">
        <v>110</v>
      </c>
      <c r="J52" s="264">
        <v>110</v>
      </c>
      <c r="K52" s="264">
        <v>111</v>
      </c>
      <c r="L52" s="264">
        <v>109</v>
      </c>
      <c r="M52" s="264">
        <v>114</v>
      </c>
    </row>
    <row r="53" spans="1:23">
      <c r="A53" s="139" t="s">
        <v>482</v>
      </c>
      <c r="B53" s="265">
        <v>431</v>
      </c>
      <c r="C53" s="265">
        <v>433</v>
      </c>
      <c r="D53" s="265">
        <v>462</v>
      </c>
      <c r="E53" s="265">
        <v>467</v>
      </c>
      <c r="F53" s="265">
        <v>460</v>
      </c>
      <c r="G53" s="265">
        <v>451</v>
      </c>
      <c r="H53" s="265">
        <v>438</v>
      </c>
      <c r="I53" s="265">
        <v>433</v>
      </c>
      <c r="J53" s="265">
        <v>419</v>
      </c>
      <c r="K53" s="265">
        <v>410</v>
      </c>
      <c r="L53" s="265">
        <v>403</v>
      </c>
      <c r="M53" s="265">
        <v>399</v>
      </c>
    </row>
    <row r="54" spans="1:23">
      <c r="A54" s="169" t="s">
        <v>447</v>
      </c>
      <c r="B54" s="187">
        <v>3585</v>
      </c>
      <c r="C54" s="187">
        <v>3627</v>
      </c>
      <c r="D54" s="187">
        <v>3579</v>
      </c>
      <c r="E54" s="187">
        <v>3619</v>
      </c>
      <c r="F54" s="187">
        <v>3568</v>
      </c>
      <c r="G54" s="187">
        <v>3515</v>
      </c>
      <c r="H54" s="187">
        <v>3437</v>
      </c>
      <c r="I54" s="187">
        <v>3599</v>
      </c>
      <c r="J54" s="187">
        <v>3564</v>
      </c>
      <c r="K54" s="187">
        <v>3592</v>
      </c>
      <c r="L54" s="187">
        <v>3426</v>
      </c>
      <c r="M54" s="187">
        <v>3368</v>
      </c>
      <c r="N54" s="267"/>
      <c r="O54" s="267"/>
      <c r="P54" s="267"/>
      <c r="Q54" s="267"/>
      <c r="R54" s="267"/>
      <c r="S54" s="267"/>
      <c r="T54" s="267"/>
      <c r="U54" s="267"/>
      <c r="V54" s="267"/>
      <c r="W54" s="267"/>
    </row>
    <row r="55" spans="1:23">
      <c r="A55" s="138" t="s">
        <v>477</v>
      </c>
      <c r="B55" s="264">
        <v>380</v>
      </c>
      <c r="C55" s="264">
        <v>377</v>
      </c>
      <c r="D55" s="264">
        <v>365</v>
      </c>
      <c r="E55" s="264">
        <v>320</v>
      </c>
      <c r="F55" s="264">
        <v>390</v>
      </c>
      <c r="G55" s="264">
        <v>394</v>
      </c>
      <c r="H55" s="264">
        <v>362</v>
      </c>
      <c r="I55" s="264">
        <v>376</v>
      </c>
      <c r="J55" s="264">
        <v>441</v>
      </c>
      <c r="K55" s="264">
        <v>428</v>
      </c>
      <c r="L55" s="264">
        <v>305</v>
      </c>
      <c r="M55" s="264">
        <v>284</v>
      </c>
    </row>
    <row r="56" spans="1:23">
      <c r="A56" s="138" t="s">
        <v>478</v>
      </c>
      <c r="B56" s="264">
        <v>449</v>
      </c>
      <c r="C56" s="264">
        <v>473</v>
      </c>
      <c r="D56" s="264">
        <v>500</v>
      </c>
      <c r="E56" s="264">
        <v>548</v>
      </c>
      <c r="F56" s="264">
        <v>455</v>
      </c>
      <c r="G56" s="264">
        <v>433</v>
      </c>
      <c r="H56" s="264">
        <v>496</v>
      </c>
      <c r="I56" s="264">
        <v>573</v>
      </c>
      <c r="J56" s="264">
        <v>509</v>
      </c>
      <c r="K56" s="264">
        <v>549</v>
      </c>
      <c r="L56" s="264">
        <v>542</v>
      </c>
      <c r="M56" s="264">
        <v>499</v>
      </c>
    </row>
    <row r="57" spans="1:23">
      <c r="A57" s="138" t="s">
        <v>479</v>
      </c>
      <c r="B57" s="264">
        <v>309</v>
      </c>
      <c r="C57" s="264">
        <v>397</v>
      </c>
      <c r="D57" s="264">
        <v>385</v>
      </c>
      <c r="E57" s="264">
        <v>434</v>
      </c>
      <c r="F57" s="264">
        <v>418</v>
      </c>
      <c r="G57" s="264">
        <v>430</v>
      </c>
      <c r="H57" s="264">
        <v>362</v>
      </c>
      <c r="I57" s="264">
        <v>391</v>
      </c>
      <c r="J57" s="264">
        <v>405</v>
      </c>
      <c r="K57" s="264">
        <v>438</v>
      </c>
      <c r="L57" s="264">
        <v>414</v>
      </c>
      <c r="M57" s="264">
        <v>450</v>
      </c>
    </row>
    <row r="58" spans="1:23">
      <c r="A58" s="138" t="s">
        <v>480</v>
      </c>
      <c r="B58" s="264">
        <v>250</v>
      </c>
      <c r="C58" s="264">
        <v>237</v>
      </c>
      <c r="D58" s="264">
        <v>277</v>
      </c>
      <c r="E58" s="264">
        <v>316</v>
      </c>
      <c r="F58" s="264">
        <v>370</v>
      </c>
      <c r="G58" s="264">
        <v>361</v>
      </c>
      <c r="H58" s="264">
        <v>391</v>
      </c>
      <c r="I58" s="264">
        <v>446</v>
      </c>
      <c r="J58" s="264">
        <v>412</v>
      </c>
      <c r="K58" s="264">
        <v>413</v>
      </c>
      <c r="L58" s="264">
        <v>404</v>
      </c>
      <c r="M58" s="264">
        <v>418</v>
      </c>
    </row>
    <row r="59" spans="1:23">
      <c r="A59" s="138" t="s">
        <v>481</v>
      </c>
      <c r="B59" s="264">
        <v>731</v>
      </c>
      <c r="C59" s="264">
        <v>641</v>
      </c>
      <c r="D59" s="264">
        <v>467</v>
      </c>
      <c r="E59" s="264">
        <v>402</v>
      </c>
      <c r="F59" s="264">
        <v>360</v>
      </c>
      <c r="G59" s="264">
        <v>326</v>
      </c>
      <c r="H59" s="264">
        <v>296</v>
      </c>
      <c r="I59" s="264">
        <v>279</v>
      </c>
      <c r="J59" s="264">
        <v>297</v>
      </c>
      <c r="K59" s="264">
        <v>296</v>
      </c>
      <c r="L59" s="264">
        <v>317</v>
      </c>
      <c r="M59" s="264">
        <v>304</v>
      </c>
    </row>
    <row r="60" spans="1:23">
      <c r="A60" s="139" t="s">
        <v>482</v>
      </c>
      <c r="B60" s="265">
        <v>1466</v>
      </c>
      <c r="C60" s="265">
        <v>1502</v>
      </c>
      <c r="D60" s="265">
        <v>1585</v>
      </c>
      <c r="E60" s="265">
        <v>1599</v>
      </c>
      <c r="F60" s="265">
        <v>1575</v>
      </c>
      <c r="G60" s="265">
        <v>1571</v>
      </c>
      <c r="H60" s="265">
        <v>1530</v>
      </c>
      <c r="I60" s="265">
        <v>1534</v>
      </c>
      <c r="J60" s="265">
        <v>1500</v>
      </c>
      <c r="K60" s="265">
        <v>1468</v>
      </c>
      <c r="L60" s="265">
        <v>1444</v>
      </c>
      <c r="M60" s="265">
        <v>1413</v>
      </c>
    </row>
    <row r="61" spans="1:23">
      <c r="A61" s="169" t="s">
        <v>429</v>
      </c>
      <c r="B61" s="187">
        <v>3640</v>
      </c>
      <c r="C61" s="187">
        <v>3642</v>
      </c>
      <c r="D61" s="187">
        <v>3677</v>
      </c>
      <c r="E61" s="187">
        <v>3744</v>
      </c>
      <c r="F61" s="187">
        <v>3687</v>
      </c>
      <c r="G61" s="187">
        <v>3647</v>
      </c>
      <c r="H61" s="187">
        <v>3578</v>
      </c>
      <c r="I61" s="187">
        <v>3662</v>
      </c>
      <c r="J61" s="187">
        <v>3584</v>
      </c>
      <c r="K61" s="187">
        <v>3588</v>
      </c>
      <c r="L61" s="187">
        <v>3379</v>
      </c>
      <c r="M61" s="187">
        <v>3327</v>
      </c>
      <c r="N61" s="267"/>
      <c r="O61" s="267"/>
      <c r="P61" s="267"/>
      <c r="Q61" s="267"/>
      <c r="R61" s="267"/>
      <c r="S61" s="267"/>
      <c r="T61" s="267"/>
      <c r="U61" s="267"/>
      <c r="V61" s="267"/>
      <c r="W61" s="267"/>
    </row>
    <row r="62" spans="1:23">
      <c r="A62" s="138" t="s">
        <v>477</v>
      </c>
      <c r="B62" s="264">
        <v>375</v>
      </c>
      <c r="C62" s="264">
        <v>385</v>
      </c>
      <c r="D62" s="264">
        <v>353</v>
      </c>
      <c r="E62" s="264">
        <v>341</v>
      </c>
      <c r="F62" s="264">
        <v>377</v>
      </c>
      <c r="G62" s="264">
        <v>364</v>
      </c>
      <c r="H62" s="264">
        <v>376</v>
      </c>
      <c r="I62" s="264">
        <v>317</v>
      </c>
      <c r="J62" s="264">
        <v>413</v>
      </c>
      <c r="K62" s="264">
        <v>422</v>
      </c>
      <c r="L62" s="264">
        <v>297</v>
      </c>
      <c r="M62" s="264">
        <v>298</v>
      </c>
    </row>
    <row r="63" spans="1:23">
      <c r="A63" s="138" t="s">
        <v>478</v>
      </c>
      <c r="B63" s="264">
        <v>392</v>
      </c>
      <c r="C63" s="264">
        <v>424</v>
      </c>
      <c r="D63" s="264">
        <v>511</v>
      </c>
      <c r="E63" s="264">
        <v>532</v>
      </c>
      <c r="F63" s="264">
        <v>437</v>
      </c>
      <c r="G63" s="264">
        <v>474</v>
      </c>
      <c r="H63" s="264">
        <v>487</v>
      </c>
      <c r="I63" s="264">
        <v>570</v>
      </c>
      <c r="J63" s="264">
        <v>460</v>
      </c>
      <c r="K63" s="264">
        <v>478</v>
      </c>
      <c r="L63" s="264">
        <v>502</v>
      </c>
      <c r="M63" s="264">
        <v>445</v>
      </c>
    </row>
    <row r="64" spans="1:23">
      <c r="A64" s="138" t="s">
        <v>479</v>
      </c>
      <c r="B64" s="264">
        <v>348</v>
      </c>
      <c r="C64" s="264">
        <v>387</v>
      </c>
      <c r="D64" s="264">
        <v>357</v>
      </c>
      <c r="E64" s="264">
        <v>416</v>
      </c>
      <c r="F64" s="264">
        <v>422</v>
      </c>
      <c r="G64" s="264">
        <v>433</v>
      </c>
      <c r="H64" s="264">
        <v>367</v>
      </c>
      <c r="I64" s="264">
        <v>407</v>
      </c>
      <c r="J64" s="264">
        <v>394</v>
      </c>
      <c r="K64" s="264">
        <v>397</v>
      </c>
      <c r="L64" s="264">
        <v>338</v>
      </c>
      <c r="M64" s="264">
        <v>390</v>
      </c>
    </row>
    <row r="65" spans="1:23">
      <c r="A65" s="138" t="s">
        <v>480</v>
      </c>
      <c r="B65" s="264">
        <v>307</v>
      </c>
      <c r="C65" s="264">
        <v>294</v>
      </c>
      <c r="D65" s="264">
        <v>347</v>
      </c>
      <c r="E65" s="264">
        <v>374</v>
      </c>
      <c r="F65" s="264">
        <v>429</v>
      </c>
      <c r="G65" s="264">
        <v>401</v>
      </c>
      <c r="H65" s="264">
        <v>410</v>
      </c>
      <c r="I65" s="264">
        <v>451</v>
      </c>
      <c r="J65" s="264">
        <v>420</v>
      </c>
      <c r="K65" s="264">
        <v>413</v>
      </c>
      <c r="L65" s="264">
        <v>403</v>
      </c>
      <c r="M65" s="264">
        <v>393</v>
      </c>
    </row>
    <row r="66" spans="1:23">
      <c r="A66" s="138" t="s">
        <v>481</v>
      </c>
      <c r="B66" s="264">
        <v>728</v>
      </c>
      <c r="C66" s="264">
        <v>655</v>
      </c>
      <c r="D66" s="264">
        <v>465</v>
      </c>
      <c r="E66" s="264">
        <v>401</v>
      </c>
      <c r="F66" s="264">
        <v>353</v>
      </c>
      <c r="G66" s="264">
        <v>331</v>
      </c>
      <c r="H66" s="264">
        <v>312</v>
      </c>
      <c r="I66" s="264">
        <v>313</v>
      </c>
      <c r="J66" s="264">
        <v>308</v>
      </c>
      <c r="K66" s="264">
        <v>318</v>
      </c>
      <c r="L66" s="264">
        <v>329</v>
      </c>
      <c r="M66" s="264">
        <v>335</v>
      </c>
    </row>
    <row r="67" spans="1:23">
      <c r="A67" s="139" t="s">
        <v>482</v>
      </c>
      <c r="B67" s="265">
        <v>1490</v>
      </c>
      <c r="C67" s="265">
        <v>1497</v>
      </c>
      <c r="D67" s="265">
        <v>1644</v>
      </c>
      <c r="E67" s="265">
        <v>1680</v>
      </c>
      <c r="F67" s="265">
        <v>1669</v>
      </c>
      <c r="G67" s="265">
        <v>1644</v>
      </c>
      <c r="H67" s="265">
        <v>1626</v>
      </c>
      <c r="I67" s="265">
        <v>1604</v>
      </c>
      <c r="J67" s="265">
        <v>1589</v>
      </c>
      <c r="K67" s="265">
        <v>1560</v>
      </c>
      <c r="L67" s="265">
        <v>1510</v>
      </c>
      <c r="M67" s="265">
        <v>1466</v>
      </c>
    </row>
    <row r="68" spans="1:23">
      <c r="A68" s="169" t="s">
        <v>430</v>
      </c>
      <c r="B68" s="187">
        <v>3717</v>
      </c>
      <c r="C68" s="187">
        <v>3674</v>
      </c>
      <c r="D68" s="187">
        <v>3687</v>
      </c>
      <c r="E68" s="187">
        <v>3769</v>
      </c>
      <c r="F68" s="187">
        <v>3687</v>
      </c>
      <c r="G68" s="187">
        <v>3619</v>
      </c>
      <c r="H68" s="187">
        <v>3606</v>
      </c>
      <c r="I68" s="187">
        <v>3652</v>
      </c>
      <c r="J68" s="187">
        <v>3649</v>
      </c>
      <c r="K68" s="187">
        <v>3657</v>
      </c>
      <c r="L68" s="187">
        <v>3481</v>
      </c>
      <c r="M68" s="187">
        <v>3426</v>
      </c>
      <c r="N68" s="267"/>
      <c r="O68" s="267"/>
      <c r="P68" s="267"/>
      <c r="Q68" s="267"/>
      <c r="R68" s="267"/>
      <c r="S68" s="267"/>
      <c r="T68" s="267"/>
      <c r="U68" s="267"/>
      <c r="V68" s="267"/>
      <c r="W68" s="267"/>
    </row>
    <row r="69" spans="1:23">
      <c r="A69" s="138" t="s">
        <v>477</v>
      </c>
      <c r="B69" s="264">
        <v>441</v>
      </c>
      <c r="C69" s="264">
        <v>382</v>
      </c>
      <c r="D69" s="264">
        <v>389</v>
      </c>
      <c r="E69" s="264">
        <v>375</v>
      </c>
      <c r="F69" s="264">
        <v>373</v>
      </c>
      <c r="G69" s="264">
        <v>356</v>
      </c>
      <c r="H69" s="264">
        <v>398</v>
      </c>
      <c r="I69" s="264">
        <v>335</v>
      </c>
      <c r="J69" s="264">
        <v>463</v>
      </c>
      <c r="K69" s="264">
        <v>423</v>
      </c>
      <c r="L69" s="264">
        <v>291</v>
      </c>
      <c r="M69" s="264">
        <v>275</v>
      </c>
    </row>
    <row r="70" spans="1:23">
      <c r="A70" s="138" t="s">
        <v>478</v>
      </c>
      <c r="B70" s="264">
        <v>430</v>
      </c>
      <c r="C70" s="264">
        <v>458</v>
      </c>
      <c r="D70" s="264">
        <v>533</v>
      </c>
      <c r="E70" s="264">
        <v>574</v>
      </c>
      <c r="F70" s="264">
        <v>514</v>
      </c>
      <c r="G70" s="264">
        <v>473</v>
      </c>
      <c r="H70" s="264">
        <v>476</v>
      </c>
      <c r="I70" s="264">
        <v>562</v>
      </c>
      <c r="J70" s="264">
        <v>477</v>
      </c>
      <c r="K70" s="264">
        <v>545</v>
      </c>
      <c r="L70" s="264">
        <v>573</v>
      </c>
      <c r="M70" s="264">
        <v>468</v>
      </c>
    </row>
    <row r="71" spans="1:23">
      <c r="A71" s="138" t="s">
        <v>479</v>
      </c>
      <c r="B71" s="264">
        <v>319</v>
      </c>
      <c r="C71" s="264">
        <v>394</v>
      </c>
      <c r="D71" s="264">
        <v>380</v>
      </c>
      <c r="E71" s="264">
        <v>439</v>
      </c>
      <c r="F71" s="264">
        <v>419</v>
      </c>
      <c r="G71" s="264">
        <v>465</v>
      </c>
      <c r="H71" s="264">
        <v>429</v>
      </c>
      <c r="I71" s="264">
        <v>435</v>
      </c>
      <c r="J71" s="264">
        <v>420</v>
      </c>
      <c r="K71" s="264">
        <v>415</v>
      </c>
      <c r="L71" s="264">
        <v>372</v>
      </c>
      <c r="M71" s="264">
        <v>439</v>
      </c>
    </row>
    <row r="72" spans="1:23">
      <c r="A72" s="138" t="s">
        <v>480</v>
      </c>
      <c r="B72" s="264">
        <v>282</v>
      </c>
      <c r="C72" s="264">
        <v>263</v>
      </c>
      <c r="D72" s="264">
        <v>310</v>
      </c>
      <c r="E72" s="264">
        <v>348</v>
      </c>
      <c r="F72" s="264">
        <v>405</v>
      </c>
      <c r="G72" s="264">
        <v>393</v>
      </c>
      <c r="H72" s="264">
        <v>416</v>
      </c>
      <c r="I72" s="264">
        <v>470</v>
      </c>
      <c r="J72" s="264">
        <v>471</v>
      </c>
      <c r="K72" s="264">
        <v>463</v>
      </c>
      <c r="L72" s="264">
        <v>430</v>
      </c>
      <c r="M72" s="264">
        <v>449</v>
      </c>
    </row>
    <row r="73" spans="1:23">
      <c r="A73" s="138" t="s">
        <v>481</v>
      </c>
      <c r="B73" s="264">
        <v>746</v>
      </c>
      <c r="C73" s="264">
        <v>658</v>
      </c>
      <c r="D73" s="264">
        <v>448</v>
      </c>
      <c r="E73" s="264">
        <v>391</v>
      </c>
      <c r="F73" s="264">
        <v>340</v>
      </c>
      <c r="G73" s="264">
        <v>305</v>
      </c>
      <c r="H73" s="264">
        <v>309</v>
      </c>
      <c r="I73" s="264">
        <v>300</v>
      </c>
      <c r="J73" s="264">
        <v>294</v>
      </c>
      <c r="K73" s="264">
        <v>312</v>
      </c>
      <c r="L73" s="264">
        <v>329</v>
      </c>
      <c r="M73" s="264">
        <v>329</v>
      </c>
    </row>
    <row r="74" spans="1:23">
      <c r="A74" s="139" t="s">
        <v>482</v>
      </c>
      <c r="B74" s="265">
        <v>1499</v>
      </c>
      <c r="C74" s="265">
        <v>1519</v>
      </c>
      <c r="D74" s="265">
        <v>1627</v>
      </c>
      <c r="E74" s="265">
        <v>1642</v>
      </c>
      <c r="F74" s="265">
        <v>1636</v>
      </c>
      <c r="G74" s="265">
        <v>1627</v>
      </c>
      <c r="H74" s="265">
        <v>1578</v>
      </c>
      <c r="I74" s="265">
        <v>1550</v>
      </c>
      <c r="J74" s="265">
        <v>1524</v>
      </c>
      <c r="K74" s="265">
        <v>1499</v>
      </c>
      <c r="L74" s="265">
        <v>1486</v>
      </c>
      <c r="M74" s="265">
        <v>1466</v>
      </c>
    </row>
    <row r="75" spans="1:23">
      <c r="A75" s="169" t="s">
        <v>431</v>
      </c>
      <c r="B75" s="187">
        <v>5412</v>
      </c>
      <c r="C75" s="187">
        <v>5387</v>
      </c>
      <c r="D75" s="187">
        <v>5360</v>
      </c>
      <c r="E75" s="187">
        <v>5435</v>
      </c>
      <c r="F75" s="187">
        <v>5376</v>
      </c>
      <c r="G75" s="187">
        <v>5336</v>
      </c>
      <c r="H75" s="187">
        <v>5305</v>
      </c>
      <c r="I75" s="187">
        <v>5404</v>
      </c>
      <c r="J75" s="187">
        <v>5345</v>
      </c>
      <c r="K75" s="187">
        <v>5371</v>
      </c>
      <c r="L75" s="187">
        <v>5128</v>
      </c>
      <c r="M75" s="187">
        <v>5118</v>
      </c>
      <c r="N75" s="267"/>
      <c r="O75" s="267"/>
      <c r="P75" s="267"/>
      <c r="Q75" s="267"/>
      <c r="R75" s="267"/>
      <c r="S75" s="267"/>
      <c r="T75" s="267"/>
      <c r="U75" s="267"/>
      <c r="V75" s="267"/>
      <c r="W75" s="267"/>
    </row>
    <row r="76" spans="1:23">
      <c r="A76" s="138" t="s">
        <v>477</v>
      </c>
      <c r="B76" s="264">
        <v>519</v>
      </c>
      <c r="C76" s="264">
        <v>526</v>
      </c>
      <c r="D76" s="264">
        <v>502</v>
      </c>
      <c r="E76" s="264">
        <v>440</v>
      </c>
      <c r="F76" s="264">
        <v>548</v>
      </c>
      <c r="G76" s="264">
        <v>529</v>
      </c>
      <c r="H76" s="264">
        <v>507</v>
      </c>
      <c r="I76" s="264">
        <v>468</v>
      </c>
      <c r="J76" s="264">
        <v>629</v>
      </c>
      <c r="K76" s="264">
        <v>559</v>
      </c>
      <c r="L76" s="264">
        <v>457</v>
      </c>
      <c r="M76" s="264">
        <v>390</v>
      </c>
    </row>
    <row r="77" spans="1:23">
      <c r="A77" s="138" t="s">
        <v>478</v>
      </c>
      <c r="B77" s="264">
        <v>585</v>
      </c>
      <c r="C77" s="264">
        <v>619</v>
      </c>
      <c r="D77" s="264">
        <v>712</v>
      </c>
      <c r="E77" s="264">
        <v>800</v>
      </c>
      <c r="F77" s="264">
        <v>647</v>
      </c>
      <c r="G77" s="264">
        <v>648</v>
      </c>
      <c r="H77" s="264">
        <v>734</v>
      </c>
      <c r="I77" s="264">
        <v>794</v>
      </c>
      <c r="J77" s="264">
        <v>646</v>
      </c>
      <c r="K77" s="264">
        <v>752</v>
      </c>
      <c r="L77" s="264">
        <v>745</v>
      </c>
      <c r="M77" s="264">
        <v>710</v>
      </c>
    </row>
    <row r="78" spans="1:23">
      <c r="A78" s="138" t="s">
        <v>479</v>
      </c>
      <c r="B78" s="264">
        <v>460</v>
      </c>
      <c r="C78" s="264">
        <v>520</v>
      </c>
      <c r="D78" s="264">
        <v>491</v>
      </c>
      <c r="E78" s="264">
        <v>552</v>
      </c>
      <c r="F78" s="264">
        <v>583</v>
      </c>
      <c r="G78" s="264">
        <v>624</v>
      </c>
      <c r="H78" s="264">
        <v>549</v>
      </c>
      <c r="I78" s="264">
        <v>603</v>
      </c>
      <c r="J78" s="264">
        <v>569</v>
      </c>
      <c r="K78" s="264">
        <v>553</v>
      </c>
      <c r="L78" s="264">
        <v>495</v>
      </c>
      <c r="M78" s="264">
        <v>600</v>
      </c>
    </row>
    <row r="79" spans="1:23">
      <c r="A79" s="138" t="s">
        <v>480</v>
      </c>
      <c r="B79" s="264">
        <v>433</v>
      </c>
      <c r="C79" s="264">
        <v>404</v>
      </c>
      <c r="D79" s="264">
        <v>437</v>
      </c>
      <c r="E79" s="264">
        <v>470</v>
      </c>
      <c r="F79" s="264">
        <v>509</v>
      </c>
      <c r="G79" s="264">
        <v>520</v>
      </c>
      <c r="H79" s="264">
        <v>577</v>
      </c>
      <c r="I79" s="264">
        <v>647</v>
      </c>
      <c r="J79" s="264">
        <v>639</v>
      </c>
      <c r="K79" s="264">
        <v>657</v>
      </c>
      <c r="L79" s="264">
        <v>628</v>
      </c>
      <c r="M79" s="264">
        <v>625</v>
      </c>
    </row>
    <row r="80" spans="1:23">
      <c r="A80" s="138" t="s">
        <v>481</v>
      </c>
      <c r="B80" s="264">
        <v>1041</v>
      </c>
      <c r="C80" s="264">
        <v>917</v>
      </c>
      <c r="D80" s="264">
        <v>675</v>
      </c>
      <c r="E80" s="264">
        <v>613</v>
      </c>
      <c r="F80" s="264">
        <v>556</v>
      </c>
      <c r="G80" s="264">
        <v>503</v>
      </c>
      <c r="H80" s="264">
        <v>472</v>
      </c>
      <c r="I80" s="264">
        <v>451</v>
      </c>
      <c r="J80" s="264">
        <v>475</v>
      </c>
      <c r="K80" s="264">
        <v>491</v>
      </c>
      <c r="L80" s="264">
        <v>496</v>
      </c>
      <c r="M80" s="264">
        <v>511</v>
      </c>
    </row>
    <row r="81" spans="1:23">
      <c r="A81" s="139" t="s">
        <v>482</v>
      </c>
      <c r="B81" s="265">
        <v>2374</v>
      </c>
      <c r="C81" s="265">
        <v>2401</v>
      </c>
      <c r="D81" s="265">
        <v>2543</v>
      </c>
      <c r="E81" s="265">
        <v>2560</v>
      </c>
      <c r="F81" s="265">
        <v>2533</v>
      </c>
      <c r="G81" s="265">
        <v>2512</v>
      </c>
      <c r="H81" s="265">
        <v>2466</v>
      </c>
      <c r="I81" s="265">
        <v>2441</v>
      </c>
      <c r="J81" s="265">
        <v>2387</v>
      </c>
      <c r="K81" s="265">
        <v>2359</v>
      </c>
      <c r="L81" s="265">
        <v>2307</v>
      </c>
      <c r="M81" s="265">
        <v>2282</v>
      </c>
    </row>
    <row r="82" spans="1:23">
      <c r="A82" s="169" t="s">
        <v>432</v>
      </c>
      <c r="B82" s="187">
        <v>4906</v>
      </c>
      <c r="C82" s="187">
        <v>4935</v>
      </c>
      <c r="D82" s="187">
        <v>4956</v>
      </c>
      <c r="E82" s="187">
        <v>4967</v>
      </c>
      <c r="F82" s="187">
        <v>4939</v>
      </c>
      <c r="G82" s="187">
        <v>4853</v>
      </c>
      <c r="H82" s="187">
        <v>4836</v>
      </c>
      <c r="I82" s="187">
        <v>4909</v>
      </c>
      <c r="J82" s="187">
        <v>4844</v>
      </c>
      <c r="K82" s="187">
        <v>4877</v>
      </c>
      <c r="L82" s="187">
        <v>4762</v>
      </c>
      <c r="M82" s="187">
        <v>4741</v>
      </c>
      <c r="N82" s="267"/>
      <c r="O82" s="267"/>
      <c r="P82" s="267"/>
      <c r="Q82" s="267"/>
      <c r="R82" s="267"/>
      <c r="S82" s="267"/>
      <c r="T82" s="267"/>
      <c r="U82" s="267"/>
      <c r="V82" s="267"/>
      <c r="W82" s="267"/>
    </row>
    <row r="83" spans="1:23">
      <c r="A83" s="138" t="s">
        <v>477</v>
      </c>
      <c r="B83" s="264">
        <v>479</v>
      </c>
      <c r="C83" s="264">
        <v>478</v>
      </c>
      <c r="D83" s="264">
        <v>457</v>
      </c>
      <c r="E83" s="264">
        <v>375</v>
      </c>
      <c r="F83" s="264">
        <v>464</v>
      </c>
      <c r="G83" s="264">
        <v>452</v>
      </c>
      <c r="H83" s="264">
        <v>480</v>
      </c>
      <c r="I83" s="264">
        <v>417</v>
      </c>
      <c r="J83" s="264">
        <v>511</v>
      </c>
      <c r="K83" s="264">
        <v>537</v>
      </c>
      <c r="L83" s="264">
        <v>430</v>
      </c>
      <c r="M83" s="264">
        <v>336</v>
      </c>
    </row>
    <row r="84" spans="1:23">
      <c r="A84" s="138" t="s">
        <v>478</v>
      </c>
      <c r="B84" s="264">
        <v>547</v>
      </c>
      <c r="C84" s="264">
        <v>553</v>
      </c>
      <c r="D84" s="264">
        <v>664</v>
      </c>
      <c r="E84" s="264">
        <v>720</v>
      </c>
      <c r="F84" s="264">
        <v>578</v>
      </c>
      <c r="G84" s="264">
        <v>569</v>
      </c>
      <c r="H84" s="264">
        <v>648</v>
      </c>
      <c r="I84" s="264">
        <v>713</v>
      </c>
      <c r="J84" s="264">
        <v>613</v>
      </c>
      <c r="K84" s="264">
        <v>633</v>
      </c>
      <c r="L84" s="264">
        <v>657</v>
      </c>
      <c r="M84" s="264">
        <v>651</v>
      </c>
    </row>
    <row r="85" spans="1:23">
      <c r="A85" s="138" t="s">
        <v>479</v>
      </c>
      <c r="B85" s="264">
        <v>397</v>
      </c>
      <c r="C85" s="264">
        <v>507</v>
      </c>
      <c r="D85" s="264">
        <v>467</v>
      </c>
      <c r="E85" s="264">
        <v>532</v>
      </c>
      <c r="F85" s="264">
        <v>546</v>
      </c>
      <c r="G85" s="264">
        <v>592</v>
      </c>
      <c r="H85" s="264">
        <v>500</v>
      </c>
      <c r="I85" s="264">
        <v>533</v>
      </c>
      <c r="J85" s="264">
        <v>495</v>
      </c>
      <c r="K85" s="264">
        <v>532</v>
      </c>
      <c r="L85" s="264">
        <v>502</v>
      </c>
      <c r="M85" s="264">
        <v>564</v>
      </c>
    </row>
    <row r="86" spans="1:23">
      <c r="A86" s="138" t="s">
        <v>480</v>
      </c>
      <c r="B86" s="264">
        <v>351</v>
      </c>
      <c r="C86" s="264">
        <v>324</v>
      </c>
      <c r="D86" s="264">
        <v>393</v>
      </c>
      <c r="E86" s="264">
        <v>429</v>
      </c>
      <c r="F86" s="264">
        <v>515</v>
      </c>
      <c r="G86" s="264">
        <v>495</v>
      </c>
      <c r="H86" s="264">
        <v>533</v>
      </c>
      <c r="I86" s="264">
        <v>617</v>
      </c>
      <c r="J86" s="264">
        <v>619</v>
      </c>
      <c r="K86" s="264">
        <v>585</v>
      </c>
      <c r="L86" s="264">
        <v>591</v>
      </c>
      <c r="M86" s="264">
        <v>615</v>
      </c>
    </row>
    <row r="87" spans="1:23">
      <c r="A87" s="138" t="s">
        <v>481</v>
      </c>
      <c r="B87" s="264">
        <v>932</v>
      </c>
      <c r="C87" s="264">
        <v>837</v>
      </c>
      <c r="D87" s="264">
        <v>634</v>
      </c>
      <c r="E87" s="264">
        <v>544</v>
      </c>
      <c r="F87" s="264">
        <v>492</v>
      </c>
      <c r="G87" s="264">
        <v>438</v>
      </c>
      <c r="H87" s="264">
        <v>411</v>
      </c>
      <c r="I87" s="264">
        <v>395</v>
      </c>
      <c r="J87" s="264">
        <v>400</v>
      </c>
      <c r="K87" s="264">
        <v>433</v>
      </c>
      <c r="L87" s="264">
        <v>452</v>
      </c>
      <c r="M87" s="264">
        <v>466</v>
      </c>
    </row>
    <row r="88" spans="1:23">
      <c r="A88" s="139" t="s">
        <v>482</v>
      </c>
      <c r="B88" s="265">
        <v>2200</v>
      </c>
      <c r="C88" s="265">
        <v>2236</v>
      </c>
      <c r="D88" s="265">
        <v>2341</v>
      </c>
      <c r="E88" s="265">
        <v>2367</v>
      </c>
      <c r="F88" s="265">
        <v>2344</v>
      </c>
      <c r="G88" s="265">
        <v>2307</v>
      </c>
      <c r="H88" s="265">
        <v>2264</v>
      </c>
      <c r="I88" s="265">
        <v>2234</v>
      </c>
      <c r="J88" s="265">
        <v>2206</v>
      </c>
      <c r="K88" s="265">
        <v>2157</v>
      </c>
      <c r="L88" s="265">
        <v>2130</v>
      </c>
      <c r="M88" s="265">
        <v>2109</v>
      </c>
    </row>
    <row r="89" spans="1:23">
      <c r="A89" s="169" t="s">
        <v>433</v>
      </c>
      <c r="B89" s="266">
        <v>4157</v>
      </c>
      <c r="C89" s="266">
        <v>4143</v>
      </c>
      <c r="D89" s="266">
        <v>4104</v>
      </c>
      <c r="E89" s="266">
        <v>4135</v>
      </c>
      <c r="F89" s="266">
        <v>4040</v>
      </c>
      <c r="G89" s="266">
        <v>4017</v>
      </c>
      <c r="H89" s="266">
        <v>3976</v>
      </c>
      <c r="I89" s="266">
        <v>4050</v>
      </c>
      <c r="J89" s="266">
        <v>4041</v>
      </c>
      <c r="K89" s="266">
        <v>4031</v>
      </c>
      <c r="L89" s="266">
        <v>3909</v>
      </c>
      <c r="M89" s="266">
        <v>3847</v>
      </c>
      <c r="N89" s="267"/>
      <c r="O89" s="267"/>
      <c r="P89" s="267"/>
      <c r="Q89" s="267"/>
      <c r="R89" s="267"/>
      <c r="S89" s="267"/>
      <c r="T89" s="267"/>
      <c r="U89" s="267"/>
      <c r="V89" s="267"/>
      <c r="W89" s="267"/>
    </row>
    <row r="90" spans="1:23">
      <c r="A90" s="138" t="s">
        <v>477</v>
      </c>
      <c r="B90" s="264">
        <v>414</v>
      </c>
      <c r="C90" s="264">
        <v>426</v>
      </c>
      <c r="D90" s="264">
        <v>352</v>
      </c>
      <c r="E90" s="264">
        <v>344</v>
      </c>
      <c r="F90" s="264">
        <v>362</v>
      </c>
      <c r="G90" s="264">
        <v>419</v>
      </c>
      <c r="H90" s="264">
        <v>398</v>
      </c>
      <c r="I90" s="264">
        <v>318</v>
      </c>
      <c r="J90" s="264">
        <v>510</v>
      </c>
      <c r="K90" s="264">
        <v>421</v>
      </c>
      <c r="L90" s="264">
        <v>387</v>
      </c>
      <c r="M90" s="264">
        <v>281</v>
      </c>
    </row>
    <row r="91" spans="1:23">
      <c r="A91" s="138" t="s">
        <v>478</v>
      </c>
      <c r="B91" s="264">
        <v>459</v>
      </c>
      <c r="C91" s="264">
        <v>477</v>
      </c>
      <c r="D91" s="264">
        <v>595</v>
      </c>
      <c r="E91" s="264">
        <v>604</v>
      </c>
      <c r="F91" s="264">
        <v>463</v>
      </c>
      <c r="G91" s="264">
        <v>464</v>
      </c>
      <c r="H91" s="264">
        <v>530</v>
      </c>
      <c r="I91" s="264">
        <v>628</v>
      </c>
      <c r="J91" s="264">
        <v>475</v>
      </c>
      <c r="K91" s="264">
        <v>550</v>
      </c>
      <c r="L91" s="264">
        <v>555</v>
      </c>
      <c r="M91" s="264">
        <v>537</v>
      </c>
    </row>
    <row r="92" spans="1:23">
      <c r="A92" s="138" t="s">
        <v>479</v>
      </c>
      <c r="B92" s="264">
        <v>391</v>
      </c>
      <c r="C92" s="264">
        <v>459</v>
      </c>
      <c r="D92" s="264">
        <v>417</v>
      </c>
      <c r="E92" s="264">
        <v>466</v>
      </c>
      <c r="F92" s="264">
        <v>490</v>
      </c>
      <c r="G92" s="264">
        <v>493</v>
      </c>
      <c r="H92" s="264">
        <v>434</v>
      </c>
      <c r="I92" s="264">
        <v>456</v>
      </c>
      <c r="J92" s="264">
        <v>443</v>
      </c>
      <c r="K92" s="264">
        <v>463</v>
      </c>
      <c r="L92" s="264">
        <v>397</v>
      </c>
      <c r="M92" s="264">
        <v>474</v>
      </c>
    </row>
    <row r="93" spans="1:23">
      <c r="A93" s="138" t="s">
        <v>480</v>
      </c>
      <c r="B93" s="264">
        <v>349</v>
      </c>
      <c r="C93" s="264">
        <v>331</v>
      </c>
      <c r="D93" s="264">
        <v>381</v>
      </c>
      <c r="E93" s="264">
        <v>401</v>
      </c>
      <c r="F93" s="264">
        <v>456</v>
      </c>
      <c r="G93" s="264">
        <v>434</v>
      </c>
      <c r="H93" s="264">
        <v>452</v>
      </c>
      <c r="I93" s="264">
        <v>510</v>
      </c>
      <c r="J93" s="264">
        <v>509</v>
      </c>
      <c r="K93" s="264">
        <v>520</v>
      </c>
      <c r="L93" s="264">
        <v>507</v>
      </c>
      <c r="M93" s="264">
        <v>520</v>
      </c>
    </row>
    <row r="94" spans="1:23">
      <c r="A94" s="138" t="s">
        <v>481</v>
      </c>
      <c r="B94" s="264">
        <v>794</v>
      </c>
      <c r="C94" s="264">
        <v>693</v>
      </c>
      <c r="D94" s="264">
        <v>535</v>
      </c>
      <c r="E94" s="264">
        <v>470</v>
      </c>
      <c r="F94" s="264">
        <v>433</v>
      </c>
      <c r="G94" s="264">
        <v>412</v>
      </c>
      <c r="H94" s="264">
        <v>406</v>
      </c>
      <c r="I94" s="264">
        <v>399</v>
      </c>
      <c r="J94" s="264">
        <v>393</v>
      </c>
      <c r="K94" s="264">
        <v>404</v>
      </c>
      <c r="L94" s="264">
        <v>429</v>
      </c>
      <c r="M94" s="264">
        <v>432</v>
      </c>
    </row>
    <row r="95" spans="1:23">
      <c r="A95" s="139" t="s">
        <v>482</v>
      </c>
      <c r="B95" s="265">
        <v>1750</v>
      </c>
      <c r="C95" s="265">
        <v>1757</v>
      </c>
      <c r="D95" s="265">
        <v>1824</v>
      </c>
      <c r="E95" s="265">
        <v>1850</v>
      </c>
      <c r="F95" s="265">
        <v>1836</v>
      </c>
      <c r="G95" s="265">
        <v>1795</v>
      </c>
      <c r="H95" s="265">
        <v>1756</v>
      </c>
      <c r="I95" s="265">
        <v>1739</v>
      </c>
      <c r="J95" s="265">
        <v>1711</v>
      </c>
      <c r="K95" s="265">
        <v>1673</v>
      </c>
      <c r="L95" s="265">
        <v>1634</v>
      </c>
      <c r="M95" s="265">
        <v>1603</v>
      </c>
    </row>
    <row r="96" spans="1:23">
      <c r="A96" s="169" t="s">
        <v>434</v>
      </c>
      <c r="B96" s="269">
        <v>2112</v>
      </c>
      <c r="C96" s="269">
        <v>2075</v>
      </c>
      <c r="D96" s="269">
        <v>2073</v>
      </c>
      <c r="E96" s="269">
        <v>2117</v>
      </c>
      <c r="F96" s="269">
        <v>2042</v>
      </c>
      <c r="G96" s="269">
        <v>2049</v>
      </c>
      <c r="H96" s="269">
        <v>2058</v>
      </c>
      <c r="I96" s="269">
        <v>2105</v>
      </c>
      <c r="J96" s="269">
        <v>2031</v>
      </c>
      <c r="K96" s="269">
        <v>2051</v>
      </c>
      <c r="L96" s="269">
        <v>1950</v>
      </c>
      <c r="M96" s="193">
        <v>1924</v>
      </c>
      <c r="N96" s="267"/>
      <c r="O96" s="267"/>
      <c r="P96" s="267"/>
      <c r="Q96" s="267"/>
      <c r="R96" s="267"/>
      <c r="S96" s="267"/>
      <c r="T96" s="267"/>
      <c r="U96" s="267"/>
      <c r="V96" s="267"/>
      <c r="W96" s="267"/>
    </row>
    <row r="97" spans="1:23">
      <c r="A97" s="138" t="s">
        <v>477</v>
      </c>
      <c r="B97" s="264">
        <v>237</v>
      </c>
      <c r="C97" s="264">
        <v>198</v>
      </c>
      <c r="D97" s="264">
        <v>195</v>
      </c>
      <c r="E97" s="264">
        <v>185</v>
      </c>
      <c r="F97" s="264">
        <v>193</v>
      </c>
      <c r="G97" s="264">
        <v>231</v>
      </c>
      <c r="H97" s="264">
        <v>215</v>
      </c>
      <c r="I97" s="264">
        <v>197</v>
      </c>
      <c r="J97" s="264">
        <v>249</v>
      </c>
      <c r="K97" s="264">
        <v>238</v>
      </c>
      <c r="L97" s="264">
        <v>170</v>
      </c>
      <c r="M97" s="264">
        <v>162</v>
      </c>
    </row>
    <row r="98" spans="1:23">
      <c r="A98" s="138" t="s">
        <v>478</v>
      </c>
      <c r="B98" s="264">
        <v>251</v>
      </c>
      <c r="C98" s="264">
        <v>256</v>
      </c>
      <c r="D98" s="264">
        <v>275</v>
      </c>
      <c r="E98" s="264">
        <v>302</v>
      </c>
      <c r="F98" s="264">
        <v>257</v>
      </c>
      <c r="G98" s="264">
        <v>232</v>
      </c>
      <c r="H98" s="264">
        <v>286</v>
      </c>
      <c r="I98" s="264">
        <v>350</v>
      </c>
      <c r="J98" s="264">
        <v>230</v>
      </c>
      <c r="K98" s="264">
        <v>286</v>
      </c>
      <c r="L98" s="264">
        <v>281</v>
      </c>
      <c r="M98" s="264">
        <v>258</v>
      </c>
    </row>
    <row r="99" spans="1:23">
      <c r="A99" s="138" t="s">
        <v>479</v>
      </c>
      <c r="B99" s="264">
        <v>177</v>
      </c>
      <c r="C99" s="264">
        <v>229</v>
      </c>
      <c r="D99" s="264">
        <v>213</v>
      </c>
      <c r="E99" s="264">
        <v>246</v>
      </c>
      <c r="F99" s="264">
        <v>226</v>
      </c>
      <c r="G99" s="264">
        <v>247</v>
      </c>
      <c r="H99" s="264">
        <v>223</v>
      </c>
      <c r="I99" s="264">
        <v>230</v>
      </c>
      <c r="J99" s="264">
        <v>243</v>
      </c>
      <c r="K99" s="264">
        <v>226</v>
      </c>
      <c r="L99" s="264">
        <v>212</v>
      </c>
      <c r="M99" s="264">
        <v>237</v>
      </c>
    </row>
    <row r="100" spans="1:23">
      <c r="A100" s="138" t="s">
        <v>480</v>
      </c>
      <c r="B100" s="264">
        <v>191</v>
      </c>
      <c r="C100" s="264">
        <v>160</v>
      </c>
      <c r="D100" s="264">
        <v>180</v>
      </c>
      <c r="E100" s="264">
        <v>194</v>
      </c>
      <c r="F100" s="264">
        <v>220</v>
      </c>
      <c r="G100" s="264">
        <v>212</v>
      </c>
      <c r="H100" s="264">
        <v>229</v>
      </c>
      <c r="I100" s="264">
        <v>249</v>
      </c>
      <c r="J100" s="264">
        <v>251</v>
      </c>
      <c r="K100" s="264">
        <v>258</v>
      </c>
      <c r="L100" s="264">
        <v>231</v>
      </c>
      <c r="M100" s="264">
        <v>234</v>
      </c>
    </row>
    <row r="101" spans="1:23">
      <c r="A101" s="138" t="s">
        <v>481</v>
      </c>
      <c r="B101" s="264">
        <v>386</v>
      </c>
      <c r="C101" s="264">
        <v>359</v>
      </c>
      <c r="D101" s="264">
        <v>277</v>
      </c>
      <c r="E101" s="264">
        <v>250</v>
      </c>
      <c r="F101" s="264">
        <v>229</v>
      </c>
      <c r="G101" s="264">
        <v>204</v>
      </c>
      <c r="H101" s="264">
        <v>207</v>
      </c>
      <c r="I101" s="264">
        <v>196</v>
      </c>
      <c r="J101" s="264">
        <v>192</v>
      </c>
      <c r="K101" s="264">
        <v>192</v>
      </c>
      <c r="L101" s="264">
        <v>213</v>
      </c>
      <c r="M101" s="264">
        <v>207</v>
      </c>
    </row>
    <row r="102" spans="1:23">
      <c r="A102" s="139" t="s">
        <v>482</v>
      </c>
      <c r="B102" s="265">
        <v>870</v>
      </c>
      <c r="C102" s="265">
        <v>873</v>
      </c>
      <c r="D102" s="265">
        <v>933</v>
      </c>
      <c r="E102" s="265">
        <v>940</v>
      </c>
      <c r="F102" s="265">
        <v>917</v>
      </c>
      <c r="G102" s="265">
        <v>923</v>
      </c>
      <c r="H102" s="265">
        <v>898</v>
      </c>
      <c r="I102" s="265">
        <v>883</v>
      </c>
      <c r="J102" s="265">
        <v>866</v>
      </c>
      <c r="K102" s="265">
        <v>851</v>
      </c>
      <c r="L102" s="265">
        <v>843</v>
      </c>
      <c r="M102" s="265">
        <v>826</v>
      </c>
    </row>
    <row r="103" spans="1:23">
      <c r="A103" s="169" t="s">
        <v>435</v>
      </c>
      <c r="B103" s="269">
        <v>1627</v>
      </c>
      <c r="C103" s="269">
        <v>1631</v>
      </c>
      <c r="D103" s="269">
        <v>1613</v>
      </c>
      <c r="E103" s="269">
        <v>1639</v>
      </c>
      <c r="F103" s="269">
        <v>1591</v>
      </c>
      <c r="G103" s="269">
        <v>1621</v>
      </c>
      <c r="H103" s="269">
        <v>1618</v>
      </c>
      <c r="I103" s="269">
        <v>1671</v>
      </c>
      <c r="J103" s="269">
        <v>1629</v>
      </c>
      <c r="K103" s="269">
        <v>1629</v>
      </c>
      <c r="L103" s="269">
        <v>1544</v>
      </c>
      <c r="M103" s="193">
        <v>1546</v>
      </c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</row>
    <row r="104" spans="1:23">
      <c r="A104" s="138" t="s">
        <v>477</v>
      </c>
      <c r="B104" s="264">
        <v>203</v>
      </c>
      <c r="C104" s="264">
        <v>174</v>
      </c>
      <c r="D104" s="264">
        <v>155</v>
      </c>
      <c r="E104" s="264">
        <v>162</v>
      </c>
      <c r="F104" s="264">
        <v>173</v>
      </c>
      <c r="G104" s="264">
        <v>207</v>
      </c>
      <c r="H104" s="264">
        <v>203</v>
      </c>
      <c r="I104" s="264">
        <v>156</v>
      </c>
      <c r="J104" s="264">
        <v>206</v>
      </c>
      <c r="K104" s="264">
        <v>197</v>
      </c>
      <c r="L104" s="264">
        <v>136</v>
      </c>
      <c r="M104" s="264">
        <v>149</v>
      </c>
    </row>
    <row r="105" spans="1:23">
      <c r="A105" s="138" t="s">
        <v>478</v>
      </c>
      <c r="B105" s="264">
        <v>183</v>
      </c>
      <c r="C105" s="264">
        <v>233</v>
      </c>
      <c r="D105" s="264">
        <v>239</v>
      </c>
      <c r="E105" s="264">
        <v>223</v>
      </c>
      <c r="F105" s="264">
        <v>205</v>
      </c>
      <c r="G105" s="264">
        <v>205</v>
      </c>
      <c r="H105" s="264">
        <v>226</v>
      </c>
      <c r="I105" s="264">
        <v>295</v>
      </c>
      <c r="J105" s="264">
        <v>242</v>
      </c>
      <c r="K105" s="264">
        <v>244</v>
      </c>
      <c r="L105" s="264">
        <v>241</v>
      </c>
      <c r="M105" s="264">
        <v>220</v>
      </c>
    </row>
    <row r="106" spans="1:23">
      <c r="A106" s="138" t="s">
        <v>479</v>
      </c>
      <c r="B106" s="264">
        <v>166</v>
      </c>
      <c r="C106" s="264">
        <v>182</v>
      </c>
      <c r="D106" s="264">
        <v>174</v>
      </c>
      <c r="E106" s="264">
        <v>220</v>
      </c>
      <c r="F106" s="264">
        <v>191</v>
      </c>
      <c r="G106" s="264">
        <v>192</v>
      </c>
      <c r="H106" s="264">
        <v>174</v>
      </c>
      <c r="I106" s="264">
        <v>193</v>
      </c>
      <c r="J106" s="264">
        <v>189</v>
      </c>
      <c r="K106" s="264">
        <v>198</v>
      </c>
      <c r="L106" s="264">
        <v>170</v>
      </c>
      <c r="M106" s="264">
        <v>186</v>
      </c>
    </row>
    <row r="107" spans="1:23">
      <c r="A107" s="138" t="s">
        <v>480</v>
      </c>
      <c r="B107" s="264">
        <v>180</v>
      </c>
      <c r="C107" s="264">
        <v>162</v>
      </c>
      <c r="D107" s="264">
        <v>186</v>
      </c>
      <c r="E107" s="264">
        <v>190</v>
      </c>
      <c r="F107" s="264">
        <v>198</v>
      </c>
      <c r="G107" s="264">
        <v>203</v>
      </c>
      <c r="H107" s="264">
        <v>203</v>
      </c>
      <c r="I107" s="264">
        <v>210</v>
      </c>
      <c r="J107" s="264">
        <v>190</v>
      </c>
      <c r="K107" s="264">
        <v>206</v>
      </c>
      <c r="L107" s="264">
        <v>208</v>
      </c>
      <c r="M107" s="264">
        <v>206</v>
      </c>
    </row>
    <row r="108" spans="1:23">
      <c r="A108" s="138" t="s">
        <v>481</v>
      </c>
      <c r="B108" s="264">
        <v>295</v>
      </c>
      <c r="C108" s="264">
        <v>273</v>
      </c>
      <c r="D108" s="264">
        <v>202</v>
      </c>
      <c r="E108" s="264">
        <v>187</v>
      </c>
      <c r="F108" s="264">
        <v>179</v>
      </c>
      <c r="G108" s="264">
        <v>169</v>
      </c>
      <c r="H108" s="264">
        <v>185</v>
      </c>
      <c r="I108" s="264">
        <v>182</v>
      </c>
      <c r="J108" s="264">
        <v>181</v>
      </c>
      <c r="K108" s="264">
        <v>172</v>
      </c>
      <c r="L108" s="264">
        <v>178</v>
      </c>
      <c r="M108" s="264">
        <v>191</v>
      </c>
    </row>
    <row r="109" spans="1:23">
      <c r="A109" s="139" t="s">
        <v>482</v>
      </c>
      <c r="B109" s="265">
        <v>600</v>
      </c>
      <c r="C109" s="265">
        <v>607</v>
      </c>
      <c r="D109" s="265">
        <v>657</v>
      </c>
      <c r="E109" s="265">
        <v>657</v>
      </c>
      <c r="F109" s="265">
        <v>645</v>
      </c>
      <c r="G109" s="265">
        <v>645</v>
      </c>
      <c r="H109" s="265">
        <v>627</v>
      </c>
      <c r="I109" s="265">
        <v>635</v>
      </c>
      <c r="J109" s="265">
        <v>621</v>
      </c>
      <c r="K109" s="265">
        <v>612</v>
      </c>
      <c r="L109" s="265">
        <v>611</v>
      </c>
      <c r="M109" s="265">
        <v>594</v>
      </c>
    </row>
    <row r="110" spans="1:23">
      <c r="A110" s="169" t="s">
        <v>436</v>
      </c>
      <c r="B110" s="269">
        <v>4124</v>
      </c>
      <c r="C110" s="269">
        <v>4142</v>
      </c>
      <c r="D110" s="269">
        <v>4137</v>
      </c>
      <c r="E110" s="269">
        <v>4178</v>
      </c>
      <c r="F110" s="269">
        <v>4169</v>
      </c>
      <c r="G110" s="269">
        <v>4162</v>
      </c>
      <c r="H110" s="269">
        <v>4069</v>
      </c>
      <c r="I110" s="269">
        <v>4146</v>
      </c>
      <c r="J110" s="269">
        <v>4083</v>
      </c>
      <c r="K110" s="269">
        <v>4084</v>
      </c>
      <c r="L110" s="269">
        <v>3902</v>
      </c>
      <c r="M110" s="193">
        <v>3909</v>
      </c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</row>
    <row r="111" spans="1:23">
      <c r="A111" s="138" t="s">
        <v>477</v>
      </c>
      <c r="B111" s="264">
        <v>478</v>
      </c>
      <c r="C111" s="264">
        <v>443</v>
      </c>
      <c r="D111" s="264">
        <v>429</v>
      </c>
      <c r="E111" s="264">
        <v>332</v>
      </c>
      <c r="F111" s="264">
        <v>432</v>
      </c>
      <c r="G111" s="264">
        <v>472</v>
      </c>
      <c r="H111" s="264">
        <v>426</v>
      </c>
      <c r="I111" s="264">
        <v>385</v>
      </c>
      <c r="J111" s="264">
        <v>482</v>
      </c>
      <c r="K111" s="264">
        <v>461</v>
      </c>
      <c r="L111" s="264">
        <v>358</v>
      </c>
      <c r="M111" s="264">
        <v>344</v>
      </c>
    </row>
    <row r="112" spans="1:23">
      <c r="A112" s="138" t="s">
        <v>478</v>
      </c>
      <c r="B112" s="264">
        <v>453</v>
      </c>
      <c r="C112" s="264">
        <v>549</v>
      </c>
      <c r="D112" s="264">
        <v>619</v>
      </c>
      <c r="E112" s="264">
        <v>661</v>
      </c>
      <c r="F112" s="264">
        <v>532</v>
      </c>
      <c r="G112" s="264">
        <v>505</v>
      </c>
      <c r="H112" s="264">
        <v>584</v>
      </c>
      <c r="I112" s="264">
        <v>668</v>
      </c>
      <c r="J112" s="264">
        <v>557</v>
      </c>
      <c r="K112" s="264">
        <v>580</v>
      </c>
      <c r="L112" s="264">
        <v>552</v>
      </c>
      <c r="M112" s="264">
        <v>532</v>
      </c>
    </row>
    <row r="113" spans="1:23">
      <c r="A113" s="138" t="s">
        <v>479</v>
      </c>
      <c r="B113" s="264">
        <v>389</v>
      </c>
      <c r="C113" s="264">
        <v>415</v>
      </c>
      <c r="D113" s="264">
        <v>398</v>
      </c>
      <c r="E113" s="264">
        <v>490</v>
      </c>
      <c r="F113" s="264">
        <v>525</v>
      </c>
      <c r="G113" s="264">
        <v>547</v>
      </c>
      <c r="H113" s="264">
        <v>446</v>
      </c>
      <c r="I113" s="264">
        <v>454</v>
      </c>
      <c r="J113" s="264">
        <v>442</v>
      </c>
      <c r="K113" s="264">
        <v>496</v>
      </c>
      <c r="L113" s="264">
        <v>460</v>
      </c>
      <c r="M113" s="264">
        <v>500</v>
      </c>
    </row>
    <row r="114" spans="1:23">
      <c r="A114" s="138" t="s">
        <v>480</v>
      </c>
      <c r="B114" s="264">
        <v>336</v>
      </c>
      <c r="C114" s="264">
        <v>324</v>
      </c>
      <c r="D114" s="264">
        <v>378</v>
      </c>
      <c r="E114" s="264">
        <v>404</v>
      </c>
      <c r="F114" s="264">
        <v>431</v>
      </c>
      <c r="G114" s="264">
        <v>443</v>
      </c>
      <c r="H114" s="264">
        <v>475</v>
      </c>
      <c r="I114" s="264">
        <v>538</v>
      </c>
      <c r="J114" s="264">
        <v>542</v>
      </c>
      <c r="K114" s="264">
        <v>506</v>
      </c>
      <c r="L114" s="264">
        <v>491</v>
      </c>
      <c r="M114" s="264">
        <v>505</v>
      </c>
    </row>
    <row r="115" spans="1:23">
      <c r="A115" s="138" t="s">
        <v>481</v>
      </c>
      <c r="B115" s="264">
        <v>732</v>
      </c>
      <c r="C115" s="264">
        <v>639</v>
      </c>
      <c r="D115" s="264">
        <v>475</v>
      </c>
      <c r="E115" s="264">
        <v>435</v>
      </c>
      <c r="F115" s="264">
        <v>407</v>
      </c>
      <c r="G115" s="264">
        <v>371</v>
      </c>
      <c r="H115" s="264">
        <v>360</v>
      </c>
      <c r="I115" s="264">
        <v>363</v>
      </c>
      <c r="J115" s="264">
        <v>354</v>
      </c>
      <c r="K115" s="264">
        <v>369</v>
      </c>
      <c r="L115" s="264">
        <v>396</v>
      </c>
      <c r="M115" s="264">
        <v>414</v>
      </c>
    </row>
    <row r="116" spans="1:23">
      <c r="A116" s="139" t="s">
        <v>482</v>
      </c>
      <c r="B116" s="265">
        <v>1736</v>
      </c>
      <c r="C116" s="265">
        <v>1772</v>
      </c>
      <c r="D116" s="265">
        <v>1838</v>
      </c>
      <c r="E116" s="265">
        <v>1856</v>
      </c>
      <c r="F116" s="265">
        <v>1842</v>
      </c>
      <c r="G116" s="265">
        <v>1824</v>
      </c>
      <c r="H116" s="265">
        <v>1778</v>
      </c>
      <c r="I116" s="265">
        <v>1738</v>
      </c>
      <c r="J116" s="265">
        <v>1706</v>
      </c>
      <c r="K116" s="265">
        <v>1672</v>
      </c>
      <c r="L116" s="265">
        <v>1645</v>
      </c>
      <c r="M116" s="265">
        <v>1614</v>
      </c>
    </row>
    <row r="117" spans="1:23">
      <c r="A117" s="169" t="s">
        <v>437</v>
      </c>
      <c r="B117" s="269">
        <v>3233</v>
      </c>
      <c r="C117" s="269">
        <v>3207</v>
      </c>
      <c r="D117" s="269">
        <v>3181</v>
      </c>
      <c r="E117" s="269">
        <v>3222</v>
      </c>
      <c r="F117" s="269">
        <v>3167</v>
      </c>
      <c r="G117" s="269">
        <v>3173</v>
      </c>
      <c r="H117" s="269">
        <v>3123</v>
      </c>
      <c r="I117" s="269">
        <v>3176</v>
      </c>
      <c r="J117" s="269">
        <v>3147</v>
      </c>
      <c r="K117" s="269">
        <v>3165</v>
      </c>
      <c r="L117" s="269">
        <v>3029</v>
      </c>
      <c r="M117" s="193">
        <v>3030</v>
      </c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</row>
    <row r="118" spans="1:23">
      <c r="A118" s="138" t="s">
        <v>477</v>
      </c>
      <c r="B118" s="264">
        <v>357</v>
      </c>
      <c r="C118" s="264">
        <v>317</v>
      </c>
      <c r="D118" s="264">
        <v>282</v>
      </c>
      <c r="E118" s="264">
        <v>274</v>
      </c>
      <c r="F118" s="264">
        <v>336</v>
      </c>
      <c r="G118" s="264">
        <v>359</v>
      </c>
      <c r="H118" s="264">
        <v>337</v>
      </c>
      <c r="I118" s="264">
        <v>272</v>
      </c>
      <c r="J118" s="264">
        <v>404</v>
      </c>
      <c r="K118" s="264">
        <v>388</v>
      </c>
      <c r="L118" s="264">
        <v>283</v>
      </c>
      <c r="M118" s="264">
        <v>270</v>
      </c>
    </row>
    <row r="119" spans="1:23">
      <c r="A119" s="138" t="s">
        <v>478</v>
      </c>
      <c r="B119" s="264">
        <v>389</v>
      </c>
      <c r="C119" s="264">
        <v>428</v>
      </c>
      <c r="D119" s="264">
        <v>467</v>
      </c>
      <c r="E119" s="264">
        <v>460</v>
      </c>
      <c r="F119" s="264">
        <v>377</v>
      </c>
      <c r="G119" s="264">
        <v>386</v>
      </c>
      <c r="H119" s="264">
        <v>437</v>
      </c>
      <c r="I119" s="264">
        <v>495</v>
      </c>
      <c r="J119" s="264">
        <v>393</v>
      </c>
      <c r="K119" s="264">
        <v>428</v>
      </c>
      <c r="L119" s="264">
        <v>464</v>
      </c>
      <c r="M119" s="264">
        <v>450</v>
      </c>
    </row>
    <row r="120" spans="1:23">
      <c r="A120" s="138" t="s">
        <v>479</v>
      </c>
      <c r="B120" s="264">
        <v>292</v>
      </c>
      <c r="C120" s="264">
        <v>331</v>
      </c>
      <c r="D120" s="264">
        <v>320</v>
      </c>
      <c r="E120" s="264">
        <v>382</v>
      </c>
      <c r="F120" s="264">
        <v>360</v>
      </c>
      <c r="G120" s="264">
        <v>371</v>
      </c>
      <c r="H120" s="264">
        <v>318</v>
      </c>
      <c r="I120" s="264">
        <v>344</v>
      </c>
      <c r="J120" s="264">
        <v>332</v>
      </c>
      <c r="K120" s="264">
        <v>368</v>
      </c>
      <c r="L120" s="264">
        <v>302</v>
      </c>
      <c r="M120" s="264">
        <v>342</v>
      </c>
    </row>
    <row r="121" spans="1:23">
      <c r="A121" s="138" t="s">
        <v>480</v>
      </c>
      <c r="B121" s="264">
        <v>280</v>
      </c>
      <c r="C121" s="264">
        <v>265</v>
      </c>
      <c r="D121" s="264">
        <v>300</v>
      </c>
      <c r="E121" s="264">
        <v>318</v>
      </c>
      <c r="F121" s="264">
        <v>355</v>
      </c>
      <c r="G121" s="264">
        <v>341</v>
      </c>
      <c r="H121" s="264">
        <v>348</v>
      </c>
      <c r="I121" s="264">
        <v>395</v>
      </c>
      <c r="J121" s="264">
        <v>377</v>
      </c>
      <c r="K121" s="264">
        <v>367</v>
      </c>
      <c r="L121" s="264">
        <v>366</v>
      </c>
      <c r="M121" s="264">
        <v>363</v>
      </c>
    </row>
    <row r="122" spans="1:23">
      <c r="A122" s="138" t="s">
        <v>481</v>
      </c>
      <c r="B122" s="264">
        <v>580</v>
      </c>
      <c r="C122" s="264">
        <v>529</v>
      </c>
      <c r="D122" s="264">
        <v>391</v>
      </c>
      <c r="E122" s="264">
        <v>346</v>
      </c>
      <c r="F122" s="264">
        <v>326</v>
      </c>
      <c r="G122" s="264">
        <v>304</v>
      </c>
      <c r="H122" s="264">
        <v>293</v>
      </c>
      <c r="I122" s="264">
        <v>288</v>
      </c>
      <c r="J122" s="264">
        <v>286</v>
      </c>
      <c r="K122" s="264">
        <v>292</v>
      </c>
      <c r="L122" s="264">
        <v>303</v>
      </c>
      <c r="M122" s="264">
        <v>328</v>
      </c>
    </row>
    <row r="123" spans="1:23">
      <c r="A123" s="139" t="s">
        <v>482</v>
      </c>
      <c r="B123" s="265">
        <v>1335</v>
      </c>
      <c r="C123" s="265">
        <v>1337</v>
      </c>
      <c r="D123" s="265">
        <v>1421</v>
      </c>
      <c r="E123" s="265">
        <v>1442</v>
      </c>
      <c r="F123" s="265">
        <v>1413</v>
      </c>
      <c r="G123" s="265">
        <v>1412</v>
      </c>
      <c r="H123" s="265">
        <v>1390</v>
      </c>
      <c r="I123" s="265">
        <v>1382</v>
      </c>
      <c r="J123" s="265">
        <v>1355</v>
      </c>
      <c r="K123" s="265">
        <v>1322</v>
      </c>
      <c r="L123" s="265">
        <v>1311</v>
      </c>
      <c r="M123" s="265">
        <v>1277</v>
      </c>
    </row>
    <row r="124" spans="1:23">
      <c r="A124" s="169" t="s">
        <v>438</v>
      </c>
      <c r="B124" s="269">
        <v>330</v>
      </c>
      <c r="C124" s="269">
        <v>330</v>
      </c>
      <c r="D124" s="269">
        <v>333</v>
      </c>
      <c r="E124" s="269">
        <v>337</v>
      </c>
      <c r="F124" s="269">
        <v>345</v>
      </c>
      <c r="G124" s="269">
        <v>336</v>
      </c>
      <c r="H124" s="269">
        <v>341</v>
      </c>
      <c r="I124" s="269">
        <v>352</v>
      </c>
      <c r="J124" s="269">
        <v>334</v>
      </c>
      <c r="K124" s="269">
        <v>320</v>
      </c>
      <c r="L124" s="269">
        <v>297</v>
      </c>
      <c r="M124" s="193">
        <v>304</v>
      </c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</row>
    <row r="125" spans="1:23">
      <c r="A125" s="138" t="s">
        <v>477</v>
      </c>
      <c r="B125" s="264">
        <v>36</v>
      </c>
      <c r="C125" s="264">
        <v>29</v>
      </c>
      <c r="D125" s="264">
        <v>32</v>
      </c>
      <c r="E125" s="264">
        <v>25</v>
      </c>
      <c r="F125" s="264">
        <v>42</v>
      </c>
      <c r="G125" s="264">
        <v>28</v>
      </c>
      <c r="H125" s="264">
        <v>37</v>
      </c>
      <c r="I125" s="264">
        <v>24</v>
      </c>
      <c r="J125" s="264">
        <v>41</v>
      </c>
      <c r="K125" s="264">
        <v>26</v>
      </c>
      <c r="L125" s="264">
        <v>30</v>
      </c>
      <c r="M125" s="264">
        <v>34</v>
      </c>
    </row>
    <row r="126" spans="1:23">
      <c r="A126" s="138" t="s">
        <v>478</v>
      </c>
      <c r="B126" s="264">
        <v>30</v>
      </c>
      <c r="C126" s="264">
        <v>40</v>
      </c>
      <c r="D126" s="264">
        <v>50</v>
      </c>
      <c r="E126" s="264">
        <v>59</v>
      </c>
      <c r="F126" s="264">
        <v>40</v>
      </c>
      <c r="G126" s="264">
        <v>46</v>
      </c>
      <c r="H126" s="264">
        <v>55</v>
      </c>
      <c r="I126" s="264">
        <v>63</v>
      </c>
      <c r="J126" s="264">
        <v>43</v>
      </c>
      <c r="K126" s="264">
        <v>41</v>
      </c>
      <c r="L126" s="264">
        <v>41</v>
      </c>
      <c r="M126" s="264">
        <v>39</v>
      </c>
    </row>
    <row r="127" spans="1:23">
      <c r="A127" s="138" t="s">
        <v>479</v>
      </c>
      <c r="B127" s="264">
        <v>47</v>
      </c>
      <c r="C127" s="264">
        <v>40</v>
      </c>
      <c r="D127" s="264">
        <v>32</v>
      </c>
      <c r="E127" s="264">
        <v>36</v>
      </c>
      <c r="F127" s="264">
        <v>45</v>
      </c>
      <c r="G127" s="264">
        <v>50</v>
      </c>
      <c r="H127" s="264">
        <v>35</v>
      </c>
      <c r="I127" s="264">
        <v>40</v>
      </c>
      <c r="J127" s="264">
        <v>40</v>
      </c>
      <c r="K127" s="264">
        <v>53</v>
      </c>
      <c r="L127" s="264">
        <v>30</v>
      </c>
      <c r="M127" s="264">
        <v>36</v>
      </c>
    </row>
    <row r="128" spans="1:23">
      <c r="A128" s="138" t="s">
        <v>480</v>
      </c>
      <c r="B128" s="264">
        <v>28</v>
      </c>
      <c r="C128" s="264">
        <v>28</v>
      </c>
      <c r="D128" s="264">
        <v>40</v>
      </c>
      <c r="E128" s="264">
        <v>40</v>
      </c>
      <c r="F128" s="264">
        <v>45</v>
      </c>
      <c r="G128" s="264">
        <v>40</v>
      </c>
      <c r="H128" s="264">
        <v>45</v>
      </c>
      <c r="I128" s="264">
        <v>48</v>
      </c>
      <c r="J128" s="264">
        <v>40</v>
      </c>
      <c r="K128" s="264">
        <v>34</v>
      </c>
      <c r="L128" s="264">
        <v>33</v>
      </c>
      <c r="M128" s="264">
        <v>37</v>
      </c>
    </row>
    <row r="129" spans="1:23">
      <c r="A129" s="138" t="s">
        <v>481</v>
      </c>
      <c r="B129" s="264">
        <v>61</v>
      </c>
      <c r="C129" s="264">
        <v>60</v>
      </c>
      <c r="D129" s="264">
        <v>44</v>
      </c>
      <c r="E129" s="264">
        <v>38</v>
      </c>
      <c r="F129" s="264">
        <v>35</v>
      </c>
      <c r="G129" s="264">
        <v>34</v>
      </c>
      <c r="H129" s="264">
        <v>29</v>
      </c>
      <c r="I129" s="264">
        <v>36</v>
      </c>
      <c r="J129" s="264">
        <v>28</v>
      </c>
      <c r="K129" s="264">
        <v>30</v>
      </c>
      <c r="L129" s="264">
        <v>32</v>
      </c>
      <c r="M129" s="264">
        <v>32</v>
      </c>
    </row>
    <row r="130" spans="1:23">
      <c r="A130" s="139" t="s">
        <v>482</v>
      </c>
      <c r="B130" s="265">
        <v>128</v>
      </c>
      <c r="C130" s="265">
        <v>133</v>
      </c>
      <c r="D130" s="265">
        <v>135</v>
      </c>
      <c r="E130" s="265">
        <v>139</v>
      </c>
      <c r="F130" s="265">
        <v>138</v>
      </c>
      <c r="G130" s="265">
        <v>138</v>
      </c>
      <c r="H130" s="265">
        <v>140</v>
      </c>
      <c r="I130" s="265">
        <v>141</v>
      </c>
      <c r="J130" s="265">
        <v>142</v>
      </c>
      <c r="K130" s="265">
        <v>136</v>
      </c>
      <c r="L130" s="265">
        <v>131</v>
      </c>
      <c r="M130" s="265">
        <v>126</v>
      </c>
    </row>
    <row r="131" spans="1:23">
      <c r="A131" s="169" t="s">
        <v>439</v>
      </c>
      <c r="B131" s="269">
        <v>1127</v>
      </c>
      <c r="C131" s="269">
        <v>1088</v>
      </c>
      <c r="D131" s="269">
        <v>1102</v>
      </c>
      <c r="E131" s="269">
        <v>1099</v>
      </c>
      <c r="F131" s="269">
        <v>1099</v>
      </c>
      <c r="G131" s="269">
        <v>1094</v>
      </c>
      <c r="H131" s="269">
        <v>1077</v>
      </c>
      <c r="I131" s="269">
        <v>1087</v>
      </c>
      <c r="J131" s="269">
        <v>1072</v>
      </c>
      <c r="K131" s="269">
        <v>1084</v>
      </c>
      <c r="L131" s="269">
        <v>1045</v>
      </c>
      <c r="M131" s="193">
        <v>1035</v>
      </c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</row>
    <row r="132" spans="1:23">
      <c r="A132" s="138" t="s">
        <v>477</v>
      </c>
      <c r="B132" s="264">
        <v>139</v>
      </c>
      <c r="C132" s="264">
        <v>93</v>
      </c>
      <c r="D132" s="264">
        <v>100</v>
      </c>
      <c r="E132" s="264">
        <v>93</v>
      </c>
      <c r="F132" s="264">
        <v>103</v>
      </c>
      <c r="G132" s="264">
        <v>101</v>
      </c>
      <c r="H132" s="264">
        <v>107</v>
      </c>
      <c r="I132" s="264">
        <v>95</v>
      </c>
      <c r="J132" s="264">
        <v>112</v>
      </c>
      <c r="K132" s="264">
        <v>109</v>
      </c>
      <c r="L132" s="264">
        <v>78</v>
      </c>
      <c r="M132" s="264">
        <v>85</v>
      </c>
    </row>
    <row r="133" spans="1:23">
      <c r="A133" s="138" t="s">
        <v>478</v>
      </c>
      <c r="B133" s="264">
        <v>119</v>
      </c>
      <c r="C133" s="264">
        <v>136</v>
      </c>
      <c r="D133" s="264">
        <v>154</v>
      </c>
      <c r="E133" s="264">
        <v>142</v>
      </c>
      <c r="F133" s="264">
        <v>123</v>
      </c>
      <c r="G133" s="264">
        <v>127</v>
      </c>
      <c r="H133" s="264">
        <v>134</v>
      </c>
      <c r="I133" s="264">
        <v>158</v>
      </c>
      <c r="J133" s="264">
        <v>143</v>
      </c>
      <c r="K133" s="264">
        <v>142</v>
      </c>
      <c r="L133" s="264">
        <v>144</v>
      </c>
      <c r="M133" s="264">
        <v>115</v>
      </c>
    </row>
    <row r="134" spans="1:23">
      <c r="A134" s="138" t="s">
        <v>479</v>
      </c>
      <c r="B134" s="264">
        <v>89</v>
      </c>
      <c r="C134" s="264">
        <v>109</v>
      </c>
      <c r="D134" s="264">
        <v>111</v>
      </c>
      <c r="E134" s="264">
        <v>131</v>
      </c>
      <c r="F134" s="264">
        <v>127</v>
      </c>
      <c r="G134" s="264">
        <v>127</v>
      </c>
      <c r="H134" s="264">
        <v>100</v>
      </c>
      <c r="I134" s="264">
        <v>109</v>
      </c>
      <c r="J134" s="264">
        <v>104</v>
      </c>
      <c r="K134" s="264">
        <v>121</v>
      </c>
      <c r="L134" s="264">
        <v>116</v>
      </c>
      <c r="M134" s="264">
        <v>125</v>
      </c>
    </row>
    <row r="135" spans="1:23">
      <c r="A135" s="138" t="s">
        <v>480</v>
      </c>
      <c r="B135" s="264">
        <v>86</v>
      </c>
      <c r="C135" s="264">
        <v>79</v>
      </c>
      <c r="D135" s="264">
        <v>84</v>
      </c>
      <c r="E135" s="264">
        <v>83</v>
      </c>
      <c r="F135" s="264">
        <v>101</v>
      </c>
      <c r="G135" s="264">
        <v>106</v>
      </c>
      <c r="H135" s="264">
        <v>114</v>
      </c>
      <c r="I135" s="264">
        <v>126</v>
      </c>
      <c r="J135" s="264">
        <v>127</v>
      </c>
      <c r="K135" s="264">
        <v>119</v>
      </c>
      <c r="L135" s="264">
        <v>113</v>
      </c>
      <c r="M135" s="264">
        <v>119</v>
      </c>
    </row>
    <row r="136" spans="1:23">
      <c r="A136" s="138" t="s">
        <v>481</v>
      </c>
      <c r="B136" s="264">
        <v>219</v>
      </c>
      <c r="C136" s="264">
        <v>190</v>
      </c>
      <c r="D136" s="264">
        <v>141</v>
      </c>
      <c r="E136" s="264">
        <v>129</v>
      </c>
      <c r="F136" s="264">
        <v>122</v>
      </c>
      <c r="G136" s="264">
        <v>108</v>
      </c>
      <c r="H136" s="264">
        <v>103</v>
      </c>
      <c r="I136" s="264">
        <v>97</v>
      </c>
      <c r="J136" s="264">
        <v>97</v>
      </c>
      <c r="K136" s="264">
        <v>105</v>
      </c>
      <c r="L136" s="264">
        <v>110</v>
      </c>
      <c r="M136" s="264">
        <v>118</v>
      </c>
    </row>
    <row r="137" spans="1:23">
      <c r="A137" s="139" t="s">
        <v>482</v>
      </c>
      <c r="B137" s="265">
        <v>475</v>
      </c>
      <c r="C137" s="265">
        <v>481</v>
      </c>
      <c r="D137" s="265">
        <v>512</v>
      </c>
      <c r="E137" s="265">
        <v>521</v>
      </c>
      <c r="F137" s="265">
        <v>523</v>
      </c>
      <c r="G137" s="265">
        <v>525</v>
      </c>
      <c r="H137" s="265">
        <v>519</v>
      </c>
      <c r="I137" s="265">
        <v>502</v>
      </c>
      <c r="J137" s="265">
        <v>489</v>
      </c>
      <c r="K137" s="265">
        <v>488</v>
      </c>
      <c r="L137" s="265">
        <v>484</v>
      </c>
      <c r="M137" s="265">
        <v>473</v>
      </c>
    </row>
    <row r="138" spans="1:23">
      <c r="A138" s="169" t="s">
        <v>440</v>
      </c>
      <c r="B138" s="269">
        <v>1459</v>
      </c>
      <c r="C138" s="269">
        <v>1435</v>
      </c>
      <c r="D138" s="269">
        <v>1434</v>
      </c>
      <c r="E138" s="269">
        <v>1452</v>
      </c>
      <c r="F138" s="269">
        <v>1436</v>
      </c>
      <c r="G138" s="269">
        <v>1426</v>
      </c>
      <c r="H138" s="269">
        <v>1464</v>
      </c>
      <c r="I138" s="269">
        <v>1497</v>
      </c>
      <c r="J138" s="269">
        <v>1410</v>
      </c>
      <c r="K138" s="269">
        <v>1414</v>
      </c>
      <c r="L138" s="269">
        <v>1359</v>
      </c>
      <c r="M138" s="193">
        <v>1348</v>
      </c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</row>
    <row r="139" spans="1:23">
      <c r="A139" s="138" t="s">
        <v>477</v>
      </c>
      <c r="B139" s="264">
        <v>130</v>
      </c>
      <c r="C139" s="264">
        <v>118</v>
      </c>
      <c r="D139" s="264">
        <v>127</v>
      </c>
      <c r="E139" s="264">
        <v>125</v>
      </c>
      <c r="F139" s="264">
        <v>136</v>
      </c>
      <c r="G139" s="264">
        <v>136</v>
      </c>
      <c r="H139" s="264">
        <v>141</v>
      </c>
      <c r="I139" s="264">
        <v>138</v>
      </c>
      <c r="J139" s="264">
        <v>151</v>
      </c>
      <c r="K139" s="264">
        <v>141</v>
      </c>
      <c r="L139" s="264">
        <v>110</v>
      </c>
      <c r="M139" s="264">
        <v>106</v>
      </c>
    </row>
    <row r="140" spans="1:23">
      <c r="A140" s="138" t="s">
        <v>478</v>
      </c>
      <c r="B140" s="264">
        <v>171</v>
      </c>
      <c r="C140" s="264">
        <v>158</v>
      </c>
      <c r="D140" s="264">
        <v>157</v>
      </c>
      <c r="E140" s="264">
        <v>181</v>
      </c>
      <c r="F140" s="264">
        <v>176</v>
      </c>
      <c r="G140" s="264">
        <v>175</v>
      </c>
      <c r="H140" s="264">
        <v>168</v>
      </c>
      <c r="I140" s="264">
        <v>204</v>
      </c>
      <c r="J140" s="264">
        <v>175</v>
      </c>
      <c r="K140" s="264">
        <v>198</v>
      </c>
      <c r="L140" s="264">
        <v>186</v>
      </c>
      <c r="M140" s="264">
        <v>172</v>
      </c>
    </row>
    <row r="141" spans="1:23">
      <c r="A141" s="138" t="s">
        <v>479</v>
      </c>
      <c r="B141" s="264">
        <v>136</v>
      </c>
      <c r="C141" s="264">
        <v>165</v>
      </c>
      <c r="D141" s="264">
        <v>156</v>
      </c>
      <c r="E141" s="264">
        <v>162</v>
      </c>
      <c r="F141" s="264">
        <v>139</v>
      </c>
      <c r="G141" s="264">
        <v>145</v>
      </c>
      <c r="H141" s="264">
        <v>158</v>
      </c>
      <c r="I141" s="264">
        <v>147</v>
      </c>
      <c r="J141" s="264">
        <v>140</v>
      </c>
      <c r="K141" s="264">
        <v>142</v>
      </c>
      <c r="L141" s="264">
        <v>146</v>
      </c>
      <c r="M141" s="264">
        <v>169</v>
      </c>
    </row>
    <row r="142" spans="1:23">
      <c r="A142" s="138" t="s">
        <v>480</v>
      </c>
      <c r="B142" s="264">
        <v>107</v>
      </c>
      <c r="C142" s="264">
        <v>97</v>
      </c>
      <c r="D142" s="264">
        <v>122</v>
      </c>
      <c r="E142" s="264">
        <v>138</v>
      </c>
      <c r="F142" s="264">
        <v>164</v>
      </c>
      <c r="G142" s="264">
        <v>172</v>
      </c>
      <c r="H142" s="264">
        <v>182</v>
      </c>
      <c r="I142" s="264">
        <v>188</v>
      </c>
      <c r="J142" s="264">
        <v>170</v>
      </c>
      <c r="K142" s="264">
        <v>160</v>
      </c>
      <c r="L142" s="264">
        <v>156</v>
      </c>
      <c r="M142" s="264">
        <v>145</v>
      </c>
    </row>
    <row r="143" spans="1:23">
      <c r="A143" s="138" t="s">
        <v>481</v>
      </c>
      <c r="B143" s="264">
        <v>297</v>
      </c>
      <c r="C143" s="264">
        <v>268</v>
      </c>
      <c r="D143" s="264">
        <v>184</v>
      </c>
      <c r="E143" s="264">
        <v>154</v>
      </c>
      <c r="F143" s="264">
        <v>139</v>
      </c>
      <c r="G143" s="264">
        <v>126</v>
      </c>
      <c r="H143" s="264">
        <v>125</v>
      </c>
      <c r="I143" s="264">
        <v>126</v>
      </c>
      <c r="J143" s="264">
        <v>128</v>
      </c>
      <c r="K143" s="264">
        <v>141</v>
      </c>
      <c r="L143" s="264">
        <v>145</v>
      </c>
      <c r="M143" s="264">
        <v>147</v>
      </c>
    </row>
    <row r="144" spans="1:23">
      <c r="A144" s="139" t="s">
        <v>482</v>
      </c>
      <c r="B144" s="265">
        <v>618</v>
      </c>
      <c r="C144" s="265">
        <v>629</v>
      </c>
      <c r="D144" s="265">
        <v>688</v>
      </c>
      <c r="E144" s="265">
        <v>692</v>
      </c>
      <c r="F144" s="265">
        <v>682</v>
      </c>
      <c r="G144" s="265">
        <v>672</v>
      </c>
      <c r="H144" s="265">
        <v>690</v>
      </c>
      <c r="I144" s="265">
        <v>694</v>
      </c>
      <c r="J144" s="265">
        <v>646</v>
      </c>
      <c r="K144" s="265">
        <v>632</v>
      </c>
      <c r="L144" s="265">
        <v>616</v>
      </c>
      <c r="M144" s="265">
        <v>609</v>
      </c>
    </row>
    <row r="145" spans="1:23">
      <c r="A145" s="169" t="s">
        <v>111</v>
      </c>
      <c r="B145" s="269">
        <v>664</v>
      </c>
      <c r="C145" s="269">
        <v>805</v>
      </c>
      <c r="D145" s="269">
        <v>912</v>
      </c>
      <c r="E145" s="269">
        <v>261</v>
      </c>
      <c r="F145" s="269">
        <v>288</v>
      </c>
      <c r="G145" s="269">
        <v>298</v>
      </c>
      <c r="H145" s="269">
        <v>178</v>
      </c>
      <c r="I145" s="269">
        <v>227</v>
      </c>
      <c r="J145" s="269">
        <v>309</v>
      </c>
      <c r="K145" s="269">
        <v>299</v>
      </c>
      <c r="L145" s="269">
        <v>316</v>
      </c>
      <c r="M145" s="193">
        <v>255</v>
      </c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</row>
    <row r="146" spans="1:23">
      <c r="A146" s="138" t="s">
        <v>477</v>
      </c>
      <c r="B146" s="264">
        <v>309</v>
      </c>
      <c r="C146" s="264">
        <v>313</v>
      </c>
      <c r="D146" s="264">
        <v>342</v>
      </c>
      <c r="E146" s="264">
        <v>27</v>
      </c>
      <c r="F146" s="264">
        <v>62</v>
      </c>
      <c r="G146" s="264">
        <v>82</v>
      </c>
      <c r="H146" s="264">
        <v>35</v>
      </c>
      <c r="I146" s="264">
        <v>74</v>
      </c>
      <c r="J146" s="264">
        <v>79</v>
      </c>
      <c r="K146" s="264">
        <v>63</v>
      </c>
      <c r="L146" s="264">
        <v>70</v>
      </c>
      <c r="M146" s="264">
        <v>29</v>
      </c>
    </row>
    <row r="147" spans="1:23">
      <c r="A147" s="138" t="s">
        <v>478</v>
      </c>
      <c r="B147" s="264">
        <v>165</v>
      </c>
      <c r="C147" s="264">
        <v>312</v>
      </c>
      <c r="D147" s="264">
        <v>374</v>
      </c>
      <c r="E147" s="264">
        <v>57</v>
      </c>
      <c r="F147" s="264">
        <v>39</v>
      </c>
      <c r="G147" s="264">
        <v>31</v>
      </c>
      <c r="H147" s="264">
        <v>31</v>
      </c>
      <c r="I147" s="264">
        <v>37</v>
      </c>
      <c r="J147" s="264">
        <v>44</v>
      </c>
      <c r="K147" s="264">
        <v>51</v>
      </c>
      <c r="L147" s="264">
        <v>54</v>
      </c>
      <c r="M147" s="264">
        <v>38</v>
      </c>
    </row>
    <row r="148" spans="1:23">
      <c r="A148" s="138" t="s">
        <v>479</v>
      </c>
      <c r="B148" s="264">
        <v>19</v>
      </c>
      <c r="C148" s="264">
        <v>25</v>
      </c>
      <c r="D148" s="264">
        <v>37</v>
      </c>
      <c r="E148" s="264">
        <v>25</v>
      </c>
      <c r="F148" s="264">
        <v>36</v>
      </c>
      <c r="G148" s="264">
        <v>40</v>
      </c>
      <c r="H148" s="264">
        <v>21</v>
      </c>
      <c r="I148" s="264">
        <v>20</v>
      </c>
      <c r="J148" s="264">
        <v>27</v>
      </c>
      <c r="K148" s="264">
        <v>29</v>
      </c>
      <c r="L148" s="264">
        <v>31</v>
      </c>
      <c r="M148" s="264">
        <v>34</v>
      </c>
    </row>
    <row r="149" spans="1:23">
      <c r="A149" s="138" t="s">
        <v>480</v>
      </c>
      <c r="B149" s="264">
        <v>14</v>
      </c>
      <c r="C149" s="264">
        <v>12</v>
      </c>
      <c r="D149" s="264">
        <v>14</v>
      </c>
      <c r="E149" s="264">
        <v>15</v>
      </c>
      <c r="F149" s="264">
        <v>22</v>
      </c>
      <c r="G149" s="264">
        <v>21</v>
      </c>
      <c r="H149" s="264">
        <v>16</v>
      </c>
      <c r="I149" s="264">
        <v>18</v>
      </c>
      <c r="J149" s="264">
        <v>39</v>
      </c>
      <c r="K149" s="264">
        <v>39</v>
      </c>
      <c r="L149" s="264">
        <v>42</v>
      </c>
      <c r="M149" s="264">
        <v>41</v>
      </c>
    </row>
    <row r="150" spans="1:23">
      <c r="A150" s="138" t="s">
        <v>481</v>
      </c>
      <c r="B150" s="264">
        <v>47</v>
      </c>
      <c r="C150" s="264">
        <v>37</v>
      </c>
      <c r="D150" s="264">
        <v>26</v>
      </c>
      <c r="E150" s="264">
        <v>17</v>
      </c>
      <c r="F150" s="264">
        <v>12</v>
      </c>
      <c r="G150" s="264">
        <v>9</v>
      </c>
      <c r="H150" s="264">
        <v>5</v>
      </c>
      <c r="I150" s="264">
        <v>6</v>
      </c>
      <c r="J150" s="264">
        <v>10</v>
      </c>
      <c r="K150" s="264">
        <v>8</v>
      </c>
      <c r="L150" s="264">
        <v>13</v>
      </c>
      <c r="M150" s="264">
        <v>13</v>
      </c>
    </row>
    <row r="151" spans="1:23">
      <c r="A151" s="139" t="s">
        <v>482</v>
      </c>
      <c r="B151" s="265">
        <v>110</v>
      </c>
      <c r="C151" s="265">
        <v>106</v>
      </c>
      <c r="D151" s="265">
        <v>119</v>
      </c>
      <c r="E151" s="265">
        <v>120</v>
      </c>
      <c r="F151" s="265">
        <v>117</v>
      </c>
      <c r="G151" s="265">
        <v>115</v>
      </c>
      <c r="H151" s="265">
        <v>70</v>
      </c>
      <c r="I151" s="265">
        <v>72</v>
      </c>
      <c r="J151" s="265">
        <v>110</v>
      </c>
      <c r="K151" s="265">
        <v>109</v>
      </c>
      <c r="L151" s="265">
        <v>106</v>
      </c>
      <c r="M151" s="265">
        <v>100</v>
      </c>
    </row>
    <row r="152" spans="1:23" ht="13.5">
      <c r="A152" s="127" t="s">
        <v>216</v>
      </c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</row>
    <row r="153" spans="1:23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</row>
    <row r="154" spans="1:23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</row>
    <row r="155" spans="1:23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</row>
    <row r="156" spans="1:23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</row>
    <row r="157" spans="1:23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</row>
    <row r="158" spans="1:23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</row>
    <row r="159" spans="1:23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</row>
    <row r="160" spans="1:23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</row>
    <row r="161" spans="1:13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</row>
    <row r="162" spans="1:13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</row>
    <row r="163" spans="1:13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</row>
    <row r="164" spans="1:13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</row>
    <row r="165" spans="1:13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</row>
    <row r="166" spans="1:13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</row>
    <row r="167" spans="1:13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</row>
    <row r="168" spans="1:13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</row>
    <row r="169" spans="1:13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</row>
    <row r="170" spans="1:13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</row>
    <row r="171" spans="1:13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</row>
    <row r="172" spans="1:13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</row>
    <row r="173" spans="1:13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</row>
    <row r="174" spans="1:13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</row>
    <row r="175" spans="1:13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</row>
    <row r="176" spans="1:13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</row>
    <row r="177" spans="1:13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</row>
    <row r="178" spans="1:13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</row>
    <row r="179" spans="1:13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</row>
  </sheetData>
  <pageMargins left="0.23622047244094491" right="0.23622047244094491" top="0.39370078740157483" bottom="0.34" header="0" footer="0.11811023622047245"/>
  <pageSetup paperSize="9" scale="97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71"/>
  <sheetViews>
    <sheetView workbookViewId="0">
      <selection activeCell="I18" sqref="I18"/>
    </sheetView>
  </sheetViews>
  <sheetFormatPr baseColWidth="10" defaultColWidth="11.42578125" defaultRowHeight="12.75"/>
  <cols>
    <col min="1" max="1" width="18.5703125" style="235" customWidth="1"/>
    <col min="2" max="2" width="22.140625" style="235" customWidth="1"/>
    <col min="3" max="14" width="8" style="235" customWidth="1"/>
    <col min="15" max="16384" width="11.42578125" style="235"/>
  </cols>
  <sheetData>
    <row r="1" spans="1:23">
      <c r="A1" s="103" t="s">
        <v>496</v>
      </c>
      <c r="B1" s="103"/>
      <c r="C1" s="103"/>
      <c r="D1" s="122"/>
      <c r="E1" s="122"/>
      <c r="F1" s="122"/>
      <c r="G1" s="103"/>
      <c r="H1" s="122"/>
      <c r="I1" s="122"/>
      <c r="J1" s="122"/>
      <c r="K1" s="103"/>
      <c r="L1" s="122"/>
      <c r="M1" s="122"/>
      <c r="N1" s="122"/>
    </row>
    <row r="2" spans="1:23">
      <c r="A2" s="107" t="s">
        <v>497</v>
      </c>
      <c r="B2" s="107"/>
      <c r="C2" s="107"/>
      <c r="D2" s="122"/>
      <c r="E2" s="122"/>
      <c r="F2" s="122"/>
      <c r="G2" s="107"/>
      <c r="H2" s="122"/>
      <c r="I2" s="122"/>
      <c r="J2" s="122"/>
      <c r="K2" s="107"/>
      <c r="L2" s="122"/>
      <c r="M2" s="122"/>
      <c r="N2" s="122"/>
    </row>
    <row r="3" spans="1:23">
      <c r="A3" s="129"/>
      <c r="B3" s="129"/>
      <c r="C3" s="129"/>
      <c r="D3" s="193"/>
      <c r="E3" s="193"/>
      <c r="F3" s="193"/>
      <c r="G3" s="129"/>
      <c r="H3" s="193"/>
      <c r="I3" s="193"/>
      <c r="J3" s="193"/>
      <c r="K3" s="129"/>
      <c r="L3" s="193"/>
      <c r="M3" s="193"/>
      <c r="N3" s="193"/>
    </row>
    <row r="4" spans="1:23">
      <c r="A4" s="110"/>
      <c r="B4" s="110"/>
      <c r="C4" s="249" t="s">
        <v>6</v>
      </c>
      <c r="D4" s="249"/>
      <c r="E4" s="249"/>
      <c r="F4" s="249"/>
      <c r="G4" s="270" t="s">
        <v>7</v>
      </c>
      <c r="H4" s="249"/>
      <c r="I4" s="249"/>
      <c r="J4" s="271"/>
      <c r="K4" s="270" t="s">
        <v>8</v>
      </c>
      <c r="L4" s="249"/>
      <c r="M4" s="249"/>
      <c r="N4" s="249"/>
    </row>
    <row r="5" spans="1:23" ht="38.25">
      <c r="A5" s="110"/>
      <c r="B5" s="110"/>
      <c r="C5" s="167" t="s">
        <v>6</v>
      </c>
      <c r="D5" s="118" t="s">
        <v>498</v>
      </c>
      <c r="E5" s="118" t="s">
        <v>499</v>
      </c>
      <c r="F5" s="118" t="s">
        <v>500</v>
      </c>
      <c r="G5" s="272" t="s">
        <v>6</v>
      </c>
      <c r="H5" s="118" t="s">
        <v>498</v>
      </c>
      <c r="I5" s="118" t="s">
        <v>499</v>
      </c>
      <c r="J5" s="273" t="s">
        <v>500</v>
      </c>
      <c r="K5" s="272" t="s">
        <v>6</v>
      </c>
      <c r="L5" s="118" t="s">
        <v>498</v>
      </c>
      <c r="M5" s="118" t="s">
        <v>499</v>
      </c>
      <c r="N5" s="118" t="s">
        <v>500</v>
      </c>
    </row>
    <row r="6" spans="1:23">
      <c r="A6" s="274" t="s">
        <v>422</v>
      </c>
      <c r="B6" s="104" t="s">
        <v>501</v>
      </c>
      <c r="C6" s="187">
        <v>153.583333333333</v>
      </c>
      <c r="D6" s="264">
        <v>3.5833333333333299</v>
      </c>
      <c r="E6" s="264">
        <v>50.75</v>
      </c>
      <c r="F6" s="264">
        <v>99.25</v>
      </c>
      <c r="G6" s="275">
        <v>70</v>
      </c>
      <c r="H6" s="264">
        <v>1.8333333333333299</v>
      </c>
      <c r="I6" s="264">
        <v>21.8333333333333</v>
      </c>
      <c r="J6" s="276">
        <v>46.3333333333333</v>
      </c>
      <c r="K6" s="275">
        <v>83.5833333333333</v>
      </c>
      <c r="L6" s="264">
        <v>1.75</v>
      </c>
      <c r="M6" s="264">
        <v>28.9166666666667</v>
      </c>
      <c r="N6" s="264">
        <v>52.9166666666667</v>
      </c>
    </row>
    <row r="7" spans="1:23">
      <c r="A7" s="274"/>
      <c r="B7" s="104" t="s">
        <v>502</v>
      </c>
      <c r="C7" s="187">
        <v>142.25</v>
      </c>
      <c r="D7" s="264">
        <v>4.4166666666666696</v>
      </c>
      <c r="E7" s="264">
        <v>50.6666666666667</v>
      </c>
      <c r="F7" s="264">
        <v>87.1666666666667</v>
      </c>
      <c r="G7" s="275">
        <v>67.6666666666667</v>
      </c>
      <c r="H7" s="264">
        <v>2.75</v>
      </c>
      <c r="I7" s="264">
        <v>22.5833333333333</v>
      </c>
      <c r="J7" s="276">
        <v>42.3333333333333</v>
      </c>
      <c r="K7" s="275">
        <v>74.5833333333333</v>
      </c>
      <c r="L7" s="264">
        <v>1.6666666666666701</v>
      </c>
      <c r="M7" s="264">
        <v>28.0833333333333</v>
      </c>
      <c r="N7" s="264">
        <v>44.8333333333333</v>
      </c>
    </row>
    <row r="8" spans="1:23">
      <c r="A8" s="274"/>
      <c r="B8" s="104" t="s">
        <v>503</v>
      </c>
      <c r="C8" s="187">
        <v>361</v>
      </c>
      <c r="D8" s="264">
        <v>10.3333333333333</v>
      </c>
      <c r="E8" s="264">
        <v>146.416666666667</v>
      </c>
      <c r="F8" s="264">
        <v>204.25</v>
      </c>
      <c r="G8" s="275">
        <v>182.583333333333</v>
      </c>
      <c r="H8" s="264">
        <v>7.4166666666666696</v>
      </c>
      <c r="I8" s="264">
        <v>63.5833333333333</v>
      </c>
      <c r="J8" s="276">
        <v>111.583333333333</v>
      </c>
      <c r="K8" s="275">
        <v>178.416666666667</v>
      </c>
      <c r="L8" s="264">
        <v>2.9166666666666701</v>
      </c>
      <c r="M8" s="264">
        <v>82.8333333333333</v>
      </c>
      <c r="N8" s="264">
        <v>92.6666666666667</v>
      </c>
    </row>
    <row r="9" spans="1:23">
      <c r="A9" s="274"/>
      <c r="B9" s="104" t="s">
        <v>504</v>
      </c>
      <c r="C9" s="187">
        <v>278.33333333333297</v>
      </c>
      <c r="D9" s="264">
        <v>11.25</v>
      </c>
      <c r="E9" s="264">
        <v>120.666666666667</v>
      </c>
      <c r="F9" s="264">
        <v>146.416666666667</v>
      </c>
      <c r="G9" s="275">
        <v>126.25</v>
      </c>
      <c r="H9" s="264">
        <v>4.9166666666666696</v>
      </c>
      <c r="I9" s="264">
        <v>53.5</v>
      </c>
      <c r="J9" s="276">
        <v>67.8333333333333</v>
      </c>
      <c r="K9" s="275">
        <v>152.083333333333</v>
      </c>
      <c r="L9" s="264">
        <v>6.3333333333333304</v>
      </c>
      <c r="M9" s="264">
        <v>67.1666666666667</v>
      </c>
      <c r="N9" s="264">
        <v>78.5833333333333</v>
      </c>
    </row>
    <row r="10" spans="1:23">
      <c r="A10" s="274"/>
      <c r="B10" s="104" t="s">
        <v>505</v>
      </c>
      <c r="C10" s="187">
        <v>167</v>
      </c>
      <c r="D10" s="264">
        <v>4.1666666666666599</v>
      </c>
      <c r="E10" s="264">
        <v>67.75</v>
      </c>
      <c r="F10" s="264">
        <v>95.0833333333333</v>
      </c>
      <c r="G10" s="275">
        <v>81.1666666666666</v>
      </c>
      <c r="H10" s="264">
        <v>2.8333333333333299</v>
      </c>
      <c r="I10" s="264">
        <v>26.1666666666667</v>
      </c>
      <c r="J10" s="276">
        <v>52.1666666666667</v>
      </c>
      <c r="K10" s="275">
        <v>85.8333333333333</v>
      </c>
      <c r="L10" s="264">
        <v>1.3333333333333299</v>
      </c>
      <c r="M10" s="264">
        <v>41.5833333333333</v>
      </c>
      <c r="N10" s="264">
        <v>42.9166666666667</v>
      </c>
    </row>
    <row r="11" spans="1:23">
      <c r="A11" s="277"/>
      <c r="B11" s="213" t="s">
        <v>506</v>
      </c>
      <c r="C11" s="191">
        <v>184.833333333333</v>
      </c>
      <c r="D11" s="265">
        <v>6.0833333333333401</v>
      </c>
      <c r="E11" s="265">
        <v>60.5</v>
      </c>
      <c r="F11" s="265">
        <v>118.25</v>
      </c>
      <c r="G11" s="278">
        <v>80.0833333333333</v>
      </c>
      <c r="H11" s="265">
        <v>2.6666666666666701</v>
      </c>
      <c r="I11" s="265">
        <v>27.9166666666667</v>
      </c>
      <c r="J11" s="279">
        <v>49.5</v>
      </c>
      <c r="K11" s="278">
        <v>104.75</v>
      </c>
      <c r="L11" s="265">
        <v>3.4166666666666701</v>
      </c>
      <c r="M11" s="265">
        <v>32.5833333333333</v>
      </c>
      <c r="N11" s="265">
        <v>68.75</v>
      </c>
    </row>
    <row r="12" spans="1:23">
      <c r="A12" s="280" t="s">
        <v>444</v>
      </c>
      <c r="B12" s="281" t="s">
        <v>507</v>
      </c>
      <c r="C12" s="282">
        <v>1244.9166666666699</v>
      </c>
      <c r="D12" s="283">
        <v>45.5833333333333</v>
      </c>
      <c r="E12" s="283">
        <v>406.33333333333297</v>
      </c>
      <c r="F12" s="283">
        <v>793</v>
      </c>
      <c r="G12" s="284">
        <v>550.75</v>
      </c>
      <c r="H12" s="283">
        <v>20.5</v>
      </c>
      <c r="I12" s="283">
        <v>178.25</v>
      </c>
      <c r="J12" s="285">
        <v>352</v>
      </c>
      <c r="K12" s="284">
        <v>694.16666666666595</v>
      </c>
      <c r="L12" s="283">
        <v>25.0833333333333</v>
      </c>
      <c r="M12" s="283">
        <v>228.083333333333</v>
      </c>
      <c r="N12" s="283">
        <v>441</v>
      </c>
    </row>
    <row r="13" spans="1:23">
      <c r="A13" s="274"/>
      <c r="B13" s="104" t="s">
        <v>508</v>
      </c>
      <c r="C13" s="187">
        <v>155.666666666667</v>
      </c>
      <c r="D13" s="286">
        <v>3.0833333333333401</v>
      </c>
      <c r="E13" s="286">
        <v>60.1666666666667</v>
      </c>
      <c r="F13" s="286">
        <v>92.4166666666667</v>
      </c>
      <c r="G13" s="275">
        <v>70.1666666666667</v>
      </c>
      <c r="H13" s="286">
        <v>1.9166666666666701</v>
      </c>
      <c r="I13" s="286">
        <v>21.8333333333333</v>
      </c>
      <c r="J13" s="287">
        <v>46.4166666666667</v>
      </c>
      <c r="K13" s="275">
        <v>85.5</v>
      </c>
      <c r="L13" s="286">
        <v>1.1666666666666701</v>
      </c>
      <c r="M13" s="286">
        <v>38.3333333333333</v>
      </c>
      <c r="N13" s="286">
        <v>46</v>
      </c>
      <c r="O13" s="267"/>
      <c r="P13" s="267"/>
      <c r="Q13" s="267"/>
      <c r="R13" s="267"/>
      <c r="S13" s="267"/>
      <c r="T13" s="267"/>
      <c r="U13" s="267"/>
      <c r="V13" s="267"/>
      <c r="W13" s="267"/>
    </row>
    <row r="14" spans="1:23">
      <c r="A14" s="277"/>
      <c r="B14" s="213" t="s">
        <v>509</v>
      </c>
      <c r="C14" s="191">
        <v>389.416666666666</v>
      </c>
      <c r="D14" s="265">
        <v>10.5</v>
      </c>
      <c r="E14" s="265">
        <v>119</v>
      </c>
      <c r="F14" s="265">
        <v>259.916666666666</v>
      </c>
      <c r="G14" s="278">
        <v>155</v>
      </c>
      <c r="H14" s="265">
        <v>5.4166666666666696</v>
      </c>
      <c r="I14" s="265">
        <v>52.75</v>
      </c>
      <c r="J14" s="279">
        <v>96.8333333333333</v>
      </c>
      <c r="K14" s="278">
        <v>234.416666666666</v>
      </c>
      <c r="L14" s="265">
        <v>5.0833333333333304</v>
      </c>
      <c r="M14" s="265">
        <v>66.25</v>
      </c>
      <c r="N14" s="265">
        <v>163.083333333333</v>
      </c>
    </row>
    <row r="15" spans="1:23">
      <c r="A15" s="280" t="s">
        <v>424</v>
      </c>
      <c r="B15" s="281" t="s">
        <v>510</v>
      </c>
      <c r="C15" s="282">
        <v>400.416666666666</v>
      </c>
      <c r="D15" s="283">
        <v>15.3333333333333</v>
      </c>
      <c r="E15" s="283">
        <v>140.666666666667</v>
      </c>
      <c r="F15" s="283">
        <v>244.416666666666</v>
      </c>
      <c r="G15" s="284">
        <v>186.666666666666</v>
      </c>
      <c r="H15" s="283">
        <v>9</v>
      </c>
      <c r="I15" s="283">
        <v>56.3333333333333</v>
      </c>
      <c r="J15" s="285">
        <v>121.333333333333</v>
      </c>
      <c r="K15" s="284">
        <v>213.75</v>
      </c>
      <c r="L15" s="283">
        <v>6.3333333333333304</v>
      </c>
      <c r="M15" s="283">
        <v>84.3333333333333</v>
      </c>
      <c r="N15" s="283">
        <v>123.083333333333</v>
      </c>
    </row>
    <row r="16" spans="1:23">
      <c r="A16" s="274"/>
      <c r="B16" s="104" t="s">
        <v>511</v>
      </c>
      <c r="C16" s="187">
        <v>213.75</v>
      </c>
      <c r="D16" s="264">
        <v>11.1666666666667</v>
      </c>
      <c r="E16" s="264">
        <v>71.5833333333333</v>
      </c>
      <c r="F16" s="264">
        <v>131</v>
      </c>
      <c r="G16" s="275">
        <v>104.166666666667</v>
      </c>
      <c r="H16" s="264">
        <v>7.8333333333333304</v>
      </c>
      <c r="I16" s="264">
        <v>30.6666666666667</v>
      </c>
      <c r="J16" s="276">
        <v>65.6666666666667</v>
      </c>
      <c r="K16" s="275">
        <v>109.583333333333</v>
      </c>
      <c r="L16" s="264">
        <v>3.3333333333333299</v>
      </c>
      <c r="M16" s="264">
        <v>40.9166666666667</v>
      </c>
      <c r="N16" s="264">
        <v>65.3333333333333</v>
      </c>
    </row>
    <row r="17" spans="1:24">
      <c r="A17" s="274"/>
      <c r="B17" s="104" t="s">
        <v>512</v>
      </c>
      <c r="C17" s="187">
        <v>783.83333333333405</v>
      </c>
      <c r="D17" s="264">
        <v>41.4166666666667</v>
      </c>
      <c r="E17" s="264">
        <v>259</v>
      </c>
      <c r="F17" s="264">
        <v>483.41666666666703</v>
      </c>
      <c r="G17" s="275">
        <v>313.583333333334</v>
      </c>
      <c r="H17" s="264">
        <v>23.3333333333333</v>
      </c>
      <c r="I17" s="264">
        <v>96.3333333333333</v>
      </c>
      <c r="J17" s="276">
        <v>193.916666666667</v>
      </c>
      <c r="K17" s="275">
        <v>470.25</v>
      </c>
      <c r="L17" s="264">
        <v>18.0833333333333</v>
      </c>
      <c r="M17" s="264">
        <v>162.666666666667</v>
      </c>
      <c r="N17" s="264">
        <v>289.5</v>
      </c>
    </row>
    <row r="18" spans="1:24">
      <c r="A18" s="277"/>
      <c r="B18" s="213" t="s">
        <v>513</v>
      </c>
      <c r="C18" s="191">
        <v>1079</v>
      </c>
      <c r="D18" s="265">
        <v>39.5</v>
      </c>
      <c r="E18" s="265">
        <v>374.083333333334</v>
      </c>
      <c r="F18" s="265">
        <v>665.41666666666595</v>
      </c>
      <c r="G18" s="278">
        <v>452.16666666666703</v>
      </c>
      <c r="H18" s="265">
        <v>22.1666666666667</v>
      </c>
      <c r="I18" s="265">
        <v>156.416666666667</v>
      </c>
      <c r="J18" s="279">
        <v>273.58333333333297</v>
      </c>
      <c r="K18" s="278">
        <v>626.83333333333303</v>
      </c>
      <c r="L18" s="265">
        <v>17.3333333333333</v>
      </c>
      <c r="M18" s="265">
        <v>217.666666666667</v>
      </c>
      <c r="N18" s="265">
        <v>391.83333333333297</v>
      </c>
    </row>
    <row r="19" spans="1:24">
      <c r="A19" s="280" t="s">
        <v>425</v>
      </c>
      <c r="B19" s="281" t="s">
        <v>514</v>
      </c>
      <c r="C19" s="282">
        <v>606.83333333333405</v>
      </c>
      <c r="D19" s="288">
        <v>27.5</v>
      </c>
      <c r="E19" s="288">
        <v>235.666666666667</v>
      </c>
      <c r="F19" s="288">
        <v>343.66666666666703</v>
      </c>
      <c r="G19" s="284">
        <v>225</v>
      </c>
      <c r="H19" s="288">
        <v>13.5833333333333</v>
      </c>
      <c r="I19" s="288">
        <v>89.9166666666667</v>
      </c>
      <c r="J19" s="289">
        <v>121.5</v>
      </c>
      <c r="K19" s="284">
        <v>381.833333333334</v>
      </c>
      <c r="L19" s="288">
        <v>13.9166666666667</v>
      </c>
      <c r="M19" s="288">
        <v>145.75</v>
      </c>
      <c r="N19" s="288">
        <v>222.166666666667</v>
      </c>
      <c r="O19" s="267"/>
      <c r="P19" s="267"/>
      <c r="Q19" s="267"/>
      <c r="R19" s="267"/>
      <c r="S19" s="267"/>
      <c r="T19" s="267"/>
      <c r="U19" s="267"/>
      <c r="V19" s="267"/>
      <c r="W19" s="267"/>
      <c r="X19" s="267"/>
    </row>
    <row r="20" spans="1:24">
      <c r="A20" s="274"/>
      <c r="B20" s="104" t="s">
        <v>515</v>
      </c>
      <c r="C20" s="187">
        <v>337.83333333333297</v>
      </c>
      <c r="D20" s="264">
        <v>13.1666666666667</v>
      </c>
      <c r="E20" s="264">
        <v>129.5</v>
      </c>
      <c r="F20" s="264">
        <v>195.166666666666</v>
      </c>
      <c r="G20" s="275">
        <v>123.25</v>
      </c>
      <c r="H20" s="264">
        <v>5.1666666666666696</v>
      </c>
      <c r="I20" s="264">
        <v>42</v>
      </c>
      <c r="J20" s="276">
        <v>76.0833333333333</v>
      </c>
      <c r="K20" s="275">
        <v>214.583333333333</v>
      </c>
      <c r="L20" s="264">
        <v>8</v>
      </c>
      <c r="M20" s="264">
        <v>87.5</v>
      </c>
      <c r="N20" s="264">
        <v>119.083333333333</v>
      </c>
    </row>
    <row r="21" spans="1:24">
      <c r="A21" s="274"/>
      <c r="B21" s="104" t="s">
        <v>516</v>
      </c>
      <c r="C21" s="187">
        <v>407.91666666666703</v>
      </c>
      <c r="D21" s="264">
        <v>23.25</v>
      </c>
      <c r="E21" s="264">
        <v>138.25</v>
      </c>
      <c r="F21" s="264">
        <v>246.416666666667</v>
      </c>
      <c r="G21" s="275">
        <v>169.166666666667</v>
      </c>
      <c r="H21" s="264">
        <v>11.75</v>
      </c>
      <c r="I21" s="264">
        <v>44.9166666666667</v>
      </c>
      <c r="J21" s="276">
        <v>112.5</v>
      </c>
      <c r="K21" s="275">
        <v>238.75</v>
      </c>
      <c r="L21" s="264">
        <v>11.5</v>
      </c>
      <c r="M21" s="264">
        <v>93.3333333333333</v>
      </c>
      <c r="N21" s="264">
        <v>133.916666666667</v>
      </c>
    </row>
    <row r="22" spans="1:24">
      <c r="A22" s="277"/>
      <c r="B22" s="213" t="s">
        <v>517</v>
      </c>
      <c r="C22" s="191">
        <v>599.25</v>
      </c>
      <c r="D22" s="265">
        <v>33.0833333333333</v>
      </c>
      <c r="E22" s="265">
        <v>212.166666666666</v>
      </c>
      <c r="F22" s="265">
        <v>354</v>
      </c>
      <c r="G22" s="278">
        <v>230</v>
      </c>
      <c r="H22" s="265">
        <v>20.4166666666667</v>
      </c>
      <c r="I22" s="265">
        <v>79.3333333333333</v>
      </c>
      <c r="J22" s="279">
        <v>130.25</v>
      </c>
      <c r="K22" s="278">
        <v>369.25</v>
      </c>
      <c r="L22" s="265">
        <v>12.6666666666667</v>
      </c>
      <c r="M22" s="265">
        <v>132.833333333333</v>
      </c>
      <c r="N22" s="265">
        <v>223.75</v>
      </c>
    </row>
    <row r="23" spans="1:24">
      <c r="A23" s="280" t="s">
        <v>445</v>
      </c>
      <c r="B23" s="281" t="s">
        <v>518</v>
      </c>
      <c r="C23" s="282">
        <v>718.83333333333303</v>
      </c>
      <c r="D23" s="283">
        <v>36.3333333333333</v>
      </c>
      <c r="E23" s="283">
        <v>260.66666666666703</v>
      </c>
      <c r="F23" s="283">
        <v>421.83333333333297</v>
      </c>
      <c r="G23" s="284">
        <v>270.75</v>
      </c>
      <c r="H23" s="283">
        <v>17</v>
      </c>
      <c r="I23" s="283">
        <v>88.6666666666667</v>
      </c>
      <c r="J23" s="285">
        <v>165.083333333333</v>
      </c>
      <c r="K23" s="284">
        <v>448.08333333333297</v>
      </c>
      <c r="L23" s="283">
        <v>19.3333333333333</v>
      </c>
      <c r="M23" s="283">
        <v>172</v>
      </c>
      <c r="N23" s="283">
        <v>256.75</v>
      </c>
    </row>
    <row r="24" spans="1:24">
      <c r="A24" s="274"/>
      <c r="B24" s="104" t="s">
        <v>519</v>
      </c>
      <c r="C24" s="187">
        <v>668.66666666666697</v>
      </c>
      <c r="D24" s="264">
        <v>29.75</v>
      </c>
      <c r="E24" s="264">
        <v>242.333333333333</v>
      </c>
      <c r="F24" s="264">
        <v>396.583333333334</v>
      </c>
      <c r="G24" s="275">
        <v>273</v>
      </c>
      <c r="H24" s="264">
        <v>17.0833333333333</v>
      </c>
      <c r="I24" s="264">
        <v>100.75</v>
      </c>
      <c r="J24" s="276">
        <v>155.166666666667</v>
      </c>
      <c r="K24" s="275">
        <v>395.66666666666703</v>
      </c>
      <c r="L24" s="264">
        <v>12.6666666666667</v>
      </c>
      <c r="M24" s="264">
        <v>141.583333333333</v>
      </c>
      <c r="N24" s="264">
        <v>241.416666666667</v>
      </c>
    </row>
    <row r="25" spans="1:24">
      <c r="A25" s="274"/>
      <c r="B25" s="104" t="s">
        <v>520</v>
      </c>
      <c r="C25" s="187">
        <v>462.25</v>
      </c>
      <c r="D25" s="264">
        <v>20.9166666666667</v>
      </c>
      <c r="E25" s="264">
        <v>175</v>
      </c>
      <c r="F25" s="264">
        <v>266.33333333333297</v>
      </c>
      <c r="G25" s="275">
        <v>195.583333333333</v>
      </c>
      <c r="H25" s="264">
        <v>11.5</v>
      </c>
      <c r="I25" s="264">
        <v>70.3333333333333</v>
      </c>
      <c r="J25" s="276">
        <v>113.75</v>
      </c>
      <c r="K25" s="275">
        <v>266.66666666666703</v>
      </c>
      <c r="L25" s="264">
        <v>9.4166666666666696</v>
      </c>
      <c r="M25" s="264">
        <v>104.666666666667</v>
      </c>
      <c r="N25" s="264">
        <v>152.583333333333</v>
      </c>
    </row>
    <row r="26" spans="1:24">
      <c r="A26" s="274"/>
      <c r="B26" s="104" t="s">
        <v>521</v>
      </c>
      <c r="C26" s="187">
        <v>648.00000000000102</v>
      </c>
      <c r="D26" s="122">
        <v>40.1666666666667</v>
      </c>
      <c r="E26" s="122">
        <v>232</v>
      </c>
      <c r="F26" s="122">
        <v>375.833333333334</v>
      </c>
      <c r="G26" s="275">
        <v>270.91666666666703</v>
      </c>
      <c r="H26" s="122">
        <v>21.5</v>
      </c>
      <c r="I26" s="122">
        <v>80</v>
      </c>
      <c r="J26" s="290">
        <v>169.416666666667</v>
      </c>
      <c r="K26" s="275">
        <v>377.083333333334</v>
      </c>
      <c r="L26" s="122">
        <v>18.6666666666667</v>
      </c>
      <c r="M26" s="122">
        <v>152</v>
      </c>
      <c r="N26" s="122">
        <v>206.416666666667</v>
      </c>
      <c r="O26" s="267"/>
      <c r="P26" s="267"/>
      <c r="Q26" s="267"/>
      <c r="R26" s="267"/>
      <c r="S26" s="267"/>
      <c r="T26" s="267"/>
      <c r="U26" s="267"/>
      <c r="V26" s="267"/>
      <c r="W26" s="267"/>
      <c r="X26" s="267"/>
    </row>
    <row r="27" spans="1:24">
      <c r="A27" s="277"/>
      <c r="B27" s="213" t="s">
        <v>522</v>
      </c>
      <c r="C27" s="191">
        <v>579.08333333333405</v>
      </c>
      <c r="D27" s="265">
        <v>24.1666666666667</v>
      </c>
      <c r="E27" s="265">
        <v>206.416666666667</v>
      </c>
      <c r="F27" s="265">
        <v>348.5</v>
      </c>
      <c r="G27" s="278">
        <v>261.25</v>
      </c>
      <c r="H27" s="265">
        <v>11.25</v>
      </c>
      <c r="I27" s="265">
        <v>89.25</v>
      </c>
      <c r="J27" s="279">
        <v>160.75</v>
      </c>
      <c r="K27" s="278">
        <v>317.833333333334</v>
      </c>
      <c r="L27" s="265">
        <v>12.9166666666667</v>
      </c>
      <c r="M27" s="265">
        <v>117.166666666667</v>
      </c>
      <c r="N27" s="265">
        <v>187.75</v>
      </c>
    </row>
    <row r="28" spans="1:24">
      <c r="A28" s="280" t="s">
        <v>446</v>
      </c>
      <c r="B28" s="281" t="s">
        <v>523</v>
      </c>
      <c r="C28" s="282">
        <v>219.666666666667</v>
      </c>
      <c r="D28" s="283">
        <v>9.8333333333333393</v>
      </c>
      <c r="E28" s="283">
        <v>79</v>
      </c>
      <c r="F28" s="283">
        <v>130.833333333333</v>
      </c>
      <c r="G28" s="284">
        <v>93.75</v>
      </c>
      <c r="H28" s="283">
        <v>3.9166666666666701</v>
      </c>
      <c r="I28" s="283">
        <v>31.4166666666667</v>
      </c>
      <c r="J28" s="285">
        <v>58.4166666666667</v>
      </c>
      <c r="K28" s="284">
        <v>125.916666666667</v>
      </c>
      <c r="L28" s="283">
        <v>5.9166666666666696</v>
      </c>
      <c r="M28" s="283">
        <v>47.5833333333333</v>
      </c>
      <c r="N28" s="283">
        <v>72.4166666666667</v>
      </c>
    </row>
    <row r="29" spans="1:24">
      <c r="A29" s="274"/>
      <c r="B29" s="104" t="s">
        <v>524</v>
      </c>
      <c r="C29" s="187">
        <v>607.08333333333303</v>
      </c>
      <c r="D29" s="264">
        <v>23.9166666666667</v>
      </c>
      <c r="E29" s="264">
        <v>226.416666666667</v>
      </c>
      <c r="F29" s="264">
        <v>356.75</v>
      </c>
      <c r="G29" s="275">
        <v>237.25</v>
      </c>
      <c r="H29" s="264">
        <v>11.9166666666667</v>
      </c>
      <c r="I29" s="264">
        <v>86.4166666666667</v>
      </c>
      <c r="J29" s="276">
        <v>138.916666666667</v>
      </c>
      <c r="K29" s="275">
        <v>369.83333333333297</v>
      </c>
      <c r="L29" s="264">
        <v>12</v>
      </c>
      <c r="M29" s="264">
        <v>140</v>
      </c>
      <c r="N29" s="264">
        <v>217.833333333333</v>
      </c>
    </row>
    <row r="30" spans="1:24">
      <c r="A30" s="274"/>
      <c r="B30" s="104" t="s">
        <v>525</v>
      </c>
      <c r="C30" s="187">
        <v>192.333333333333</v>
      </c>
      <c r="D30" s="264">
        <v>8.3333333333333304</v>
      </c>
      <c r="E30" s="264">
        <v>72.6666666666667</v>
      </c>
      <c r="F30" s="264">
        <v>111.333333333333</v>
      </c>
      <c r="G30" s="275">
        <v>77.4166666666667</v>
      </c>
      <c r="H30" s="264">
        <v>5.25</v>
      </c>
      <c r="I30" s="264">
        <v>31.4166666666667</v>
      </c>
      <c r="J30" s="276">
        <v>40.75</v>
      </c>
      <c r="K30" s="275">
        <v>114.916666666667</v>
      </c>
      <c r="L30" s="264">
        <v>3.0833333333333299</v>
      </c>
      <c r="M30" s="264">
        <v>41.25</v>
      </c>
      <c r="N30" s="264">
        <v>70.5833333333333</v>
      </c>
    </row>
    <row r="31" spans="1:24">
      <c r="A31" s="277"/>
      <c r="B31" s="213" t="s">
        <v>526</v>
      </c>
      <c r="C31" s="191">
        <v>80</v>
      </c>
      <c r="D31" s="265">
        <v>4.6666666666666696</v>
      </c>
      <c r="E31" s="265">
        <v>31.3333333333333</v>
      </c>
      <c r="F31" s="265">
        <v>44</v>
      </c>
      <c r="G31" s="278">
        <v>39.3333333333333</v>
      </c>
      <c r="H31" s="265">
        <v>2.9166666666666701</v>
      </c>
      <c r="I31" s="265">
        <v>17.1666666666667</v>
      </c>
      <c r="J31" s="279">
        <v>19.25</v>
      </c>
      <c r="K31" s="278">
        <v>40.6666666666667</v>
      </c>
      <c r="L31" s="265">
        <v>1.75</v>
      </c>
      <c r="M31" s="265">
        <v>14.1666666666667</v>
      </c>
      <c r="N31" s="265">
        <v>24.75</v>
      </c>
    </row>
    <row r="32" spans="1:24">
      <c r="A32" s="280" t="s">
        <v>447</v>
      </c>
      <c r="B32" s="281" t="s">
        <v>527</v>
      </c>
      <c r="C32" s="282">
        <v>1687.8333333333301</v>
      </c>
      <c r="D32" s="283">
        <v>82.1666666666667</v>
      </c>
      <c r="E32" s="283">
        <v>620.08333333333405</v>
      </c>
      <c r="F32" s="283">
        <v>985.58333333333303</v>
      </c>
      <c r="G32" s="284">
        <v>656.91666666666697</v>
      </c>
      <c r="H32" s="283">
        <v>44</v>
      </c>
      <c r="I32" s="283">
        <v>219.416666666667</v>
      </c>
      <c r="J32" s="285">
        <v>393.5</v>
      </c>
      <c r="K32" s="284">
        <v>1030.9166666666699</v>
      </c>
      <c r="L32" s="283">
        <v>38.1666666666667</v>
      </c>
      <c r="M32" s="283">
        <v>400.66666666666703</v>
      </c>
      <c r="N32" s="283">
        <v>592.08333333333303</v>
      </c>
    </row>
    <row r="33" spans="1:24">
      <c r="A33" s="274"/>
      <c r="B33" s="104" t="s">
        <v>528</v>
      </c>
      <c r="C33" s="187">
        <v>375.66666666666703</v>
      </c>
      <c r="D33" s="264">
        <v>12.0833333333333</v>
      </c>
      <c r="E33" s="264">
        <v>143.083333333333</v>
      </c>
      <c r="F33" s="264">
        <v>220.5</v>
      </c>
      <c r="G33" s="275">
        <v>151.75</v>
      </c>
      <c r="H33" s="264">
        <v>6</v>
      </c>
      <c r="I33" s="264">
        <v>45.75</v>
      </c>
      <c r="J33" s="276">
        <v>100</v>
      </c>
      <c r="K33" s="275">
        <v>223.916666666667</v>
      </c>
      <c r="L33" s="264">
        <v>6.0833333333333304</v>
      </c>
      <c r="M33" s="264">
        <v>97.3333333333333</v>
      </c>
      <c r="N33" s="264">
        <v>120.5</v>
      </c>
    </row>
    <row r="34" spans="1:24">
      <c r="A34" s="274"/>
      <c r="B34" s="104" t="s">
        <v>529</v>
      </c>
      <c r="C34" s="187">
        <v>762</v>
      </c>
      <c r="D34" s="264">
        <v>51.8333333333333</v>
      </c>
      <c r="E34" s="264">
        <v>277.083333333334</v>
      </c>
      <c r="F34" s="264">
        <v>433.08333333333297</v>
      </c>
      <c r="G34" s="275">
        <v>328.583333333334</v>
      </c>
      <c r="H34" s="264">
        <v>25.6666666666667</v>
      </c>
      <c r="I34" s="264">
        <v>109.916666666667</v>
      </c>
      <c r="J34" s="276">
        <v>193</v>
      </c>
      <c r="K34" s="275">
        <v>433.41666666666703</v>
      </c>
      <c r="L34" s="264">
        <v>26.1666666666667</v>
      </c>
      <c r="M34" s="264">
        <v>167.166666666667</v>
      </c>
      <c r="N34" s="264">
        <v>240.083333333333</v>
      </c>
    </row>
    <row r="35" spans="1:24">
      <c r="A35" s="274"/>
      <c r="B35" s="104" t="s">
        <v>530</v>
      </c>
      <c r="C35" s="187">
        <v>380.66666666666703</v>
      </c>
      <c r="D35" s="264">
        <v>23.5833333333333</v>
      </c>
      <c r="E35" s="264">
        <v>157.166666666667</v>
      </c>
      <c r="F35" s="264">
        <v>199.916666666667</v>
      </c>
      <c r="G35" s="275">
        <v>158.666666666667</v>
      </c>
      <c r="H35" s="264">
        <v>11.8333333333333</v>
      </c>
      <c r="I35" s="264">
        <v>57.8333333333333</v>
      </c>
      <c r="J35" s="276">
        <v>89</v>
      </c>
      <c r="K35" s="275">
        <v>222</v>
      </c>
      <c r="L35" s="264">
        <v>11.75</v>
      </c>
      <c r="M35" s="264">
        <v>99.3333333333333</v>
      </c>
      <c r="N35" s="264">
        <v>110.916666666667</v>
      </c>
    </row>
    <row r="36" spans="1:24">
      <c r="A36" s="277"/>
      <c r="B36" s="213" t="s">
        <v>531</v>
      </c>
      <c r="C36" s="191">
        <v>333.416666666666</v>
      </c>
      <c r="D36" s="265">
        <v>16.6666666666667</v>
      </c>
      <c r="E36" s="265">
        <v>117.166666666667</v>
      </c>
      <c r="F36" s="265">
        <v>199.583333333333</v>
      </c>
      <c r="G36" s="278">
        <v>121.75</v>
      </c>
      <c r="H36" s="265">
        <v>10.3333333333333</v>
      </c>
      <c r="I36" s="265">
        <v>37.9166666666667</v>
      </c>
      <c r="J36" s="279">
        <v>73.5</v>
      </c>
      <c r="K36" s="278">
        <v>211.666666666666</v>
      </c>
      <c r="L36" s="265">
        <v>6.3333333333333304</v>
      </c>
      <c r="M36" s="265">
        <v>79.25</v>
      </c>
      <c r="N36" s="265">
        <v>126.083333333333</v>
      </c>
    </row>
    <row r="37" spans="1:24">
      <c r="A37" s="280" t="s">
        <v>429</v>
      </c>
      <c r="B37" s="281" t="s">
        <v>532</v>
      </c>
      <c r="C37" s="282">
        <v>1453.9166666666699</v>
      </c>
      <c r="D37" s="283">
        <v>77.25</v>
      </c>
      <c r="E37" s="283">
        <v>505.083333333334</v>
      </c>
      <c r="F37" s="283">
        <v>871.58333333333303</v>
      </c>
      <c r="G37" s="284">
        <v>572.33333333333303</v>
      </c>
      <c r="H37" s="283">
        <v>43.3333333333333</v>
      </c>
      <c r="I37" s="283">
        <v>192.916666666667</v>
      </c>
      <c r="J37" s="285">
        <v>336.08333333333297</v>
      </c>
      <c r="K37" s="284">
        <v>881.58333333333405</v>
      </c>
      <c r="L37" s="283">
        <v>33.9166666666667</v>
      </c>
      <c r="M37" s="283">
        <v>312.16666666666703</v>
      </c>
      <c r="N37" s="283">
        <v>535.5</v>
      </c>
    </row>
    <row r="38" spans="1:24">
      <c r="A38" s="274"/>
      <c r="B38" s="104" t="s">
        <v>533</v>
      </c>
      <c r="C38" s="187">
        <v>693.66666666666697</v>
      </c>
      <c r="D38" s="122">
        <v>41.4166666666667</v>
      </c>
      <c r="E38" s="122">
        <v>232.25</v>
      </c>
      <c r="F38" s="122">
        <v>420</v>
      </c>
      <c r="G38" s="275">
        <v>254.166666666666</v>
      </c>
      <c r="H38" s="122">
        <v>27.3333333333333</v>
      </c>
      <c r="I38" s="122">
        <v>89</v>
      </c>
      <c r="J38" s="290">
        <v>137.833333333333</v>
      </c>
      <c r="K38" s="275">
        <v>439.5</v>
      </c>
      <c r="L38" s="122">
        <v>14.0833333333333</v>
      </c>
      <c r="M38" s="122">
        <v>143.25</v>
      </c>
      <c r="N38" s="122">
        <v>282.16666666666703</v>
      </c>
      <c r="O38" s="267"/>
      <c r="P38" s="267"/>
      <c r="Q38" s="267"/>
      <c r="R38" s="267"/>
      <c r="S38" s="267"/>
      <c r="T38" s="267"/>
      <c r="U38" s="267"/>
      <c r="V38" s="267"/>
      <c r="W38" s="267"/>
      <c r="X38" s="267"/>
    </row>
    <row r="39" spans="1:24">
      <c r="A39" s="274"/>
      <c r="B39" s="104" t="s">
        <v>534</v>
      </c>
      <c r="C39" s="187">
        <v>671.83333333333405</v>
      </c>
      <c r="D39" s="264">
        <v>37.9166666666667</v>
      </c>
      <c r="E39" s="264">
        <v>234.75</v>
      </c>
      <c r="F39" s="264">
        <v>399.16666666666703</v>
      </c>
      <c r="G39" s="275">
        <v>271.583333333334</v>
      </c>
      <c r="H39" s="264">
        <v>21.9166666666667</v>
      </c>
      <c r="I39" s="264">
        <v>98</v>
      </c>
      <c r="J39" s="276">
        <v>151.666666666667</v>
      </c>
      <c r="K39" s="275">
        <v>400.25</v>
      </c>
      <c r="L39" s="264">
        <v>16</v>
      </c>
      <c r="M39" s="264">
        <v>136.75</v>
      </c>
      <c r="N39" s="264">
        <v>247.5</v>
      </c>
    </row>
    <row r="40" spans="1:24">
      <c r="A40" s="274"/>
      <c r="B40" s="104" t="s">
        <v>535</v>
      </c>
      <c r="C40" s="187">
        <v>527.5</v>
      </c>
      <c r="D40" s="264">
        <v>24</v>
      </c>
      <c r="E40" s="264">
        <v>179.75</v>
      </c>
      <c r="F40" s="264">
        <v>323.75</v>
      </c>
      <c r="G40" s="275">
        <v>165.25</v>
      </c>
      <c r="H40" s="264">
        <v>15.9166666666667</v>
      </c>
      <c r="I40" s="264">
        <v>58.5833333333333</v>
      </c>
      <c r="J40" s="276">
        <v>90.75</v>
      </c>
      <c r="K40" s="275">
        <v>362.25</v>
      </c>
      <c r="L40" s="264">
        <v>8.0833333333333304</v>
      </c>
      <c r="M40" s="264">
        <v>121.166666666667</v>
      </c>
      <c r="N40" s="264">
        <v>233</v>
      </c>
    </row>
    <row r="41" spans="1:24">
      <c r="A41" s="277"/>
      <c r="B41" s="213" t="s">
        <v>536</v>
      </c>
      <c r="C41" s="191">
        <v>249.333333333333</v>
      </c>
      <c r="D41" s="265">
        <v>13.3333333333333</v>
      </c>
      <c r="E41" s="265">
        <v>74.0833333333333</v>
      </c>
      <c r="F41" s="265">
        <v>161.916666666667</v>
      </c>
      <c r="G41" s="278">
        <v>108.416666666667</v>
      </c>
      <c r="H41" s="265">
        <v>6.8333333333333304</v>
      </c>
      <c r="I41" s="265">
        <v>30</v>
      </c>
      <c r="J41" s="279">
        <v>71.5833333333333</v>
      </c>
      <c r="K41" s="278">
        <v>140.916666666667</v>
      </c>
      <c r="L41" s="265">
        <v>6.5</v>
      </c>
      <c r="M41" s="265">
        <v>44.0833333333333</v>
      </c>
      <c r="N41" s="265">
        <v>90.3333333333333</v>
      </c>
    </row>
    <row r="42" spans="1:24">
      <c r="A42" s="280" t="s">
        <v>430</v>
      </c>
      <c r="B42" s="281" t="s">
        <v>537</v>
      </c>
      <c r="C42" s="282">
        <v>1012.08333333333</v>
      </c>
      <c r="D42" s="283">
        <v>49.3333333333333</v>
      </c>
      <c r="E42" s="283">
        <v>375</v>
      </c>
      <c r="F42" s="283">
        <v>587.75</v>
      </c>
      <c r="G42" s="284">
        <v>398</v>
      </c>
      <c r="H42" s="283">
        <v>25.5833333333333</v>
      </c>
      <c r="I42" s="283">
        <v>139</v>
      </c>
      <c r="J42" s="285">
        <v>233.416666666667</v>
      </c>
      <c r="K42" s="284">
        <v>614.08333333333303</v>
      </c>
      <c r="L42" s="283">
        <v>23.75</v>
      </c>
      <c r="M42" s="283">
        <v>236</v>
      </c>
      <c r="N42" s="283">
        <v>354.33333333333297</v>
      </c>
    </row>
    <row r="43" spans="1:24">
      <c r="A43" s="274"/>
      <c r="B43" s="104" t="s">
        <v>538</v>
      </c>
      <c r="C43" s="187">
        <v>1165.5</v>
      </c>
      <c r="D43" s="264">
        <v>74.5</v>
      </c>
      <c r="E43" s="264">
        <v>415.25</v>
      </c>
      <c r="F43" s="264">
        <v>675.75</v>
      </c>
      <c r="G43" s="275">
        <v>445.91666666666703</v>
      </c>
      <c r="H43" s="264">
        <v>39.25</v>
      </c>
      <c r="I43" s="264">
        <v>162.75</v>
      </c>
      <c r="J43" s="276">
        <v>243.916666666667</v>
      </c>
      <c r="K43" s="275">
        <v>719.58333333333303</v>
      </c>
      <c r="L43" s="264">
        <v>35.25</v>
      </c>
      <c r="M43" s="264">
        <v>252.5</v>
      </c>
      <c r="N43" s="264">
        <v>431.83333333333297</v>
      </c>
    </row>
    <row r="44" spans="1:24">
      <c r="A44" s="274"/>
      <c r="B44" s="104" t="s">
        <v>539</v>
      </c>
      <c r="C44" s="187">
        <v>447.91666666666703</v>
      </c>
      <c r="D44" s="264">
        <v>20.25</v>
      </c>
      <c r="E44" s="264">
        <v>176.166666666667</v>
      </c>
      <c r="F44" s="264">
        <v>251.5</v>
      </c>
      <c r="G44" s="275">
        <v>171.833333333333</v>
      </c>
      <c r="H44" s="264">
        <v>11.6666666666667</v>
      </c>
      <c r="I44" s="264">
        <v>68.6666666666667</v>
      </c>
      <c r="J44" s="276">
        <v>91.5</v>
      </c>
      <c r="K44" s="275">
        <v>276.08333333333297</v>
      </c>
      <c r="L44" s="264">
        <v>8.5833333333333304</v>
      </c>
      <c r="M44" s="264">
        <v>107.5</v>
      </c>
      <c r="N44" s="264">
        <v>160</v>
      </c>
    </row>
    <row r="45" spans="1:24">
      <c r="A45" s="274"/>
      <c r="B45" s="104" t="s">
        <v>540</v>
      </c>
      <c r="C45" s="187">
        <v>746.33333333333405</v>
      </c>
      <c r="D45" s="122">
        <v>43.1666666666667</v>
      </c>
      <c r="E45" s="122">
        <v>267.583333333334</v>
      </c>
      <c r="F45" s="122">
        <v>435.58333333333297</v>
      </c>
      <c r="G45" s="275">
        <v>273.58333333333297</v>
      </c>
      <c r="H45" s="122">
        <v>17.8333333333333</v>
      </c>
      <c r="I45" s="122">
        <v>100.166666666667</v>
      </c>
      <c r="J45" s="290">
        <v>155.583333333333</v>
      </c>
      <c r="K45" s="275">
        <v>472.75</v>
      </c>
      <c r="L45" s="122">
        <v>25.3333333333333</v>
      </c>
      <c r="M45" s="122">
        <v>167.416666666667</v>
      </c>
      <c r="N45" s="122">
        <v>280</v>
      </c>
      <c r="O45" s="267"/>
      <c r="P45" s="267"/>
      <c r="Q45" s="267"/>
      <c r="R45" s="267"/>
      <c r="S45" s="267"/>
      <c r="T45" s="267"/>
      <c r="U45" s="267"/>
      <c r="V45" s="267"/>
      <c r="W45" s="267"/>
      <c r="X45" s="267"/>
    </row>
    <row r="46" spans="1:24">
      <c r="A46" s="277"/>
      <c r="B46" s="213" t="s">
        <v>541</v>
      </c>
      <c r="C46" s="191">
        <v>263.5</v>
      </c>
      <c r="D46" s="265">
        <v>13.1666666666667</v>
      </c>
      <c r="E46" s="265">
        <v>81</v>
      </c>
      <c r="F46" s="265">
        <v>169.333333333333</v>
      </c>
      <c r="G46" s="278">
        <v>100.5</v>
      </c>
      <c r="H46" s="265">
        <v>6.0833333333333304</v>
      </c>
      <c r="I46" s="265">
        <v>24.3333333333333</v>
      </c>
      <c r="J46" s="279">
        <v>70.0833333333333</v>
      </c>
      <c r="K46" s="278">
        <v>163</v>
      </c>
      <c r="L46" s="265">
        <v>7.0833333333333304</v>
      </c>
      <c r="M46" s="265">
        <v>56.6666666666667</v>
      </c>
      <c r="N46" s="265">
        <v>99.25</v>
      </c>
    </row>
    <row r="47" spans="1:24">
      <c r="A47" s="280" t="s">
        <v>431</v>
      </c>
      <c r="B47" s="281" t="s">
        <v>542</v>
      </c>
      <c r="C47" s="282">
        <v>1354.5</v>
      </c>
      <c r="D47" s="283">
        <v>65.9166666666667</v>
      </c>
      <c r="E47" s="283">
        <v>461</v>
      </c>
      <c r="F47" s="283">
        <v>827.58333333333303</v>
      </c>
      <c r="G47" s="284">
        <v>560.58333333333303</v>
      </c>
      <c r="H47" s="283">
        <v>32.5</v>
      </c>
      <c r="I47" s="283">
        <v>176.333333333333</v>
      </c>
      <c r="J47" s="285">
        <v>351.75</v>
      </c>
      <c r="K47" s="284">
        <v>793.91666666666697</v>
      </c>
      <c r="L47" s="283">
        <v>33.4166666666667</v>
      </c>
      <c r="M47" s="283">
        <v>284.66666666666703</v>
      </c>
      <c r="N47" s="283">
        <v>475.83333333333297</v>
      </c>
    </row>
    <row r="48" spans="1:24">
      <c r="A48" s="274"/>
      <c r="B48" s="104" t="s">
        <v>543</v>
      </c>
      <c r="C48" s="187">
        <v>872.99999999999898</v>
      </c>
      <c r="D48" s="264">
        <v>38.8333333333333</v>
      </c>
      <c r="E48" s="264">
        <v>316.33333333333297</v>
      </c>
      <c r="F48" s="264">
        <v>517.83333333333303</v>
      </c>
      <c r="G48" s="275">
        <v>333.75</v>
      </c>
      <c r="H48" s="264">
        <v>21</v>
      </c>
      <c r="I48" s="264">
        <v>111.75</v>
      </c>
      <c r="J48" s="276">
        <v>201</v>
      </c>
      <c r="K48" s="275">
        <v>539.24999999999898</v>
      </c>
      <c r="L48" s="264">
        <v>17.8333333333333</v>
      </c>
      <c r="M48" s="264">
        <v>204.583333333333</v>
      </c>
      <c r="N48" s="264">
        <v>316.83333333333297</v>
      </c>
    </row>
    <row r="49" spans="1:24">
      <c r="A49" s="274"/>
      <c r="B49" s="104" t="s">
        <v>544</v>
      </c>
      <c r="C49" s="187">
        <v>1385.0833333333301</v>
      </c>
      <c r="D49" s="264">
        <v>72.1666666666667</v>
      </c>
      <c r="E49" s="264">
        <v>459</v>
      </c>
      <c r="F49" s="264">
        <v>853.91666666666697</v>
      </c>
      <c r="G49" s="275">
        <v>522.33333333333405</v>
      </c>
      <c r="H49" s="264">
        <v>43.6666666666667</v>
      </c>
      <c r="I49" s="264">
        <v>183.75</v>
      </c>
      <c r="J49" s="276">
        <v>294.91666666666703</v>
      </c>
      <c r="K49" s="275">
        <v>862.75</v>
      </c>
      <c r="L49" s="264">
        <v>28.5</v>
      </c>
      <c r="M49" s="264">
        <v>275.25</v>
      </c>
      <c r="N49" s="264">
        <v>559</v>
      </c>
    </row>
    <row r="50" spans="1:24">
      <c r="A50" s="274"/>
      <c r="B50" s="104" t="s">
        <v>545</v>
      </c>
      <c r="C50" s="187">
        <v>243.083333333333</v>
      </c>
      <c r="D50" s="264">
        <v>14.8333333333333</v>
      </c>
      <c r="E50" s="264">
        <v>74.25</v>
      </c>
      <c r="F50" s="264">
        <v>154</v>
      </c>
      <c r="G50" s="275">
        <v>106</v>
      </c>
      <c r="H50" s="264">
        <v>9</v>
      </c>
      <c r="I50" s="264">
        <v>23.9166666666667</v>
      </c>
      <c r="J50" s="276">
        <v>73.0833333333333</v>
      </c>
      <c r="K50" s="275">
        <v>137.083333333333</v>
      </c>
      <c r="L50" s="264">
        <v>5.8333333333333304</v>
      </c>
      <c r="M50" s="264">
        <v>50.3333333333333</v>
      </c>
      <c r="N50" s="264">
        <v>80.9166666666667</v>
      </c>
    </row>
    <row r="51" spans="1:24">
      <c r="A51" s="274"/>
      <c r="B51" s="104" t="s">
        <v>546</v>
      </c>
      <c r="C51" s="187">
        <v>904.25000000000102</v>
      </c>
      <c r="D51" s="264">
        <v>64.6666666666667</v>
      </c>
      <c r="E51" s="264">
        <v>311.16666666666703</v>
      </c>
      <c r="F51" s="264">
        <v>528.41666666666697</v>
      </c>
      <c r="G51" s="275">
        <v>404.833333333334</v>
      </c>
      <c r="H51" s="264">
        <v>35.4166666666667</v>
      </c>
      <c r="I51" s="264">
        <v>120.666666666667</v>
      </c>
      <c r="J51" s="276">
        <v>248.75</v>
      </c>
      <c r="K51" s="275">
        <v>499.41666666666703</v>
      </c>
      <c r="L51" s="264">
        <v>29.25</v>
      </c>
      <c r="M51" s="264">
        <v>190.5</v>
      </c>
      <c r="N51" s="264">
        <v>279.66666666666703</v>
      </c>
    </row>
    <row r="52" spans="1:24">
      <c r="A52" s="274"/>
      <c r="B52" s="104" t="s">
        <v>547</v>
      </c>
      <c r="C52" s="187">
        <v>238.333333333333</v>
      </c>
      <c r="D52" s="122">
        <v>15.4166666666667</v>
      </c>
      <c r="E52" s="122">
        <v>103.5</v>
      </c>
      <c r="F52" s="122">
        <v>119.416666666667</v>
      </c>
      <c r="G52" s="275">
        <v>101.916666666667</v>
      </c>
      <c r="H52" s="122">
        <v>10.4166666666667</v>
      </c>
      <c r="I52" s="122">
        <v>34.5</v>
      </c>
      <c r="J52" s="290">
        <v>57</v>
      </c>
      <c r="K52" s="275">
        <v>136.416666666667</v>
      </c>
      <c r="L52" s="122">
        <v>5</v>
      </c>
      <c r="M52" s="122">
        <v>69</v>
      </c>
      <c r="N52" s="122">
        <v>62.4166666666667</v>
      </c>
      <c r="O52" s="267"/>
      <c r="P52" s="267"/>
      <c r="Q52" s="267"/>
      <c r="R52" s="267"/>
      <c r="S52" s="267"/>
      <c r="T52" s="267"/>
      <c r="U52" s="267"/>
      <c r="V52" s="267"/>
      <c r="W52" s="267"/>
      <c r="X52" s="267"/>
    </row>
    <row r="53" spans="1:24">
      <c r="A53" s="277"/>
      <c r="B53" s="213" t="s">
        <v>548</v>
      </c>
      <c r="C53" s="191">
        <v>332</v>
      </c>
      <c r="D53" s="265">
        <v>13.25</v>
      </c>
      <c r="E53" s="265">
        <v>96.5833333333333</v>
      </c>
      <c r="F53" s="265">
        <v>222.166666666667</v>
      </c>
      <c r="G53" s="278">
        <v>127.416666666667</v>
      </c>
      <c r="H53" s="265">
        <v>8.0833333333333304</v>
      </c>
      <c r="I53" s="265">
        <v>32.8333333333333</v>
      </c>
      <c r="J53" s="279">
        <v>86.5</v>
      </c>
      <c r="K53" s="278">
        <v>204.583333333334</v>
      </c>
      <c r="L53" s="265">
        <v>5.1666666666666696</v>
      </c>
      <c r="M53" s="265">
        <v>63.75</v>
      </c>
      <c r="N53" s="265">
        <v>135.666666666667</v>
      </c>
    </row>
    <row r="54" spans="1:24">
      <c r="A54" s="280" t="s">
        <v>432</v>
      </c>
      <c r="B54" s="281" t="s">
        <v>549</v>
      </c>
      <c r="C54" s="282">
        <v>807.41666666666697</v>
      </c>
      <c r="D54" s="283">
        <v>39.1666666666667</v>
      </c>
      <c r="E54" s="283">
        <v>297.91666666666703</v>
      </c>
      <c r="F54" s="283">
        <v>470.33333333333297</v>
      </c>
      <c r="G54" s="284">
        <v>322.83333333333297</v>
      </c>
      <c r="H54" s="283">
        <v>18.75</v>
      </c>
      <c r="I54" s="283">
        <v>104</v>
      </c>
      <c r="J54" s="285">
        <v>200.083333333333</v>
      </c>
      <c r="K54" s="284">
        <v>484.583333333334</v>
      </c>
      <c r="L54" s="283">
        <v>20.4166666666667</v>
      </c>
      <c r="M54" s="283">
        <v>193.916666666667</v>
      </c>
      <c r="N54" s="283">
        <v>270.25</v>
      </c>
    </row>
    <row r="55" spans="1:24">
      <c r="A55" s="274"/>
      <c r="B55" s="104" t="s">
        <v>550</v>
      </c>
      <c r="C55" s="187">
        <v>1761.5833333333301</v>
      </c>
      <c r="D55" s="264">
        <v>130.166666666667</v>
      </c>
      <c r="E55" s="264">
        <v>645.5</v>
      </c>
      <c r="F55" s="264">
        <v>985.91666666666595</v>
      </c>
      <c r="G55" s="275">
        <v>744.41666666666595</v>
      </c>
      <c r="H55" s="264">
        <v>62.8333333333333</v>
      </c>
      <c r="I55" s="264">
        <v>265.25</v>
      </c>
      <c r="J55" s="276">
        <v>416.33333333333297</v>
      </c>
      <c r="K55" s="275">
        <v>1017.16666666667</v>
      </c>
      <c r="L55" s="264">
        <v>67.3333333333333</v>
      </c>
      <c r="M55" s="264">
        <v>380.25</v>
      </c>
      <c r="N55" s="264">
        <v>569.58333333333303</v>
      </c>
    </row>
    <row r="56" spans="1:24">
      <c r="A56" s="274"/>
      <c r="B56" s="104" t="s">
        <v>551</v>
      </c>
      <c r="C56" s="187">
        <v>1077.6666666666699</v>
      </c>
      <c r="D56" s="264">
        <v>70.0833333333333</v>
      </c>
      <c r="E56" s="264">
        <v>389.25</v>
      </c>
      <c r="F56" s="264">
        <v>618.33333333333303</v>
      </c>
      <c r="G56" s="275">
        <v>426</v>
      </c>
      <c r="H56" s="264">
        <v>37.5833333333333</v>
      </c>
      <c r="I56" s="264">
        <v>165.916666666667</v>
      </c>
      <c r="J56" s="276">
        <v>222.5</v>
      </c>
      <c r="K56" s="275">
        <v>651.66666666666595</v>
      </c>
      <c r="L56" s="264">
        <v>32.5</v>
      </c>
      <c r="M56" s="264">
        <v>223.333333333333</v>
      </c>
      <c r="N56" s="264">
        <v>395.83333333333297</v>
      </c>
    </row>
    <row r="57" spans="1:24">
      <c r="A57" s="274"/>
      <c r="B57" s="104" t="s">
        <v>552</v>
      </c>
      <c r="C57" s="187">
        <v>541</v>
      </c>
      <c r="D57" s="264">
        <v>29.6666666666667</v>
      </c>
      <c r="E57" s="264">
        <v>188.833333333333</v>
      </c>
      <c r="F57" s="264">
        <v>322.5</v>
      </c>
      <c r="G57" s="275">
        <v>220</v>
      </c>
      <c r="H57" s="264">
        <v>16.5</v>
      </c>
      <c r="I57" s="264">
        <v>82</v>
      </c>
      <c r="J57" s="276">
        <v>121.5</v>
      </c>
      <c r="K57" s="275">
        <v>321</v>
      </c>
      <c r="L57" s="264">
        <v>13.1666666666667</v>
      </c>
      <c r="M57" s="264">
        <v>106.833333333333</v>
      </c>
      <c r="N57" s="264">
        <v>201</v>
      </c>
    </row>
    <row r="58" spans="1:24">
      <c r="A58" s="277"/>
      <c r="B58" s="213" t="s">
        <v>553</v>
      </c>
      <c r="C58" s="191">
        <v>686.66666666666697</v>
      </c>
      <c r="D58" s="265">
        <v>58.0833333333333</v>
      </c>
      <c r="E58" s="265">
        <v>265.25</v>
      </c>
      <c r="F58" s="265">
        <v>363.333333333334</v>
      </c>
      <c r="G58" s="278">
        <v>298.833333333334</v>
      </c>
      <c r="H58" s="265">
        <v>29.4166666666667</v>
      </c>
      <c r="I58" s="265">
        <v>104.5</v>
      </c>
      <c r="J58" s="279">
        <v>164.916666666667</v>
      </c>
      <c r="K58" s="278">
        <v>387.833333333334</v>
      </c>
      <c r="L58" s="265">
        <v>28.6666666666667</v>
      </c>
      <c r="M58" s="265">
        <v>160.75</v>
      </c>
      <c r="N58" s="265">
        <v>198.416666666667</v>
      </c>
    </row>
    <row r="59" spans="1:24">
      <c r="A59" s="280" t="s">
        <v>433</v>
      </c>
      <c r="B59" s="281" t="s">
        <v>554</v>
      </c>
      <c r="C59" s="282">
        <v>1617.5</v>
      </c>
      <c r="D59" s="283">
        <v>93.75</v>
      </c>
      <c r="E59" s="283">
        <v>554.25</v>
      </c>
      <c r="F59" s="283">
        <v>969.5</v>
      </c>
      <c r="G59" s="284">
        <v>674.33333333333405</v>
      </c>
      <c r="H59" s="283">
        <v>51.1666666666667</v>
      </c>
      <c r="I59" s="283">
        <v>222.166666666667</v>
      </c>
      <c r="J59" s="285">
        <v>401</v>
      </c>
      <c r="K59" s="284">
        <v>943.16666666666595</v>
      </c>
      <c r="L59" s="283">
        <v>42.5833333333333</v>
      </c>
      <c r="M59" s="283">
        <v>332.08333333333297</v>
      </c>
      <c r="N59" s="283">
        <v>568.5</v>
      </c>
    </row>
    <row r="60" spans="1:24">
      <c r="A60" s="274"/>
      <c r="B60" s="104" t="s">
        <v>555</v>
      </c>
      <c r="C60" s="187">
        <v>534.66666666666697</v>
      </c>
      <c r="D60" s="264">
        <v>32.75</v>
      </c>
      <c r="E60" s="264">
        <v>182.75</v>
      </c>
      <c r="F60" s="264">
        <v>319.16666666666703</v>
      </c>
      <c r="G60" s="275">
        <v>205.25</v>
      </c>
      <c r="H60" s="264">
        <v>15.1666666666667</v>
      </c>
      <c r="I60" s="264">
        <v>73.5833333333333</v>
      </c>
      <c r="J60" s="276">
        <v>116.5</v>
      </c>
      <c r="K60" s="275">
        <v>329.41666666666703</v>
      </c>
      <c r="L60" s="264">
        <v>17.5833333333333</v>
      </c>
      <c r="M60" s="264">
        <v>109.166666666667</v>
      </c>
      <c r="N60" s="264">
        <v>202.666666666667</v>
      </c>
    </row>
    <row r="61" spans="1:24">
      <c r="A61" s="274"/>
      <c r="B61" s="104" t="s">
        <v>556</v>
      </c>
      <c r="C61" s="187">
        <v>1134.3333333333301</v>
      </c>
      <c r="D61" s="264">
        <v>57</v>
      </c>
      <c r="E61" s="264">
        <v>391.41666666666703</v>
      </c>
      <c r="F61" s="264">
        <v>685.91666666666697</v>
      </c>
      <c r="G61" s="275">
        <v>423.16666666666703</v>
      </c>
      <c r="H61" s="264">
        <v>33.5</v>
      </c>
      <c r="I61" s="264">
        <v>145.75</v>
      </c>
      <c r="J61" s="276">
        <v>243.916666666667</v>
      </c>
      <c r="K61" s="275">
        <v>711.16666666666697</v>
      </c>
      <c r="L61" s="264">
        <v>23.5</v>
      </c>
      <c r="M61" s="264">
        <v>245.666666666667</v>
      </c>
      <c r="N61" s="264">
        <v>442</v>
      </c>
    </row>
    <row r="62" spans="1:24">
      <c r="A62" s="274"/>
      <c r="B62" s="104" t="s">
        <v>557</v>
      </c>
      <c r="C62" s="187">
        <v>308.83333333333297</v>
      </c>
      <c r="D62" s="264">
        <v>13.0833333333333</v>
      </c>
      <c r="E62" s="264">
        <v>91.5</v>
      </c>
      <c r="F62" s="264">
        <v>204.25</v>
      </c>
      <c r="G62" s="275">
        <v>123.166666666667</v>
      </c>
      <c r="H62" s="264">
        <v>9.5</v>
      </c>
      <c r="I62" s="264">
        <v>38.9166666666667</v>
      </c>
      <c r="J62" s="276">
        <v>74.75</v>
      </c>
      <c r="K62" s="275">
        <v>185.666666666667</v>
      </c>
      <c r="L62" s="264">
        <v>3.5833333333333299</v>
      </c>
      <c r="M62" s="264">
        <v>52.5833333333333</v>
      </c>
      <c r="N62" s="264">
        <v>129.5</v>
      </c>
    </row>
    <row r="63" spans="1:24">
      <c r="A63" s="277"/>
      <c r="B63" s="213" t="s">
        <v>558</v>
      </c>
      <c r="C63" s="191">
        <v>442.08333333333297</v>
      </c>
      <c r="D63" s="265">
        <v>20.8333333333333</v>
      </c>
      <c r="E63" s="265">
        <v>147.916666666667</v>
      </c>
      <c r="F63" s="265">
        <v>273.33333333333297</v>
      </c>
      <c r="G63" s="278">
        <v>154.916666666667</v>
      </c>
      <c r="H63" s="265">
        <v>12.9166666666667</v>
      </c>
      <c r="I63" s="265">
        <v>55.4166666666667</v>
      </c>
      <c r="J63" s="279">
        <v>86.5833333333333</v>
      </c>
      <c r="K63" s="278">
        <v>287.16666666666703</v>
      </c>
      <c r="L63" s="265">
        <v>7.9166666666666696</v>
      </c>
      <c r="M63" s="265">
        <v>92.5</v>
      </c>
      <c r="N63" s="265">
        <v>186.75</v>
      </c>
    </row>
    <row r="64" spans="1:24">
      <c r="A64" s="274" t="s">
        <v>434</v>
      </c>
      <c r="B64" s="104" t="s">
        <v>559</v>
      </c>
      <c r="C64" s="187">
        <v>544.58333333333303</v>
      </c>
      <c r="D64" s="264">
        <v>33.0833333333333</v>
      </c>
      <c r="E64" s="264">
        <v>204.25</v>
      </c>
      <c r="F64" s="264">
        <v>307.25</v>
      </c>
      <c r="G64" s="275">
        <v>209.583333333334</v>
      </c>
      <c r="H64" s="264">
        <v>16.4166666666667</v>
      </c>
      <c r="I64" s="264">
        <v>87.25</v>
      </c>
      <c r="J64" s="276">
        <v>105.916666666667</v>
      </c>
      <c r="K64" s="275">
        <v>335</v>
      </c>
      <c r="L64" s="264">
        <v>16.6666666666667</v>
      </c>
      <c r="M64" s="264">
        <v>117</v>
      </c>
      <c r="N64" s="264">
        <v>201.333333333333</v>
      </c>
    </row>
    <row r="65" spans="1:24">
      <c r="A65" s="274"/>
      <c r="B65" s="104" t="s">
        <v>560</v>
      </c>
      <c r="C65" s="187">
        <v>623.33333333333303</v>
      </c>
      <c r="D65" s="122">
        <v>27.5833333333333</v>
      </c>
      <c r="E65" s="122">
        <v>264</v>
      </c>
      <c r="F65" s="122">
        <v>331.75</v>
      </c>
      <c r="G65" s="275">
        <v>259.666666666666</v>
      </c>
      <c r="H65" s="122">
        <v>15.3333333333333</v>
      </c>
      <c r="I65" s="122">
        <v>109.75</v>
      </c>
      <c r="J65" s="290">
        <v>134.583333333333</v>
      </c>
      <c r="K65" s="275">
        <v>363.66666666666703</v>
      </c>
      <c r="L65" s="122">
        <v>12.25</v>
      </c>
      <c r="M65" s="122">
        <v>154.25</v>
      </c>
      <c r="N65" s="122">
        <v>197.166666666667</v>
      </c>
      <c r="O65" s="267"/>
      <c r="P65" s="267"/>
      <c r="Q65" s="267"/>
      <c r="R65" s="267"/>
      <c r="S65" s="267"/>
      <c r="T65" s="267"/>
      <c r="U65" s="267"/>
      <c r="V65" s="267"/>
      <c r="W65" s="267"/>
      <c r="X65" s="267"/>
    </row>
    <row r="66" spans="1:24">
      <c r="A66" s="274"/>
      <c r="B66" s="104" t="s">
        <v>561</v>
      </c>
      <c r="C66" s="187">
        <v>496.16666666666703</v>
      </c>
      <c r="D66" s="264">
        <v>29.1666666666667</v>
      </c>
      <c r="E66" s="264">
        <v>193.5</v>
      </c>
      <c r="F66" s="264">
        <v>273.5</v>
      </c>
      <c r="G66" s="275">
        <v>231.666666666667</v>
      </c>
      <c r="H66" s="264">
        <v>13.1666666666667</v>
      </c>
      <c r="I66" s="264">
        <v>93.75</v>
      </c>
      <c r="J66" s="276">
        <v>124.75</v>
      </c>
      <c r="K66" s="275">
        <v>264.5</v>
      </c>
      <c r="L66" s="264">
        <v>16</v>
      </c>
      <c r="M66" s="264">
        <v>99.75</v>
      </c>
      <c r="N66" s="264">
        <v>148.75</v>
      </c>
    </row>
    <row r="67" spans="1:24">
      <c r="A67" s="274"/>
      <c r="B67" s="104" t="s">
        <v>562</v>
      </c>
      <c r="C67" s="187">
        <v>247.583333333333</v>
      </c>
      <c r="D67" s="264">
        <v>12.6666666666667</v>
      </c>
      <c r="E67" s="264">
        <v>103.5</v>
      </c>
      <c r="F67" s="264">
        <v>131.416666666667</v>
      </c>
      <c r="G67" s="275">
        <v>117.666666666667</v>
      </c>
      <c r="H67" s="264">
        <v>8.0833333333333304</v>
      </c>
      <c r="I67" s="264">
        <v>51.9166666666667</v>
      </c>
      <c r="J67" s="276">
        <v>57.6666666666667</v>
      </c>
      <c r="K67" s="275">
        <v>129.916666666667</v>
      </c>
      <c r="L67" s="264">
        <v>4.5833333333333304</v>
      </c>
      <c r="M67" s="264">
        <v>51.5833333333333</v>
      </c>
      <c r="N67" s="264">
        <v>73.75</v>
      </c>
    </row>
    <row r="68" spans="1:24">
      <c r="A68" s="277"/>
      <c r="B68" s="213" t="s">
        <v>563</v>
      </c>
      <c r="C68" s="191">
        <v>136.5</v>
      </c>
      <c r="D68" s="265">
        <v>7.75</v>
      </c>
      <c r="E68" s="265">
        <v>50.4166666666667</v>
      </c>
      <c r="F68" s="265">
        <v>78.3333333333333</v>
      </c>
      <c r="G68" s="278">
        <v>63.9166666666667</v>
      </c>
      <c r="H68" s="265">
        <v>4.8333333333333304</v>
      </c>
      <c r="I68" s="265">
        <v>24.9166666666667</v>
      </c>
      <c r="J68" s="279">
        <v>34.1666666666667</v>
      </c>
      <c r="K68" s="278">
        <v>72.5833333333333</v>
      </c>
      <c r="L68" s="265">
        <v>2.9166666666666701</v>
      </c>
      <c r="M68" s="265">
        <v>25.5</v>
      </c>
      <c r="N68" s="265">
        <v>44.1666666666667</v>
      </c>
    </row>
    <row r="69" spans="1:24">
      <c r="A69" s="274" t="s">
        <v>435</v>
      </c>
      <c r="B69" s="104" t="s">
        <v>564</v>
      </c>
      <c r="C69" s="187">
        <v>1341.5</v>
      </c>
      <c r="D69" s="264">
        <v>70.5</v>
      </c>
      <c r="E69" s="264">
        <v>540.25</v>
      </c>
      <c r="F69" s="264">
        <v>730.75</v>
      </c>
      <c r="G69" s="275">
        <v>554.33333333333303</v>
      </c>
      <c r="H69" s="264">
        <v>36.5833333333333</v>
      </c>
      <c r="I69" s="264">
        <v>218.5</v>
      </c>
      <c r="J69" s="276">
        <v>299.25</v>
      </c>
      <c r="K69" s="275">
        <v>787.16666666666697</v>
      </c>
      <c r="L69" s="264">
        <v>33.9166666666667</v>
      </c>
      <c r="M69" s="264">
        <v>321.75</v>
      </c>
      <c r="N69" s="264">
        <v>431.5</v>
      </c>
    </row>
    <row r="70" spans="1:24">
      <c r="A70" s="277"/>
      <c r="B70" s="213" t="s">
        <v>565</v>
      </c>
      <c r="C70" s="191">
        <v>271.75</v>
      </c>
      <c r="D70" s="265">
        <v>19.0833333333333</v>
      </c>
      <c r="E70" s="265">
        <v>115.916666666667</v>
      </c>
      <c r="F70" s="265">
        <v>136.75</v>
      </c>
      <c r="G70" s="278">
        <v>110.416666666667</v>
      </c>
      <c r="H70" s="265">
        <v>10.3333333333333</v>
      </c>
      <c r="I70" s="265">
        <v>48.25</v>
      </c>
      <c r="J70" s="279">
        <v>51.8333333333333</v>
      </c>
      <c r="K70" s="278">
        <v>161.333333333333</v>
      </c>
      <c r="L70" s="265">
        <v>8.75</v>
      </c>
      <c r="M70" s="265">
        <v>67.6666666666667</v>
      </c>
      <c r="N70" s="265">
        <v>84.9166666666667</v>
      </c>
    </row>
    <row r="71" spans="1:24">
      <c r="A71" s="274" t="s">
        <v>436</v>
      </c>
      <c r="B71" s="104" t="s">
        <v>566</v>
      </c>
      <c r="C71" s="187">
        <v>1544.6666666666699</v>
      </c>
      <c r="D71" s="122">
        <v>103.916666666667</v>
      </c>
      <c r="E71" s="122">
        <v>608.5</v>
      </c>
      <c r="F71" s="122">
        <v>832.25</v>
      </c>
      <c r="G71" s="275">
        <v>641.25</v>
      </c>
      <c r="H71" s="122">
        <v>49.3333333333333</v>
      </c>
      <c r="I71" s="122">
        <v>223.166666666667</v>
      </c>
      <c r="J71" s="290">
        <v>368.75</v>
      </c>
      <c r="K71" s="275">
        <v>903.41666666666595</v>
      </c>
      <c r="L71" s="122">
        <v>54.5833333333333</v>
      </c>
      <c r="M71" s="122">
        <v>385.33333333333297</v>
      </c>
      <c r="N71" s="122">
        <v>463.5</v>
      </c>
      <c r="O71" s="267"/>
      <c r="P71" s="267"/>
      <c r="Q71" s="267"/>
      <c r="R71" s="267"/>
      <c r="S71" s="267"/>
      <c r="T71" s="267"/>
      <c r="U71" s="267"/>
      <c r="V71" s="267"/>
      <c r="W71" s="267"/>
      <c r="X71" s="267"/>
    </row>
    <row r="72" spans="1:24">
      <c r="A72" s="274"/>
      <c r="B72" s="104" t="s">
        <v>567</v>
      </c>
      <c r="C72" s="187">
        <v>2122.3333333333298</v>
      </c>
      <c r="D72" s="264">
        <v>139.5</v>
      </c>
      <c r="E72" s="264">
        <v>809.66666666666697</v>
      </c>
      <c r="F72" s="264">
        <v>1173.1666666666699</v>
      </c>
      <c r="G72" s="275">
        <v>830.91666666666697</v>
      </c>
      <c r="H72" s="264">
        <v>71.3333333333333</v>
      </c>
      <c r="I72" s="264">
        <v>291.41666666666703</v>
      </c>
      <c r="J72" s="276">
        <v>468.16666666666703</v>
      </c>
      <c r="K72" s="275">
        <v>1291.4166666666699</v>
      </c>
      <c r="L72" s="264">
        <v>68.1666666666667</v>
      </c>
      <c r="M72" s="264">
        <v>518.25</v>
      </c>
      <c r="N72" s="264">
        <v>705</v>
      </c>
    </row>
    <row r="73" spans="1:24">
      <c r="A73" s="277"/>
      <c r="B73" s="213" t="s">
        <v>568</v>
      </c>
      <c r="C73" s="191">
        <v>424.83333333333297</v>
      </c>
      <c r="D73" s="265">
        <v>20.8333333333333</v>
      </c>
      <c r="E73" s="265">
        <v>126.5</v>
      </c>
      <c r="F73" s="265">
        <v>277.5</v>
      </c>
      <c r="G73" s="278">
        <v>157.583333333333</v>
      </c>
      <c r="H73" s="265">
        <v>12.9166666666667</v>
      </c>
      <c r="I73" s="265">
        <v>49.75</v>
      </c>
      <c r="J73" s="279">
        <v>94.9166666666667</v>
      </c>
      <c r="K73" s="278">
        <v>267.25</v>
      </c>
      <c r="L73" s="265">
        <v>7.9166666666666696</v>
      </c>
      <c r="M73" s="265">
        <v>76.75</v>
      </c>
      <c r="N73" s="265">
        <v>182.583333333333</v>
      </c>
    </row>
    <row r="74" spans="1:24">
      <c r="A74" s="280" t="s">
        <v>437</v>
      </c>
      <c r="B74" s="281" t="s">
        <v>569</v>
      </c>
      <c r="C74" s="282">
        <v>2686.5833333333298</v>
      </c>
      <c r="D74" s="283">
        <v>148.166666666667</v>
      </c>
      <c r="E74" s="283">
        <v>940.08333333333303</v>
      </c>
      <c r="F74" s="283">
        <v>1598.3333333333301</v>
      </c>
      <c r="G74" s="284">
        <v>1035.4166666666699</v>
      </c>
      <c r="H74" s="283">
        <v>75.5</v>
      </c>
      <c r="I74" s="283">
        <v>349.5</v>
      </c>
      <c r="J74" s="285">
        <v>610.41666666666697</v>
      </c>
      <c r="K74" s="284">
        <v>1651.1666666666699</v>
      </c>
      <c r="L74" s="283">
        <v>72.6666666666667</v>
      </c>
      <c r="M74" s="283">
        <v>590.58333333333303</v>
      </c>
      <c r="N74" s="283">
        <v>987.91666666666697</v>
      </c>
    </row>
    <row r="75" spans="1:24">
      <c r="A75" s="277"/>
      <c r="B75" s="213" t="s">
        <v>570</v>
      </c>
      <c r="C75" s="191">
        <v>467.83333333333297</v>
      </c>
      <c r="D75" s="265">
        <v>28.0833333333333</v>
      </c>
      <c r="E75" s="265">
        <v>178.666666666666</v>
      </c>
      <c r="F75" s="265">
        <v>261.083333333334</v>
      </c>
      <c r="G75" s="278">
        <v>177.916666666667</v>
      </c>
      <c r="H75" s="265">
        <v>12.1666666666667</v>
      </c>
      <c r="I75" s="265">
        <v>72.0833333333333</v>
      </c>
      <c r="J75" s="279">
        <v>93.6666666666667</v>
      </c>
      <c r="K75" s="278">
        <v>289.91666666666703</v>
      </c>
      <c r="L75" s="265">
        <v>15.9166666666667</v>
      </c>
      <c r="M75" s="265">
        <v>106.583333333333</v>
      </c>
      <c r="N75" s="265">
        <v>167.416666666667</v>
      </c>
    </row>
    <row r="76" spans="1:24">
      <c r="A76" s="280" t="s">
        <v>438</v>
      </c>
      <c r="B76" s="281" t="s">
        <v>571</v>
      </c>
      <c r="C76" s="282">
        <v>47.4166666666667</v>
      </c>
      <c r="D76" s="283">
        <v>5.5833333333333304</v>
      </c>
      <c r="E76" s="283">
        <v>13.4166666666667</v>
      </c>
      <c r="F76" s="283">
        <v>28.4166666666667</v>
      </c>
      <c r="G76" s="284">
        <v>20.25</v>
      </c>
      <c r="H76" s="283">
        <v>4.5833333333333304</v>
      </c>
      <c r="I76" s="283">
        <v>4.5833333333333304</v>
      </c>
      <c r="J76" s="285">
        <v>11.0833333333333</v>
      </c>
      <c r="K76" s="284">
        <v>27.1666666666667</v>
      </c>
      <c r="L76" s="283">
        <v>1</v>
      </c>
      <c r="M76" s="283">
        <v>8.8333333333333304</v>
      </c>
      <c r="N76" s="283">
        <v>17.3333333333333</v>
      </c>
    </row>
    <row r="77" spans="1:24">
      <c r="A77" s="274"/>
      <c r="B77" s="104" t="s">
        <v>572</v>
      </c>
      <c r="C77" s="187">
        <v>68</v>
      </c>
      <c r="D77" s="122">
        <v>4.0833333333333401</v>
      </c>
      <c r="E77" s="122">
        <v>29.1666666666667</v>
      </c>
      <c r="F77" s="122">
        <v>34.75</v>
      </c>
      <c r="G77" s="275">
        <v>29.0833333333333</v>
      </c>
      <c r="H77" s="122">
        <v>2.4166666666666701</v>
      </c>
      <c r="I77" s="122">
        <v>12.0833333333333</v>
      </c>
      <c r="J77" s="290">
        <v>14.5833333333333</v>
      </c>
      <c r="K77" s="275">
        <v>38.9166666666667</v>
      </c>
      <c r="L77" s="122">
        <v>1.6666666666666701</v>
      </c>
      <c r="M77" s="122">
        <v>17.0833333333333</v>
      </c>
      <c r="N77" s="122">
        <v>20.1666666666667</v>
      </c>
      <c r="O77" s="267"/>
      <c r="P77" s="267"/>
      <c r="Q77" s="267"/>
      <c r="R77" s="267"/>
      <c r="S77" s="267"/>
      <c r="T77" s="267"/>
      <c r="U77" s="267"/>
      <c r="V77" s="267"/>
      <c r="W77" s="267"/>
      <c r="X77" s="267"/>
    </row>
    <row r="78" spans="1:24">
      <c r="A78" s="274"/>
      <c r="B78" s="104" t="s">
        <v>573</v>
      </c>
      <c r="C78" s="187">
        <v>77.4166666666667</v>
      </c>
      <c r="D78" s="264">
        <v>4.1666666666666696</v>
      </c>
      <c r="E78" s="264">
        <v>26.6666666666667</v>
      </c>
      <c r="F78" s="264">
        <v>46.5833333333333</v>
      </c>
      <c r="G78" s="275">
        <v>32.5</v>
      </c>
      <c r="H78" s="264">
        <v>2.75</v>
      </c>
      <c r="I78" s="264">
        <v>11.75</v>
      </c>
      <c r="J78" s="276">
        <v>18</v>
      </c>
      <c r="K78" s="275">
        <v>44.9166666666667</v>
      </c>
      <c r="L78" s="264">
        <v>1.4166666666666701</v>
      </c>
      <c r="M78" s="264">
        <v>14.9166666666667</v>
      </c>
      <c r="N78" s="264">
        <v>28.5833333333333</v>
      </c>
    </row>
    <row r="79" spans="1:24">
      <c r="A79" s="274"/>
      <c r="B79" s="104" t="s">
        <v>574</v>
      </c>
      <c r="C79" s="187">
        <v>17.6666666666667</v>
      </c>
      <c r="D79" s="264">
        <v>0.25</v>
      </c>
      <c r="E79" s="264">
        <v>8.4166666666666607</v>
      </c>
      <c r="F79" s="264">
        <v>9</v>
      </c>
      <c r="G79" s="275">
        <v>6.6666666666666599</v>
      </c>
      <c r="H79" s="264">
        <v>0.25</v>
      </c>
      <c r="I79" s="264">
        <v>3.0833333333333299</v>
      </c>
      <c r="J79" s="276">
        <v>3.3333333333333299</v>
      </c>
      <c r="K79" s="275">
        <v>11</v>
      </c>
      <c r="L79" s="264"/>
      <c r="M79" s="264">
        <v>5.3333333333333304</v>
      </c>
      <c r="N79" s="264">
        <v>5.6666666666666696</v>
      </c>
    </row>
    <row r="80" spans="1:24">
      <c r="A80" s="274"/>
      <c r="B80" s="104" t="s">
        <v>575</v>
      </c>
      <c r="C80" s="187">
        <v>75.75</v>
      </c>
      <c r="D80" s="264">
        <v>2.0833333333333299</v>
      </c>
      <c r="E80" s="264">
        <v>27.8333333333333</v>
      </c>
      <c r="F80" s="264">
        <v>45.8333333333333</v>
      </c>
      <c r="G80" s="275">
        <v>31.6666666666667</v>
      </c>
      <c r="H80" s="264">
        <v>0.75</v>
      </c>
      <c r="I80" s="264">
        <v>12.5833333333333</v>
      </c>
      <c r="J80" s="276">
        <v>18.3333333333333</v>
      </c>
      <c r="K80" s="275">
        <v>44.0833333333333</v>
      </c>
      <c r="L80" s="264">
        <v>1.3333333333333299</v>
      </c>
      <c r="M80" s="264">
        <v>15.25</v>
      </c>
      <c r="N80" s="264">
        <v>27.5</v>
      </c>
    </row>
    <row r="81" spans="1:24">
      <c r="A81" s="277"/>
      <c r="B81" s="213" t="s">
        <v>576</v>
      </c>
      <c r="C81" s="191">
        <v>43.6666666666667</v>
      </c>
      <c r="D81" s="265">
        <v>4</v>
      </c>
      <c r="E81" s="265">
        <v>19.3333333333333</v>
      </c>
      <c r="F81" s="265">
        <v>20.3333333333333</v>
      </c>
      <c r="G81" s="278">
        <v>16.75</v>
      </c>
      <c r="H81" s="265">
        <v>1.5833333333333299</v>
      </c>
      <c r="I81" s="265">
        <v>5.4166666666666696</v>
      </c>
      <c r="J81" s="279">
        <v>9.75</v>
      </c>
      <c r="K81" s="278">
        <v>26.9166666666667</v>
      </c>
      <c r="L81" s="265">
        <v>2.4166666666666701</v>
      </c>
      <c r="M81" s="265">
        <v>13.9166666666667</v>
      </c>
      <c r="N81" s="265">
        <v>10.5833333333333</v>
      </c>
    </row>
    <row r="82" spans="1:24">
      <c r="A82" s="280" t="s">
        <v>439</v>
      </c>
      <c r="B82" s="281" t="s">
        <v>577</v>
      </c>
      <c r="C82" s="282">
        <v>1030.9166666666699</v>
      </c>
      <c r="D82" s="283">
        <v>64.0833333333333</v>
      </c>
      <c r="E82" s="283">
        <v>347.25</v>
      </c>
      <c r="F82" s="283">
        <v>619.58333333333303</v>
      </c>
      <c r="G82" s="284">
        <v>401.083333333334</v>
      </c>
      <c r="H82" s="283">
        <v>33.9166666666667</v>
      </c>
      <c r="I82" s="283">
        <v>126.916666666667</v>
      </c>
      <c r="J82" s="285">
        <v>240.25</v>
      </c>
      <c r="K82" s="284">
        <v>629.83333333333303</v>
      </c>
      <c r="L82" s="283">
        <v>30.1666666666667</v>
      </c>
      <c r="M82" s="283">
        <v>220.333333333333</v>
      </c>
      <c r="N82" s="283">
        <v>379.33333333333297</v>
      </c>
    </row>
    <row r="83" spans="1:24">
      <c r="A83" s="277"/>
      <c r="B83" s="213" t="s">
        <v>578</v>
      </c>
      <c r="C83" s="191">
        <v>53.1666666666667</v>
      </c>
      <c r="D83" s="265">
        <v>2.1666666666666701</v>
      </c>
      <c r="E83" s="265">
        <v>19.0833333333333</v>
      </c>
      <c r="F83" s="265">
        <v>31.9166666666667</v>
      </c>
      <c r="G83" s="278">
        <v>15.5833333333333</v>
      </c>
      <c r="H83" s="265">
        <v>1.4166666666666701</v>
      </c>
      <c r="I83" s="265">
        <v>5</v>
      </c>
      <c r="J83" s="279">
        <v>9.1666666666666696</v>
      </c>
      <c r="K83" s="278">
        <v>37.5833333333333</v>
      </c>
      <c r="L83" s="265">
        <v>0.75</v>
      </c>
      <c r="M83" s="265">
        <v>14.0833333333333</v>
      </c>
      <c r="N83" s="265">
        <v>22.75</v>
      </c>
    </row>
    <row r="84" spans="1:24">
      <c r="A84" s="280" t="s">
        <v>440</v>
      </c>
      <c r="B84" s="281" t="s">
        <v>579</v>
      </c>
      <c r="C84" s="282">
        <v>90.8333333333333</v>
      </c>
      <c r="D84" s="291">
        <v>4</v>
      </c>
      <c r="E84" s="291">
        <v>31.4166666666667</v>
      </c>
      <c r="F84" s="291">
        <v>55.4166666666667</v>
      </c>
      <c r="G84" s="284">
        <v>34.9166666666667</v>
      </c>
      <c r="H84" s="291">
        <v>2.5833333333333299</v>
      </c>
      <c r="I84" s="291">
        <v>12.5</v>
      </c>
      <c r="J84" s="292">
        <v>19.8333333333333</v>
      </c>
      <c r="K84" s="284">
        <v>55.9166666666667</v>
      </c>
      <c r="L84" s="291">
        <v>1.4166666666666701</v>
      </c>
      <c r="M84" s="291">
        <v>18.9166666666667</v>
      </c>
      <c r="N84" s="291">
        <v>35.5833333333333</v>
      </c>
      <c r="O84" s="267"/>
      <c r="P84" s="267"/>
      <c r="Q84" s="267"/>
      <c r="R84" s="267"/>
      <c r="S84" s="267"/>
      <c r="T84" s="267"/>
      <c r="U84" s="267"/>
      <c r="V84" s="267"/>
      <c r="W84" s="267"/>
      <c r="X84" s="267"/>
    </row>
    <row r="85" spans="1:24">
      <c r="A85" s="274"/>
      <c r="B85" s="104" t="s">
        <v>580</v>
      </c>
      <c r="C85" s="187">
        <v>474.33333333333297</v>
      </c>
      <c r="D85" s="264">
        <v>31.0833333333333</v>
      </c>
      <c r="E85" s="264">
        <v>154</v>
      </c>
      <c r="F85" s="264">
        <v>289.25</v>
      </c>
      <c r="G85" s="275">
        <v>182.333333333333</v>
      </c>
      <c r="H85" s="264">
        <v>15.8333333333333</v>
      </c>
      <c r="I85" s="264">
        <v>55.75</v>
      </c>
      <c r="J85" s="276">
        <v>110.75</v>
      </c>
      <c r="K85" s="275">
        <v>292</v>
      </c>
      <c r="L85" s="264">
        <v>15.25</v>
      </c>
      <c r="M85" s="264">
        <v>98.25</v>
      </c>
      <c r="N85" s="264">
        <v>178.5</v>
      </c>
    </row>
    <row r="86" spans="1:24">
      <c r="A86" s="274"/>
      <c r="B86" s="104" t="s">
        <v>581</v>
      </c>
      <c r="C86" s="187">
        <v>145.333333333333</v>
      </c>
      <c r="D86" s="264">
        <v>7.75</v>
      </c>
      <c r="E86" s="264">
        <v>44.5</v>
      </c>
      <c r="F86" s="264">
        <v>93.0833333333333</v>
      </c>
      <c r="G86" s="275">
        <v>54.8333333333333</v>
      </c>
      <c r="H86" s="264">
        <v>3.9166666666666701</v>
      </c>
      <c r="I86" s="264">
        <v>15.8333333333333</v>
      </c>
      <c r="J86" s="276">
        <v>35.0833333333333</v>
      </c>
      <c r="K86" s="275">
        <v>90.5</v>
      </c>
      <c r="L86" s="264">
        <v>3.8333333333333299</v>
      </c>
      <c r="M86" s="264">
        <v>28.6666666666667</v>
      </c>
      <c r="N86" s="264">
        <v>58</v>
      </c>
    </row>
    <row r="87" spans="1:24">
      <c r="A87" s="274"/>
      <c r="B87" s="104" t="s">
        <v>582</v>
      </c>
      <c r="C87" s="187">
        <v>85.8333333333333</v>
      </c>
      <c r="D87" s="264">
        <v>1.6666666666666701</v>
      </c>
      <c r="E87" s="264">
        <v>30.0833333333333</v>
      </c>
      <c r="F87" s="264">
        <v>54.0833333333333</v>
      </c>
      <c r="G87" s="275">
        <v>32.3333333333333</v>
      </c>
      <c r="H87" s="264">
        <v>0.91666666666666696</v>
      </c>
      <c r="I87" s="264">
        <v>10.8333333333333</v>
      </c>
      <c r="J87" s="276">
        <v>20.5833333333333</v>
      </c>
      <c r="K87" s="275">
        <v>53.5</v>
      </c>
      <c r="L87" s="264">
        <v>0.75</v>
      </c>
      <c r="M87" s="264">
        <v>19.25</v>
      </c>
      <c r="N87" s="264">
        <v>33.5</v>
      </c>
    </row>
    <row r="88" spans="1:24">
      <c r="A88" s="274"/>
      <c r="B88" s="104" t="s">
        <v>583</v>
      </c>
      <c r="C88" s="187">
        <v>22.8333333333333</v>
      </c>
      <c r="D88" s="264">
        <v>0.41666666666666702</v>
      </c>
      <c r="E88" s="264">
        <v>11.3333333333333</v>
      </c>
      <c r="F88" s="264">
        <v>11.0833333333333</v>
      </c>
      <c r="G88" s="275">
        <v>10.4166666666667</v>
      </c>
      <c r="H88" s="264">
        <v>0.33333333333333298</v>
      </c>
      <c r="I88" s="264">
        <v>5</v>
      </c>
      <c r="J88" s="276">
        <v>5.0833333333333304</v>
      </c>
      <c r="K88" s="275">
        <v>12.4166666666667</v>
      </c>
      <c r="L88" s="264">
        <v>8.3333333333333301E-2</v>
      </c>
      <c r="M88" s="264">
        <v>6.3333333333333304</v>
      </c>
      <c r="N88" s="264">
        <v>6</v>
      </c>
    </row>
    <row r="89" spans="1:24">
      <c r="A89" s="274"/>
      <c r="B89" s="104" t="s">
        <v>584</v>
      </c>
      <c r="C89" s="187">
        <v>79.3333333333333</v>
      </c>
      <c r="D89" s="264">
        <v>1.9166666666666701</v>
      </c>
      <c r="E89" s="264">
        <v>22.0833333333333</v>
      </c>
      <c r="F89" s="264">
        <v>55.3333333333333</v>
      </c>
      <c r="G89" s="275">
        <v>37.9166666666667</v>
      </c>
      <c r="H89" s="264">
        <v>1.25</v>
      </c>
      <c r="I89" s="264">
        <v>10.25</v>
      </c>
      <c r="J89" s="276">
        <v>26.4166666666667</v>
      </c>
      <c r="K89" s="275">
        <v>41.4166666666667</v>
      </c>
      <c r="L89" s="264">
        <v>0.66666666666666696</v>
      </c>
      <c r="M89" s="264">
        <v>11.8333333333333</v>
      </c>
      <c r="N89" s="264">
        <v>28.9166666666667</v>
      </c>
    </row>
    <row r="90" spans="1:24">
      <c r="A90" s="274"/>
      <c r="B90" s="104" t="s">
        <v>585</v>
      </c>
      <c r="C90" s="187">
        <v>434.33333333333297</v>
      </c>
      <c r="D90" s="264">
        <v>23.25</v>
      </c>
      <c r="E90" s="264">
        <v>160.75</v>
      </c>
      <c r="F90" s="264">
        <v>250.333333333333</v>
      </c>
      <c r="G90" s="275">
        <v>166.166666666667</v>
      </c>
      <c r="H90" s="264">
        <v>8.6666666666666696</v>
      </c>
      <c r="I90" s="264">
        <v>63.75</v>
      </c>
      <c r="J90" s="276">
        <v>93.75</v>
      </c>
      <c r="K90" s="275">
        <v>268.166666666666</v>
      </c>
      <c r="L90" s="264">
        <v>14.5833333333333</v>
      </c>
      <c r="M90" s="264">
        <v>97</v>
      </c>
      <c r="N90" s="264">
        <v>156.583333333333</v>
      </c>
    </row>
    <row r="91" spans="1:24">
      <c r="A91" s="277"/>
      <c r="B91" s="213" t="s">
        <v>586</v>
      </c>
      <c r="C91" s="191">
        <v>95</v>
      </c>
      <c r="D91" s="125">
        <v>2.5</v>
      </c>
      <c r="E91" s="125">
        <v>53.25</v>
      </c>
      <c r="F91" s="125">
        <v>39.25</v>
      </c>
      <c r="G91" s="278">
        <v>33.4166666666667</v>
      </c>
      <c r="H91" s="125">
        <v>0.66666666666666696</v>
      </c>
      <c r="I91" s="125">
        <v>18</v>
      </c>
      <c r="J91" s="293">
        <v>14.75</v>
      </c>
      <c r="K91" s="278">
        <v>61.5833333333333</v>
      </c>
      <c r="L91" s="125">
        <v>1.8333333333333299</v>
      </c>
      <c r="M91" s="125">
        <v>35.25</v>
      </c>
      <c r="N91" s="125">
        <v>24.5</v>
      </c>
      <c r="O91" s="267"/>
      <c r="P91" s="267"/>
      <c r="Q91" s="267"/>
      <c r="R91" s="267"/>
      <c r="S91" s="267"/>
      <c r="T91" s="267"/>
      <c r="U91" s="267"/>
      <c r="V91" s="267"/>
      <c r="W91" s="267"/>
      <c r="X91" s="267"/>
    </row>
    <row r="92" spans="1:24">
      <c r="A92" s="294" t="s">
        <v>111</v>
      </c>
      <c r="B92" s="294"/>
      <c r="C92" s="295">
        <v>407.58333333333297</v>
      </c>
      <c r="D92" s="296">
        <v>73.6666666666667</v>
      </c>
      <c r="E92" s="296">
        <v>173.416666666667</v>
      </c>
      <c r="F92" s="296">
        <v>160.5</v>
      </c>
      <c r="G92" s="297">
        <v>168.583333333333</v>
      </c>
      <c r="H92" s="296">
        <v>38.5833333333333</v>
      </c>
      <c r="I92" s="296">
        <v>74.75</v>
      </c>
      <c r="J92" s="298">
        <v>55.25</v>
      </c>
      <c r="K92" s="297">
        <v>239</v>
      </c>
      <c r="L92" s="296">
        <v>35.0833333333333</v>
      </c>
      <c r="M92" s="296">
        <v>98.6666666666667</v>
      </c>
      <c r="N92" s="296">
        <v>105.25</v>
      </c>
    </row>
    <row r="93" spans="1:24" ht="13.5">
      <c r="A93" s="127" t="s">
        <v>216</v>
      </c>
      <c r="B93" s="138"/>
      <c r="C93" s="138"/>
      <c r="D93" s="193"/>
      <c r="E93" s="193"/>
      <c r="F93" s="193"/>
      <c r="G93" s="138"/>
      <c r="H93" s="193"/>
      <c r="I93" s="193"/>
      <c r="J93" s="193"/>
      <c r="K93" s="138"/>
      <c r="L93" s="193"/>
      <c r="M93" s="193"/>
      <c r="N93" s="193"/>
    </row>
    <row r="94" spans="1:24" ht="13.5">
      <c r="A94" s="299"/>
      <c r="B94" s="300"/>
      <c r="C94" s="300"/>
      <c r="D94" s="301"/>
      <c r="E94" s="301"/>
      <c r="F94" s="301"/>
      <c r="G94" s="300"/>
      <c r="H94" s="301"/>
      <c r="I94" s="301"/>
      <c r="J94" s="301"/>
      <c r="K94" s="300"/>
      <c r="L94" s="301"/>
      <c r="M94" s="301"/>
      <c r="N94" s="301"/>
    </row>
    <row r="95" spans="1:24" ht="13.5">
      <c r="A95" s="299"/>
      <c r="B95" s="300"/>
      <c r="C95" s="300"/>
      <c r="D95" s="301"/>
      <c r="E95" s="301"/>
      <c r="F95" s="301"/>
      <c r="G95" s="300"/>
      <c r="H95" s="301"/>
      <c r="I95" s="301"/>
      <c r="J95" s="301"/>
      <c r="K95" s="300"/>
      <c r="L95" s="301"/>
      <c r="M95" s="301"/>
      <c r="N95" s="301"/>
    </row>
    <row r="96" spans="1:24" ht="13.5">
      <c r="A96" s="299"/>
      <c r="B96" s="300"/>
      <c r="C96" s="300"/>
      <c r="D96" s="301"/>
      <c r="E96" s="301"/>
      <c r="F96" s="301"/>
      <c r="G96" s="300"/>
      <c r="H96" s="301"/>
      <c r="I96" s="301"/>
      <c r="J96" s="301"/>
      <c r="K96" s="300"/>
      <c r="L96" s="301"/>
      <c r="M96" s="301"/>
      <c r="N96" s="301"/>
    </row>
    <row r="97" spans="1:24" ht="13.5">
      <c r="A97" s="299"/>
      <c r="B97" s="300"/>
      <c r="C97" s="300"/>
      <c r="D97" s="301"/>
      <c r="E97" s="301"/>
      <c r="F97" s="301"/>
      <c r="G97" s="300"/>
      <c r="H97" s="301"/>
      <c r="I97" s="301"/>
      <c r="J97" s="301"/>
      <c r="K97" s="300"/>
      <c r="L97" s="301"/>
      <c r="M97" s="301"/>
      <c r="N97" s="301"/>
    </row>
    <row r="98" spans="1:24" ht="13.5">
      <c r="A98" s="302"/>
      <c r="B98" s="302"/>
      <c r="C98" s="302"/>
      <c r="D98" s="303"/>
      <c r="E98" s="303"/>
      <c r="F98" s="303"/>
      <c r="G98" s="302"/>
      <c r="H98" s="303"/>
      <c r="I98" s="303"/>
      <c r="J98" s="303"/>
      <c r="K98" s="302"/>
      <c r="L98" s="303"/>
      <c r="M98" s="303"/>
      <c r="N98" s="303"/>
      <c r="O98" s="267"/>
      <c r="P98" s="267"/>
      <c r="Q98" s="267"/>
      <c r="R98" s="267"/>
      <c r="S98" s="267"/>
      <c r="T98" s="267"/>
      <c r="U98" s="267"/>
      <c r="V98" s="267"/>
      <c r="W98" s="267"/>
      <c r="X98" s="267"/>
    </row>
    <row r="99" spans="1:24" ht="13.5">
      <c r="A99" s="300"/>
      <c r="B99" s="300"/>
      <c r="C99" s="300"/>
      <c r="D99" s="301"/>
      <c r="E99" s="301"/>
      <c r="F99" s="301"/>
      <c r="G99" s="300"/>
      <c r="H99" s="301"/>
      <c r="I99" s="301"/>
      <c r="J99" s="301"/>
      <c r="K99" s="300"/>
      <c r="L99" s="301"/>
      <c r="M99" s="301"/>
      <c r="N99" s="301"/>
    </row>
    <row r="100" spans="1:24" ht="13.5">
      <c r="A100" s="300"/>
      <c r="B100" s="300"/>
      <c r="C100" s="300"/>
      <c r="D100" s="301"/>
      <c r="E100" s="301"/>
      <c r="F100" s="301"/>
      <c r="G100" s="300"/>
      <c r="H100" s="301"/>
      <c r="I100" s="301"/>
      <c r="J100" s="301"/>
      <c r="K100" s="300"/>
      <c r="L100" s="301"/>
      <c r="M100" s="301"/>
      <c r="N100" s="301"/>
    </row>
    <row r="101" spans="1:24" ht="13.5">
      <c r="A101" s="300"/>
      <c r="B101" s="300"/>
      <c r="C101" s="300"/>
      <c r="D101" s="301"/>
      <c r="E101" s="301"/>
      <c r="F101" s="301"/>
      <c r="G101" s="300"/>
      <c r="H101" s="301"/>
      <c r="I101" s="301"/>
      <c r="J101" s="301"/>
      <c r="K101" s="300"/>
      <c r="L101" s="301"/>
      <c r="M101" s="301"/>
      <c r="N101" s="301"/>
    </row>
    <row r="102" spans="1:24" ht="13.5">
      <c r="A102" s="300"/>
      <c r="B102" s="300"/>
      <c r="C102" s="300"/>
      <c r="D102" s="301"/>
      <c r="E102" s="301"/>
      <c r="F102" s="301"/>
      <c r="G102" s="300"/>
      <c r="H102" s="301"/>
      <c r="I102" s="301"/>
      <c r="J102" s="301"/>
      <c r="K102" s="300"/>
      <c r="L102" s="301"/>
      <c r="M102" s="301"/>
      <c r="N102" s="301"/>
    </row>
    <row r="103" spans="1:24" ht="13.5">
      <c r="A103" s="300"/>
      <c r="B103" s="300"/>
      <c r="C103" s="300"/>
      <c r="D103" s="301"/>
      <c r="E103" s="301"/>
      <c r="F103" s="301"/>
      <c r="G103" s="300"/>
      <c r="H103" s="301"/>
      <c r="I103" s="301"/>
      <c r="J103" s="301"/>
      <c r="K103" s="300"/>
      <c r="L103" s="301"/>
      <c r="M103" s="301"/>
      <c r="N103" s="301"/>
    </row>
    <row r="104" spans="1:24" ht="13.5">
      <c r="A104" s="300"/>
      <c r="B104" s="300"/>
      <c r="C104" s="300"/>
      <c r="D104" s="301"/>
      <c r="E104" s="301"/>
      <c r="F104" s="301"/>
      <c r="G104" s="300"/>
      <c r="H104" s="301"/>
      <c r="I104" s="301"/>
      <c r="J104" s="301"/>
      <c r="K104" s="300"/>
      <c r="L104" s="301"/>
      <c r="M104" s="301"/>
      <c r="N104" s="301"/>
    </row>
    <row r="105" spans="1:24" ht="13.5">
      <c r="A105" s="302"/>
      <c r="B105" s="302"/>
      <c r="C105" s="302"/>
      <c r="D105" s="303"/>
      <c r="E105" s="303"/>
      <c r="F105" s="303"/>
      <c r="G105" s="302"/>
      <c r="H105" s="303"/>
      <c r="I105" s="303"/>
      <c r="J105" s="303"/>
      <c r="K105" s="302"/>
      <c r="L105" s="303"/>
      <c r="M105" s="303"/>
      <c r="N105" s="303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</row>
    <row r="106" spans="1:24" ht="13.5">
      <c r="A106" s="300"/>
      <c r="B106" s="300"/>
      <c r="C106" s="300"/>
      <c r="D106" s="301"/>
      <c r="E106" s="301"/>
      <c r="F106" s="301"/>
      <c r="G106" s="300"/>
      <c r="H106" s="301"/>
      <c r="I106" s="301"/>
      <c r="J106" s="301"/>
      <c r="K106" s="300"/>
      <c r="L106" s="301"/>
      <c r="M106" s="301"/>
      <c r="N106" s="301"/>
    </row>
    <row r="107" spans="1:24" ht="13.5">
      <c r="A107" s="300"/>
      <c r="B107" s="300"/>
      <c r="C107" s="300"/>
      <c r="D107" s="301"/>
      <c r="E107" s="301"/>
      <c r="F107" s="301"/>
      <c r="G107" s="300"/>
      <c r="H107" s="301"/>
      <c r="I107" s="301"/>
      <c r="J107" s="301"/>
      <c r="K107" s="300"/>
      <c r="L107" s="301"/>
      <c r="M107" s="301"/>
      <c r="N107" s="301"/>
    </row>
    <row r="108" spans="1:24" ht="13.5">
      <c r="A108" s="300"/>
      <c r="B108" s="300"/>
      <c r="C108" s="300"/>
      <c r="D108" s="301"/>
      <c r="E108" s="301"/>
      <c r="F108" s="301"/>
      <c r="G108" s="300"/>
      <c r="H108" s="301"/>
      <c r="I108" s="301"/>
      <c r="J108" s="301"/>
      <c r="K108" s="300"/>
      <c r="L108" s="301"/>
      <c r="M108" s="301"/>
      <c r="N108" s="301"/>
    </row>
    <row r="109" spans="1:24" ht="13.5">
      <c r="A109" s="300"/>
      <c r="B109" s="300"/>
      <c r="C109" s="300"/>
      <c r="D109" s="301"/>
      <c r="E109" s="301"/>
      <c r="F109" s="301"/>
      <c r="G109" s="300"/>
      <c r="H109" s="301"/>
      <c r="I109" s="301"/>
      <c r="J109" s="301"/>
      <c r="K109" s="300"/>
      <c r="L109" s="301"/>
      <c r="M109" s="301"/>
      <c r="N109" s="301"/>
    </row>
    <row r="110" spans="1:24" ht="13.5">
      <c r="A110" s="300"/>
      <c r="B110" s="300"/>
      <c r="C110" s="300"/>
      <c r="D110" s="301"/>
      <c r="E110" s="301"/>
      <c r="F110" s="301"/>
      <c r="G110" s="300"/>
      <c r="H110" s="301"/>
      <c r="I110" s="301"/>
      <c r="J110" s="301"/>
      <c r="K110" s="300"/>
      <c r="L110" s="301"/>
      <c r="M110" s="301"/>
      <c r="N110" s="301"/>
    </row>
    <row r="111" spans="1:24" ht="13.5">
      <c r="A111" s="300"/>
      <c r="B111" s="300"/>
      <c r="C111" s="300"/>
      <c r="D111" s="301"/>
      <c r="E111" s="301"/>
      <c r="F111" s="301"/>
      <c r="G111" s="300"/>
      <c r="H111" s="301"/>
      <c r="I111" s="301"/>
      <c r="J111" s="301"/>
      <c r="K111" s="300"/>
      <c r="L111" s="301"/>
      <c r="M111" s="301"/>
      <c r="N111" s="301"/>
    </row>
    <row r="112" spans="1:24" ht="13.5">
      <c r="A112" s="302"/>
      <c r="B112" s="302"/>
      <c r="C112" s="302"/>
      <c r="D112" s="303"/>
      <c r="E112" s="303"/>
      <c r="F112" s="303"/>
      <c r="G112" s="302"/>
      <c r="H112" s="303"/>
      <c r="I112" s="303"/>
      <c r="J112" s="303"/>
      <c r="K112" s="302"/>
      <c r="L112" s="303"/>
      <c r="M112" s="303"/>
      <c r="N112" s="303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</row>
    <row r="113" spans="1:24" ht="13.5">
      <c r="A113" s="300"/>
      <c r="B113" s="300"/>
      <c r="C113" s="300"/>
      <c r="D113" s="301"/>
      <c r="E113" s="301"/>
      <c r="F113" s="301"/>
      <c r="G113" s="300"/>
      <c r="H113" s="301"/>
      <c r="I113" s="301"/>
      <c r="J113" s="301"/>
      <c r="K113" s="300"/>
      <c r="L113" s="301"/>
      <c r="M113" s="301"/>
      <c r="N113" s="301"/>
    </row>
    <row r="114" spans="1:24" ht="13.5">
      <c r="A114" s="300"/>
      <c r="B114" s="300"/>
      <c r="C114" s="300"/>
      <c r="D114" s="301"/>
      <c r="E114" s="301"/>
      <c r="F114" s="301"/>
      <c r="G114" s="300"/>
      <c r="H114" s="301"/>
      <c r="I114" s="301"/>
      <c r="J114" s="301"/>
      <c r="K114" s="300"/>
      <c r="L114" s="301"/>
      <c r="M114" s="301"/>
      <c r="N114" s="301"/>
    </row>
    <row r="115" spans="1:24" ht="13.5">
      <c r="A115" s="300"/>
      <c r="B115" s="300"/>
      <c r="C115" s="300"/>
      <c r="D115" s="301"/>
      <c r="E115" s="301"/>
      <c r="F115" s="301"/>
      <c r="G115" s="300"/>
      <c r="H115" s="301"/>
      <c r="I115" s="301"/>
      <c r="J115" s="301"/>
      <c r="K115" s="300"/>
      <c r="L115" s="301"/>
      <c r="M115" s="301"/>
      <c r="N115" s="301"/>
    </row>
    <row r="116" spans="1:24" ht="13.5">
      <c r="A116" s="300"/>
      <c r="B116" s="300"/>
      <c r="C116" s="300"/>
      <c r="D116" s="301"/>
      <c r="E116" s="301"/>
      <c r="F116" s="301"/>
      <c r="G116" s="300"/>
      <c r="H116" s="301"/>
      <c r="I116" s="301"/>
      <c r="J116" s="301"/>
      <c r="K116" s="300"/>
      <c r="L116" s="301"/>
      <c r="M116" s="301"/>
      <c r="N116" s="301"/>
    </row>
    <row r="117" spans="1:24" ht="13.5">
      <c r="A117" s="300"/>
      <c r="B117" s="300"/>
      <c r="C117" s="300"/>
      <c r="D117" s="301"/>
      <c r="E117" s="301"/>
      <c r="F117" s="301"/>
      <c r="G117" s="300"/>
      <c r="H117" s="301"/>
      <c r="I117" s="301"/>
      <c r="J117" s="301"/>
      <c r="K117" s="300"/>
      <c r="L117" s="301"/>
      <c r="M117" s="301"/>
      <c r="N117" s="301"/>
    </row>
    <row r="118" spans="1:24" ht="13.5">
      <c r="A118" s="300"/>
      <c r="B118" s="300"/>
      <c r="C118" s="300"/>
      <c r="D118" s="301"/>
      <c r="E118" s="301"/>
      <c r="F118" s="301"/>
      <c r="G118" s="300"/>
      <c r="H118" s="301"/>
      <c r="I118" s="301"/>
      <c r="J118" s="301"/>
      <c r="K118" s="300"/>
      <c r="L118" s="301"/>
      <c r="M118" s="301"/>
      <c r="N118" s="301"/>
    </row>
    <row r="119" spans="1:24" ht="13.5">
      <c r="A119" s="302"/>
      <c r="B119" s="302"/>
      <c r="C119" s="302"/>
      <c r="D119" s="303"/>
      <c r="E119" s="303"/>
      <c r="F119" s="303"/>
      <c r="G119" s="302"/>
      <c r="H119" s="303"/>
      <c r="I119" s="303"/>
      <c r="J119" s="303"/>
      <c r="K119" s="302"/>
      <c r="L119" s="303"/>
      <c r="M119" s="303"/>
      <c r="N119" s="303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</row>
    <row r="120" spans="1:24" ht="13.5">
      <c r="A120" s="300"/>
      <c r="B120" s="300"/>
      <c r="C120" s="300"/>
      <c r="D120" s="301"/>
      <c r="E120" s="301"/>
      <c r="F120" s="301"/>
      <c r="G120" s="300"/>
      <c r="H120" s="301"/>
      <c r="I120" s="301"/>
      <c r="J120" s="301"/>
      <c r="K120" s="300"/>
      <c r="L120" s="301"/>
      <c r="M120" s="301"/>
      <c r="N120" s="301"/>
    </row>
    <row r="121" spans="1:24" ht="13.5">
      <c r="A121" s="300"/>
      <c r="B121" s="300"/>
      <c r="C121" s="300"/>
      <c r="D121" s="301"/>
      <c r="E121" s="301"/>
      <c r="F121" s="301"/>
      <c r="G121" s="300"/>
      <c r="H121" s="301"/>
      <c r="I121" s="301"/>
      <c r="J121" s="301"/>
      <c r="K121" s="300"/>
      <c r="L121" s="301"/>
      <c r="M121" s="301"/>
      <c r="N121" s="301"/>
    </row>
    <row r="122" spans="1:24" ht="13.5">
      <c r="A122" s="300"/>
      <c r="B122" s="300"/>
      <c r="C122" s="300"/>
      <c r="D122" s="301"/>
      <c r="E122" s="301"/>
      <c r="F122" s="301"/>
      <c r="G122" s="300"/>
      <c r="H122" s="301"/>
      <c r="I122" s="301"/>
      <c r="J122" s="301"/>
      <c r="K122" s="300"/>
      <c r="L122" s="301"/>
      <c r="M122" s="301"/>
      <c r="N122" s="301"/>
    </row>
    <row r="123" spans="1:24" ht="13.5">
      <c r="A123" s="300"/>
      <c r="B123" s="300"/>
      <c r="C123" s="300"/>
      <c r="D123" s="301"/>
      <c r="E123" s="301"/>
      <c r="F123" s="301"/>
      <c r="G123" s="300"/>
      <c r="H123" s="301"/>
      <c r="I123" s="301"/>
      <c r="J123" s="301"/>
      <c r="K123" s="300"/>
      <c r="L123" s="301"/>
      <c r="M123" s="301"/>
      <c r="N123" s="301"/>
    </row>
    <row r="124" spans="1:24" ht="13.5">
      <c r="A124" s="300"/>
      <c r="B124" s="300"/>
      <c r="C124" s="300"/>
      <c r="D124" s="301"/>
      <c r="E124" s="301"/>
      <c r="F124" s="301"/>
      <c r="G124" s="300"/>
      <c r="H124" s="301"/>
      <c r="I124" s="301"/>
      <c r="J124" s="301"/>
      <c r="K124" s="300"/>
      <c r="L124" s="301"/>
      <c r="M124" s="301"/>
      <c r="N124" s="301"/>
    </row>
    <row r="125" spans="1:24" ht="13.5">
      <c r="A125" s="300"/>
      <c r="B125" s="300"/>
      <c r="C125" s="300"/>
      <c r="D125" s="301"/>
      <c r="E125" s="301"/>
      <c r="F125" s="301"/>
      <c r="G125" s="300"/>
      <c r="H125" s="301"/>
      <c r="I125" s="301"/>
      <c r="J125" s="301"/>
      <c r="K125" s="300"/>
      <c r="L125" s="301"/>
      <c r="M125" s="301"/>
      <c r="N125" s="301"/>
    </row>
    <row r="126" spans="1:24" ht="13.5">
      <c r="A126" s="302"/>
      <c r="B126" s="302"/>
      <c r="C126" s="302"/>
      <c r="D126" s="303"/>
      <c r="E126" s="303"/>
      <c r="F126" s="303"/>
      <c r="G126" s="302"/>
      <c r="H126" s="303"/>
      <c r="I126" s="303"/>
      <c r="J126" s="303"/>
      <c r="K126" s="302"/>
      <c r="L126" s="303"/>
      <c r="M126" s="303"/>
      <c r="N126" s="303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</row>
    <row r="127" spans="1:24" ht="13.5">
      <c r="A127" s="300"/>
      <c r="B127" s="300"/>
      <c r="C127" s="300"/>
      <c r="D127" s="301"/>
      <c r="E127" s="301"/>
      <c r="F127" s="301"/>
      <c r="G127" s="300"/>
      <c r="H127" s="301"/>
      <c r="I127" s="301"/>
      <c r="J127" s="301"/>
      <c r="K127" s="300"/>
      <c r="L127" s="301"/>
      <c r="M127" s="301"/>
      <c r="N127" s="301"/>
    </row>
    <row r="128" spans="1:24" ht="13.5">
      <c r="A128" s="300"/>
      <c r="B128" s="300"/>
      <c r="C128" s="300"/>
      <c r="D128" s="301"/>
      <c r="E128" s="301"/>
      <c r="F128" s="301"/>
      <c r="G128" s="300"/>
      <c r="H128" s="301"/>
      <c r="I128" s="301"/>
      <c r="J128" s="301"/>
      <c r="K128" s="300"/>
      <c r="L128" s="301"/>
      <c r="M128" s="301"/>
      <c r="N128" s="301"/>
    </row>
    <row r="129" spans="1:24" ht="13.5">
      <c r="A129" s="300"/>
      <c r="B129" s="300"/>
      <c r="C129" s="300"/>
      <c r="D129" s="301"/>
      <c r="E129" s="301"/>
      <c r="F129" s="301"/>
      <c r="G129" s="300"/>
      <c r="H129" s="301"/>
      <c r="I129" s="301"/>
      <c r="J129" s="301"/>
      <c r="K129" s="300"/>
      <c r="L129" s="301"/>
      <c r="M129" s="301"/>
      <c r="N129" s="301"/>
    </row>
    <row r="130" spans="1:24" ht="13.5">
      <c r="A130" s="300"/>
      <c r="B130" s="300"/>
      <c r="C130" s="300"/>
      <c r="D130" s="301"/>
      <c r="E130" s="301"/>
      <c r="F130" s="301"/>
      <c r="G130" s="300"/>
      <c r="H130" s="301"/>
      <c r="I130" s="301"/>
      <c r="J130" s="301"/>
      <c r="K130" s="300"/>
      <c r="L130" s="301"/>
      <c r="M130" s="301"/>
      <c r="N130" s="301"/>
    </row>
    <row r="131" spans="1:24" ht="13.5">
      <c r="A131" s="300"/>
      <c r="B131" s="300"/>
      <c r="C131" s="300"/>
      <c r="D131" s="301"/>
      <c r="E131" s="301"/>
      <c r="F131" s="301"/>
      <c r="G131" s="300"/>
      <c r="H131" s="301"/>
      <c r="I131" s="301"/>
      <c r="J131" s="301"/>
      <c r="K131" s="300"/>
      <c r="L131" s="301"/>
      <c r="M131" s="301"/>
      <c r="N131" s="301"/>
    </row>
    <row r="132" spans="1:24" ht="13.5">
      <c r="A132" s="300"/>
      <c r="B132" s="300"/>
      <c r="C132" s="300"/>
      <c r="D132" s="301"/>
      <c r="E132" s="301"/>
      <c r="F132" s="301"/>
      <c r="G132" s="300"/>
      <c r="H132" s="301"/>
      <c r="I132" s="301"/>
      <c r="J132" s="301"/>
      <c r="K132" s="300"/>
      <c r="L132" s="301"/>
      <c r="M132" s="301"/>
      <c r="N132" s="301"/>
    </row>
    <row r="133" spans="1:24" ht="13.5">
      <c r="A133" s="302"/>
      <c r="B133" s="302"/>
      <c r="C133" s="302"/>
      <c r="D133" s="303"/>
      <c r="E133" s="303"/>
      <c r="F133" s="303"/>
      <c r="G133" s="302"/>
      <c r="H133" s="303"/>
      <c r="I133" s="303"/>
      <c r="J133" s="303"/>
      <c r="K133" s="302"/>
      <c r="L133" s="303"/>
      <c r="M133" s="303"/>
      <c r="N133" s="303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</row>
    <row r="134" spans="1:24" ht="13.5">
      <c r="A134" s="300"/>
      <c r="B134" s="300"/>
      <c r="C134" s="300"/>
      <c r="D134" s="301"/>
      <c r="E134" s="301"/>
      <c r="F134" s="301"/>
      <c r="G134" s="300"/>
      <c r="H134" s="301"/>
      <c r="I134" s="301"/>
      <c r="J134" s="301"/>
      <c r="K134" s="300"/>
      <c r="L134" s="301"/>
      <c r="M134" s="301"/>
      <c r="N134" s="301"/>
    </row>
    <row r="135" spans="1:24" ht="13.5">
      <c r="A135" s="300"/>
      <c r="B135" s="300"/>
      <c r="C135" s="300"/>
      <c r="D135" s="301"/>
      <c r="E135" s="301"/>
      <c r="F135" s="301"/>
      <c r="G135" s="300"/>
      <c r="H135" s="301"/>
      <c r="I135" s="301"/>
      <c r="J135" s="301"/>
      <c r="K135" s="300"/>
      <c r="L135" s="301"/>
      <c r="M135" s="301"/>
      <c r="N135" s="301"/>
    </row>
    <row r="136" spans="1:24" ht="13.5">
      <c r="A136" s="300"/>
      <c r="B136" s="300"/>
      <c r="C136" s="300"/>
      <c r="D136" s="301"/>
      <c r="E136" s="301"/>
      <c r="F136" s="301"/>
      <c r="G136" s="300"/>
      <c r="H136" s="301"/>
      <c r="I136" s="301"/>
      <c r="J136" s="301"/>
      <c r="K136" s="300"/>
      <c r="L136" s="301"/>
      <c r="M136" s="301"/>
      <c r="N136" s="301"/>
    </row>
    <row r="137" spans="1:24" ht="13.5">
      <c r="A137" s="300"/>
      <c r="B137" s="300"/>
      <c r="C137" s="300"/>
      <c r="D137" s="301"/>
      <c r="E137" s="301"/>
      <c r="F137" s="301"/>
      <c r="G137" s="300"/>
      <c r="H137" s="301"/>
      <c r="I137" s="301"/>
      <c r="J137" s="301"/>
      <c r="K137" s="300"/>
      <c r="L137" s="301"/>
      <c r="M137" s="301"/>
      <c r="N137" s="301"/>
    </row>
    <row r="138" spans="1:24" ht="13.5">
      <c r="A138" s="300"/>
      <c r="B138" s="300"/>
      <c r="C138" s="300"/>
      <c r="D138" s="301"/>
      <c r="E138" s="301"/>
      <c r="F138" s="301"/>
      <c r="G138" s="300"/>
      <c r="H138" s="301"/>
      <c r="I138" s="301"/>
      <c r="J138" s="301"/>
      <c r="K138" s="300"/>
      <c r="L138" s="301"/>
      <c r="M138" s="301"/>
      <c r="N138" s="301"/>
    </row>
    <row r="139" spans="1:24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</row>
    <row r="140" spans="1:24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</row>
    <row r="141" spans="1:24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</row>
    <row r="142" spans="1:24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</row>
    <row r="143" spans="1:24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</row>
    <row r="144" spans="1:24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</row>
    <row r="145" spans="1:14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</row>
    <row r="146" spans="1:14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</row>
    <row r="147" spans="1:14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</row>
    <row r="148" spans="1:14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</row>
    <row r="150" spans="1:14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</row>
    <row r="151" spans="1:14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</row>
    <row r="152" spans="1:14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</row>
    <row r="153" spans="1:14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</row>
    <row r="154" spans="1:14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</row>
    <row r="155" spans="1:14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</row>
    <row r="156" spans="1:14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</row>
    <row r="157" spans="1:14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</row>
    <row r="158" spans="1:14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</row>
    <row r="159" spans="1:14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</row>
    <row r="160" spans="1:14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</row>
    <row r="161" spans="1:14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</row>
    <row r="162" spans="1:14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</row>
    <row r="163" spans="1:14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</row>
    <row r="164" spans="1:14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</row>
    <row r="165" spans="1:14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</row>
    <row r="166" spans="1:14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</row>
    <row r="167" spans="1:14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</row>
    <row r="168" spans="1:14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</row>
    <row r="169" spans="1:14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</row>
    <row r="170" spans="1:14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</row>
    <row r="171" spans="1:14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</row>
  </sheetData>
  <mergeCells count="23">
    <mergeCell ref="A74:A75"/>
    <mergeCell ref="A76:A81"/>
    <mergeCell ref="A82:A83"/>
    <mergeCell ref="A84:A91"/>
    <mergeCell ref="A92:B92"/>
    <mergeCell ref="A47:A53"/>
    <mergeCell ref="A54:A58"/>
    <mergeCell ref="A59:A63"/>
    <mergeCell ref="A64:A68"/>
    <mergeCell ref="A69:A70"/>
    <mergeCell ref="A71:A73"/>
    <mergeCell ref="A19:A22"/>
    <mergeCell ref="A23:A27"/>
    <mergeCell ref="A28:A31"/>
    <mergeCell ref="A32:A36"/>
    <mergeCell ref="A37:A41"/>
    <mergeCell ref="A42:A46"/>
    <mergeCell ref="C4:F4"/>
    <mergeCell ref="G4:J4"/>
    <mergeCell ref="K4:N4"/>
    <mergeCell ref="A6:A11"/>
    <mergeCell ref="A12:A14"/>
    <mergeCell ref="A15:A18"/>
  </mergeCells>
  <pageMargins left="0.23622047244094491" right="0.23622047244094491" top="0.39370078740157483" bottom="0.34" header="0" footer="0.11811023622047245"/>
  <pageSetup paperSize="9" scale="74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1"/>
  <sheetViews>
    <sheetView workbookViewId="0">
      <selection activeCell="I18" sqref="I18"/>
    </sheetView>
  </sheetViews>
  <sheetFormatPr baseColWidth="10" defaultColWidth="11.42578125" defaultRowHeight="12.75"/>
  <cols>
    <col min="1" max="1" width="18.5703125" style="235" customWidth="1"/>
    <col min="2" max="2" width="22.140625" style="235" customWidth="1"/>
    <col min="3" max="3" width="11.7109375" style="235" customWidth="1"/>
    <col min="4" max="4" width="10.42578125" style="235" bestFit="1" customWidth="1"/>
    <col min="5" max="5" width="9" style="235" bestFit="1" customWidth="1"/>
    <col min="6" max="6" width="11.42578125" style="235" bestFit="1" customWidth="1"/>
    <col min="7" max="7" width="8.140625" style="235" bestFit="1" customWidth="1"/>
    <col min="8" max="8" width="11.7109375" style="235" bestFit="1" customWidth="1"/>
    <col min="9" max="16384" width="11.42578125" style="235"/>
  </cols>
  <sheetData>
    <row r="1" spans="1:17">
      <c r="A1" s="103" t="s">
        <v>587</v>
      </c>
      <c r="B1" s="103"/>
      <c r="C1" s="103"/>
      <c r="D1" s="122"/>
      <c r="E1" s="122"/>
      <c r="F1" s="122"/>
      <c r="G1" s="122"/>
      <c r="H1" s="122"/>
    </row>
    <row r="2" spans="1:17">
      <c r="A2" s="107" t="s">
        <v>588</v>
      </c>
      <c r="B2" s="107"/>
      <c r="C2" s="107"/>
      <c r="D2" s="122"/>
      <c r="E2" s="122"/>
      <c r="F2" s="122"/>
      <c r="G2" s="122"/>
      <c r="H2" s="122"/>
    </row>
    <row r="3" spans="1:17">
      <c r="A3" s="129"/>
      <c r="B3" s="129"/>
      <c r="C3" s="129"/>
      <c r="D3" s="193"/>
      <c r="E3" s="193"/>
      <c r="F3" s="193"/>
      <c r="G3" s="193"/>
      <c r="H3" s="193"/>
    </row>
    <row r="4" spans="1:17">
      <c r="A4" s="110"/>
      <c r="B4" s="110"/>
      <c r="C4" s="118" t="s">
        <v>6</v>
      </c>
      <c r="D4" s="203" t="s">
        <v>75</v>
      </c>
      <c r="E4" s="203" t="s">
        <v>76</v>
      </c>
      <c r="F4" s="203" t="s">
        <v>77</v>
      </c>
      <c r="G4" s="203" t="s">
        <v>78</v>
      </c>
      <c r="H4" s="203" t="s">
        <v>111</v>
      </c>
    </row>
    <row r="5" spans="1:17">
      <c r="A5" s="274" t="s">
        <v>422</v>
      </c>
      <c r="B5" s="104" t="s">
        <v>501</v>
      </c>
      <c r="C5" s="187">
        <v>153.583333333333</v>
      </c>
      <c r="D5" s="264">
        <v>2.9166666666666701</v>
      </c>
      <c r="E5" s="264">
        <v>8.8333333333333304</v>
      </c>
      <c r="F5" s="264">
        <v>10</v>
      </c>
      <c r="G5" s="264">
        <v>126</v>
      </c>
      <c r="H5" s="264">
        <v>5.8333333333333304</v>
      </c>
    </row>
    <row r="6" spans="1:17">
      <c r="A6" s="274"/>
      <c r="B6" s="104" t="s">
        <v>502</v>
      </c>
      <c r="C6" s="187">
        <v>142.25</v>
      </c>
      <c r="D6" s="264">
        <v>1.3333333333333299</v>
      </c>
      <c r="E6" s="264">
        <v>10.0833333333333</v>
      </c>
      <c r="F6" s="264">
        <v>9.5</v>
      </c>
      <c r="G6" s="264">
        <v>111.833333333333</v>
      </c>
      <c r="H6" s="264">
        <v>9.5</v>
      </c>
    </row>
    <row r="7" spans="1:17">
      <c r="A7" s="274"/>
      <c r="B7" s="104" t="s">
        <v>503</v>
      </c>
      <c r="C7" s="187">
        <v>361</v>
      </c>
      <c r="D7" s="264">
        <v>7.9166666666666696</v>
      </c>
      <c r="E7" s="264">
        <v>22.75</v>
      </c>
      <c r="F7" s="264">
        <v>31.3333333333333</v>
      </c>
      <c r="G7" s="264">
        <v>281.66666666666703</v>
      </c>
      <c r="H7" s="264">
        <v>17.3333333333333</v>
      </c>
    </row>
    <row r="8" spans="1:17">
      <c r="A8" s="274"/>
      <c r="B8" s="104" t="s">
        <v>504</v>
      </c>
      <c r="C8" s="187">
        <v>278.333333333334</v>
      </c>
      <c r="D8" s="264">
        <v>4.0833333333333304</v>
      </c>
      <c r="E8" s="264">
        <v>22.25</v>
      </c>
      <c r="F8" s="264">
        <v>10.8333333333333</v>
      </c>
      <c r="G8" s="264">
        <v>227.916666666667</v>
      </c>
      <c r="H8" s="264">
        <v>13.25</v>
      </c>
    </row>
    <row r="9" spans="1:17">
      <c r="A9" s="274"/>
      <c r="B9" s="104" t="s">
        <v>505</v>
      </c>
      <c r="C9" s="187">
        <v>167</v>
      </c>
      <c r="D9" s="264">
        <v>3.75</v>
      </c>
      <c r="E9" s="264">
        <v>6.75</v>
      </c>
      <c r="F9" s="264">
        <v>9.5833333333333304</v>
      </c>
      <c r="G9" s="264">
        <v>140.833333333333</v>
      </c>
      <c r="H9" s="264">
        <v>6.0833333333333304</v>
      </c>
    </row>
    <row r="10" spans="1:17">
      <c r="A10" s="277"/>
      <c r="B10" s="213" t="s">
        <v>506</v>
      </c>
      <c r="C10" s="191">
        <v>184.833333333333</v>
      </c>
      <c r="D10" s="265">
        <v>0.25</v>
      </c>
      <c r="E10" s="265">
        <v>7.5833333333333304</v>
      </c>
      <c r="F10" s="265">
        <v>10.5</v>
      </c>
      <c r="G10" s="265">
        <v>156.75</v>
      </c>
      <c r="H10" s="265">
        <v>9.75</v>
      </c>
    </row>
    <row r="11" spans="1:17">
      <c r="A11" s="280" t="s">
        <v>444</v>
      </c>
      <c r="B11" s="281" t="s">
        <v>507</v>
      </c>
      <c r="C11" s="282">
        <v>1244.9166666666699</v>
      </c>
      <c r="D11" s="283">
        <v>12.5833333333333</v>
      </c>
      <c r="E11" s="283">
        <v>86.4166666666667</v>
      </c>
      <c r="F11" s="283">
        <v>72.4166666666667</v>
      </c>
      <c r="G11" s="283">
        <v>1003</v>
      </c>
      <c r="H11" s="283">
        <v>70.5</v>
      </c>
    </row>
    <row r="12" spans="1:17">
      <c r="A12" s="274"/>
      <c r="B12" s="104" t="s">
        <v>508</v>
      </c>
      <c r="C12" s="187">
        <v>155.666666666666</v>
      </c>
      <c r="D12" s="286">
        <v>1.1666666666666701</v>
      </c>
      <c r="E12" s="286">
        <v>13</v>
      </c>
      <c r="F12" s="286">
        <v>4.0833333333333304</v>
      </c>
      <c r="G12" s="286">
        <v>135.333333333333</v>
      </c>
      <c r="H12" s="286">
        <v>2.0833333333333299</v>
      </c>
      <c r="I12" s="267"/>
      <c r="J12" s="267"/>
      <c r="K12" s="267"/>
      <c r="L12" s="267"/>
      <c r="M12" s="267"/>
      <c r="N12" s="267"/>
      <c r="O12" s="267"/>
      <c r="P12" s="267"/>
      <c r="Q12" s="267"/>
    </row>
    <row r="13" spans="1:17">
      <c r="A13" s="277"/>
      <c r="B13" s="213" t="s">
        <v>509</v>
      </c>
      <c r="C13" s="191">
        <v>389.416666666666</v>
      </c>
      <c r="D13" s="265">
        <v>6.25</v>
      </c>
      <c r="E13" s="265">
        <v>27.5</v>
      </c>
      <c r="F13" s="265">
        <v>13.8333333333333</v>
      </c>
      <c r="G13" s="265">
        <v>326.83333333333297</v>
      </c>
      <c r="H13" s="265">
        <v>15</v>
      </c>
    </row>
    <row r="14" spans="1:17">
      <c r="A14" s="280" t="s">
        <v>424</v>
      </c>
      <c r="B14" s="281" t="s">
        <v>510</v>
      </c>
      <c r="C14" s="282">
        <v>400.41666666666703</v>
      </c>
      <c r="D14" s="283">
        <v>10.3333333333333</v>
      </c>
      <c r="E14" s="283">
        <v>37.75</v>
      </c>
      <c r="F14" s="283">
        <v>23.9166666666667</v>
      </c>
      <c r="G14" s="283">
        <v>311.66666666666703</v>
      </c>
      <c r="H14" s="283">
        <v>16.75</v>
      </c>
    </row>
    <row r="15" spans="1:17">
      <c r="A15" s="274"/>
      <c r="B15" s="104" t="s">
        <v>511</v>
      </c>
      <c r="C15" s="187">
        <v>213.75</v>
      </c>
      <c r="D15" s="264">
        <v>5.1666666666666696</v>
      </c>
      <c r="E15" s="264">
        <v>13.75</v>
      </c>
      <c r="F15" s="264">
        <v>11</v>
      </c>
      <c r="G15" s="264">
        <v>174.333333333333</v>
      </c>
      <c r="H15" s="264">
        <v>9.5</v>
      </c>
    </row>
    <row r="16" spans="1:17">
      <c r="A16" s="274"/>
      <c r="B16" s="104" t="s">
        <v>512</v>
      </c>
      <c r="C16" s="187">
        <v>783.83333333333405</v>
      </c>
      <c r="D16" s="264">
        <v>6.4166666666666696</v>
      </c>
      <c r="E16" s="264">
        <v>57.75</v>
      </c>
      <c r="F16" s="264">
        <v>41.0833333333333</v>
      </c>
      <c r="G16" s="264">
        <v>639.41666666666697</v>
      </c>
      <c r="H16" s="264">
        <v>39.1666666666667</v>
      </c>
    </row>
    <row r="17" spans="1:18">
      <c r="A17" s="277"/>
      <c r="B17" s="213" t="s">
        <v>513</v>
      </c>
      <c r="C17" s="191">
        <v>1079</v>
      </c>
      <c r="D17" s="265">
        <v>11.3333333333333</v>
      </c>
      <c r="E17" s="265">
        <v>82.4166666666667</v>
      </c>
      <c r="F17" s="265">
        <v>59.75</v>
      </c>
      <c r="G17" s="265">
        <v>895</v>
      </c>
      <c r="H17" s="265">
        <v>30.5</v>
      </c>
    </row>
    <row r="18" spans="1:18">
      <c r="A18" s="280" t="s">
        <v>425</v>
      </c>
      <c r="B18" s="281" t="s">
        <v>514</v>
      </c>
      <c r="C18" s="282">
        <v>606.83333333333303</v>
      </c>
      <c r="D18" s="288">
        <v>4.25</v>
      </c>
      <c r="E18" s="288">
        <v>53.75</v>
      </c>
      <c r="F18" s="288">
        <v>32.5833333333333</v>
      </c>
      <c r="G18" s="288">
        <v>484.25</v>
      </c>
      <c r="H18" s="288">
        <v>32</v>
      </c>
      <c r="I18" s="267"/>
      <c r="J18" s="267"/>
      <c r="K18" s="267"/>
      <c r="L18" s="267"/>
      <c r="M18" s="267"/>
      <c r="N18" s="267"/>
      <c r="O18" s="267"/>
      <c r="P18" s="267"/>
      <c r="Q18" s="267"/>
      <c r="R18" s="267"/>
    </row>
    <row r="19" spans="1:18">
      <c r="A19" s="274"/>
      <c r="B19" s="104" t="s">
        <v>515</v>
      </c>
      <c r="C19" s="187">
        <v>337.83333333333297</v>
      </c>
      <c r="D19" s="264">
        <v>3.9166666666666701</v>
      </c>
      <c r="E19" s="264">
        <v>27.6666666666667</v>
      </c>
      <c r="F19" s="264">
        <v>21.0833333333333</v>
      </c>
      <c r="G19" s="264">
        <v>268.33333333333297</v>
      </c>
      <c r="H19" s="264">
        <v>16.8333333333333</v>
      </c>
    </row>
    <row r="20" spans="1:18">
      <c r="A20" s="274"/>
      <c r="B20" s="104" t="s">
        <v>516</v>
      </c>
      <c r="C20" s="187">
        <v>407.916666666666</v>
      </c>
      <c r="D20" s="264">
        <v>8.0833333333333304</v>
      </c>
      <c r="E20" s="264">
        <v>33.6666666666667</v>
      </c>
      <c r="F20" s="264">
        <v>32.5833333333333</v>
      </c>
      <c r="G20" s="264">
        <v>306.58333333333297</v>
      </c>
      <c r="H20" s="264">
        <v>27</v>
      </c>
    </row>
    <row r="21" spans="1:18">
      <c r="A21" s="277"/>
      <c r="B21" s="213" t="s">
        <v>517</v>
      </c>
      <c r="C21" s="191">
        <v>599.25</v>
      </c>
      <c r="D21" s="265">
        <v>6</v>
      </c>
      <c r="E21" s="265">
        <v>56.75</v>
      </c>
      <c r="F21" s="265">
        <v>20.8333333333333</v>
      </c>
      <c r="G21" s="265">
        <v>490.5</v>
      </c>
      <c r="H21" s="265">
        <v>25.1666666666667</v>
      </c>
    </row>
    <row r="22" spans="1:18">
      <c r="A22" s="280" t="s">
        <v>445</v>
      </c>
      <c r="B22" s="281" t="s">
        <v>518</v>
      </c>
      <c r="C22" s="282">
        <v>718.83333333333405</v>
      </c>
      <c r="D22" s="283">
        <v>11.0833333333333</v>
      </c>
      <c r="E22" s="283">
        <v>75.5833333333333</v>
      </c>
      <c r="F22" s="283">
        <v>50.6666666666667</v>
      </c>
      <c r="G22" s="283">
        <v>550.41666666666697</v>
      </c>
      <c r="H22" s="283">
        <v>31.0833333333333</v>
      </c>
    </row>
    <row r="23" spans="1:18">
      <c r="A23" s="274"/>
      <c r="B23" s="104" t="s">
        <v>519</v>
      </c>
      <c r="C23" s="187">
        <v>668.66666666666697</v>
      </c>
      <c r="D23" s="264">
        <v>9.25</v>
      </c>
      <c r="E23" s="264">
        <v>57.1666666666667</v>
      </c>
      <c r="F23" s="264">
        <v>41.9166666666667</v>
      </c>
      <c r="G23" s="264">
        <v>524.25</v>
      </c>
      <c r="H23" s="264">
        <v>36.0833333333333</v>
      </c>
    </row>
    <row r="24" spans="1:18">
      <c r="A24" s="274"/>
      <c r="B24" s="104" t="s">
        <v>520</v>
      </c>
      <c r="C24" s="187">
        <v>462.25</v>
      </c>
      <c r="D24" s="264">
        <v>4.4166666666666696</v>
      </c>
      <c r="E24" s="264">
        <v>31.8333333333333</v>
      </c>
      <c r="F24" s="264">
        <v>28.6666666666667</v>
      </c>
      <c r="G24" s="264">
        <v>383.83333333333297</v>
      </c>
      <c r="H24" s="264">
        <v>13.5</v>
      </c>
    </row>
    <row r="25" spans="1:18">
      <c r="A25" s="274"/>
      <c r="B25" s="104" t="s">
        <v>521</v>
      </c>
      <c r="C25" s="187">
        <v>648</v>
      </c>
      <c r="D25" s="122">
        <v>12</v>
      </c>
      <c r="E25" s="122">
        <v>60</v>
      </c>
      <c r="F25" s="122">
        <v>45.75</v>
      </c>
      <c r="G25" s="122">
        <v>497.66666666666703</v>
      </c>
      <c r="H25" s="122">
        <v>32.5833333333333</v>
      </c>
      <c r="I25" s="267"/>
      <c r="J25" s="267"/>
      <c r="K25" s="267"/>
      <c r="L25" s="267"/>
      <c r="M25" s="267"/>
      <c r="N25" s="267"/>
      <c r="O25" s="267"/>
      <c r="P25" s="267"/>
      <c r="Q25" s="267"/>
      <c r="R25" s="267"/>
    </row>
    <row r="26" spans="1:18">
      <c r="A26" s="277"/>
      <c r="B26" s="213" t="s">
        <v>522</v>
      </c>
      <c r="C26" s="191">
        <v>579.08333333333405</v>
      </c>
      <c r="D26" s="265">
        <v>12.4166666666667</v>
      </c>
      <c r="E26" s="265">
        <v>57.75</v>
      </c>
      <c r="F26" s="265">
        <v>40.5833333333333</v>
      </c>
      <c r="G26" s="265">
        <v>442.66666666666703</v>
      </c>
      <c r="H26" s="265">
        <v>25.6666666666667</v>
      </c>
    </row>
    <row r="27" spans="1:18">
      <c r="A27" s="280" t="s">
        <v>446</v>
      </c>
      <c r="B27" s="281" t="s">
        <v>523</v>
      </c>
      <c r="C27" s="282">
        <v>219.666666666667</v>
      </c>
      <c r="D27" s="283">
        <v>1.4166666666666701</v>
      </c>
      <c r="E27" s="283">
        <v>9.9166666666666696</v>
      </c>
      <c r="F27" s="283">
        <v>9.6666666666666696</v>
      </c>
      <c r="G27" s="283">
        <v>190.5</v>
      </c>
      <c r="H27" s="283">
        <v>8.1666666666666696</v>
      </c>
    </row>
    <row r="28" spans="1:18">
      <c r="A28" s="274"/>
      <c r="B28" s="104" t="s">
        <v>524</v>
      </c>
      <c r="C28" s="187">
        <v>607.08333333333303</v>
      </c>
      <c r="D28" s="264">
        <v>4.4166666666666696</v>
      </c>
      <c r="E28" s="264">
        <v>50.9166666666667</v>
      </c>
      <c r="F28" s="264">
        <v>30.5833333333333</v>
      </c>
      <c r="G28" s="264">
        <v>498.5</v>
      </c>
      <c r="H28" s="264">
        <v>22.6666666666667</v>
      </c>
    </row>
    <row r="29" spans="1:18">
      <c r="A29" s="274"/>
      <c r="B29" s="104" t="s">
        <v>525</v>
      </c>
      <c r="C29" s="187">
        <v>192.333333333333</v>
      </c>
      <c r="D29" s="264">
        <v>3.1666666666666701</v>
      </c>
      <c r="E29" s="264">
        <v>10.4166666666667</v>
      </c>
      <c r="F29" s="264">
        <v>9.9166666666666696</v>
      </c>
      <c r="G29" s="264">
        <v>162.833333333333</v>
      </c>
      <c r="H29" s="264">
        <v>6</v>
      </c>
    </row>
    <row r="30" spans="1:18">
      <c r="A30" s="277"/>
      <c r="B30" s="213" t="s">
        <v>526</v>
      </c>
      <c r="C30" s="191">
        <v>80</v>
      </c>
      <c r="D30" s="265">
        <v>0.33333333333333298</v>
      </c>
      <c r="E30" s="265">
        <v>7.1666666666666696</v>
      </c>
      <c r="F30" s="265">
        <v>4.4166666666666696</v>
      </c>
      <c r="G30" s="265">
        <v>64.9166666666667</v>
      </c>
      <c r="H30" s="265">
        <v>3.1666666666666701</v>
      </c>
    </row>
    <row r="31" spans="1:18">
      <c r="A31" s="280" t="s">
        <v>447</v>
      </c>
      <c r="B31" s="281" t="s">
        <v>527</v>
      </c>
      <c r="C31" s="282">
        <v>1687.8333333333301</v>
      </c>
      <c r="D31" s="283">
        <v>23.4166666666667</v>
      </c>
      <c r="E31" s="283">
        <v>167.916666666667</v>
      </c>
      <c r="F31" s="283">
        <v>110.916666666667</v>
      </c>
      <c r="G31" s="283">
        <v>1310.6666666666699</v>
      </c>
      <c r="H31" s="283">
        <v>74.9166666666667</v>
      </c>
    </row>
    <row r="32" spans="1:18">
      <c r="A32" s="274"/>
      <c r="B32" s="104" t="s">
        <v>528</v>
      </c>
      <c r="C32" s="187">
        <v>375.66666666666703</v>
      </c>
      <c r="D32" s="264">
        <v>4.8333333333333304</v>
      </c>
      <c r="E32" s="264">
        <v>36.3333333333333</v>
      </c>
      <c r="F32" s="264">
        <v>20.25</v>
      </c>
      <c r="G32" s="264">
        <v>285.66666666666703</v>
      </c>
      <c r="H32" s="264">
        <v>28.5833333333333</v>
      </c>
    </row>
    <row r="33" spans="1:18">
      <c r="A33" s="274"/>
      <c r="B33" s="104" t="s">
        <v>529</v>
      </c>
      <c r="C33" s="187">
        <v>762</v>
      </c>
      <c r="D33" s="264">
        <v>19.6666666666667</v>
      </c>
      <c r="E33" s="264">
        <v>67.9166666666667</v>
      </c>
      <c r="F33" s="264">
        <v>63.25</v>
      </c>
      <c r="G33" s="264">
        <v>560.75</v>
      </c>
      <c r="H33" s="264">
        <v>50.4166666666667</v>
      </c>
    </row>
    <row r="34" spans="1:18">
      <c r="A34" s="274"/>
      <c r="B34" s="104" t="s">
        <v>530</v>
      </c>
      <c r="C34" s="187">
        <v>380.66666666666703</v>
      </c>
      <c r="D34" s="264">
        <v>8.5</v>
      </c>
      <c r="E34" s="264">
        <v>27.9166666666667</v>
      </c>
      <c r="F34" s="264">
        <v>29.25</v>
      </c>
      <c r="G34" s="264">
        <v>283.66666666666703</v>
      </c>
      <c r="H34" s="264">
        <v>31.3333333333333</v>
      </c>
    </row>
    <row r="35" spans="1:18">
      <c r="A35" s="277"/>
      <c r="B35" s="213" t="s">
        <v>531</v>
      </c>
      <c r="C35" s="191">
        <v>333.416666666666</v>
      </c>
      <c r="D35" s="265">
        <v>6.1666666666666696</v>
      </c>
      <c r="E35" s="265">
        <v>30.1666666666667</v>
      </c>
      <c r="F35" s="265">
        <v>17.5</v>
      </c>
      <c r="G35" s="265">
        <v>254.083333333333</v>
      </c>
      <c r="H35" s="265">
        <v>25.5</v>
      </c>
    </row>
    <row r="36" spans="1:18">
      <c r="A36" s="280" t="s">
        <v>429</v>
      </c>
      <c r="B36" s="281" t="s">
        <v>532</v>
      </c>
      <c r="C36" s="282">
        <v>1453.9166666666699</v>
      </c>
      <c r="D36" s="283">
        <v>18.25</v>
      </c>
      <c r="E36" s="283">
        <v>129.083333333333</v>
      </c>
      <c r="F36" s="283">
        <v>87.75</v>
      </c>
      <c r="G36" s="283">
        <v>1170</v>
      </c>
      <c r="H36" s="283">
        <v>48.8333333333333</v>
      </c>
    </row>
    <row r="37" spans="1:18">
      <c r="A37" s="274"/>
      <c r="B37" s="104" t="s">
        <v>533</v>
      </c>
      <c r="C37" s="187">
        <v>693.66666666666595</v>
      </c>
      <c r="D37" s="122">
        <v>3.3333333333333299</v>
      </c>
      <c r="E37" s="122">
        <v>77.1666666666667</v>
      </c>
      <c r="F37" s="122">
        <v>32.0833333333333</v>
      </c>
      <c r="G37" s="122">
        <v>532.58333333333303</v>
      </c>
      <c r="H37" s="122">
        <v>48.5</v>
      </c>
      <c r="I37" s="267"/>
      <c r="J37" s="267"/>
      <c r="K37" s="267"/>
      <c r="L37" s="267"/>
      <c r="M37" s="267"/>
      <c r="N37" s="267"/>
      <c r="O37" s="267"/>
      <c r="P37" s="267"/>
      <c r="Q37" s="267"/>
      <c r="R37" s="267"/>
    </row>
    <row r="38" spans="1:18">
      <c r="A38" s="274"/>
      <c r="B38" s="104" t="s">
        <v>534</v>
      </c>
      <c r="C38" s="187">
        <v>671.83333333333303</v>
      </c>
      <c r="D38" s="264">
        <v>7.3333333333333304</v>
      </c>
      <c r="E38" s="264">
        <v>77.1666666666667</v>
      </c>
      <c r="F38" s="264">
        <v>31.9166666666667</v>
      </c>
      <c r="G38" s="264">
        <v>510</v>
      </c>
      <c r="H38" s="264">
        <v>45.4166666666667</v>
      </c>
    </row>
    <row r="39" spans="1:18">
      <c r="A39" s="274"/>
      <c r="B39" s="104" t="s">
        <v>535</v>
      </c>
      <c r="C39" s="187">
        <v>527.5</v>
      </c>
      <c r="D39" s="264">
        <v>4.5</v>
      </c>
      <c r="E39" s="264">
        <v>56.25</v>
      </c>
      <c r="F39" s="264">
        <v>23.4166666666667</v>
      </c>
      <c r="G39" s="264">
        <v>413.91666666666703</v>
      </c>
      <c r="H39" s="264">
        <v>29.4166666666667</v>
      </c>
    </row>
    <row r="40" spans="1:18">
      <c r="A40" s="277"/>
      <c r="B40" s="213" t="s">
        <v>536</v>
      </c>
      <c r="C40" s="191">
        <v>249.333333333333</v>
      </c>
      <c r="D40" s="265">
        <v>7.75</v>
      </c>
      <c r="E40" s="265">
        <v>20.75</v>
      </c>
      <c r="F40" s="265">
        <v>13.1666666666667</v>
      </c>
      <c r="G40" s="265">
        <v>194.333333333333</v>
      </c>
      <c r="H40" s="265">
        <v>13.3333333333333</v>
      </c>
    </row>
    <row r="41" spans="1:18">
      <c r="A41" s="280" t="s">
        <v>430</v>
      </c>
      <c r="B41" s="281" t="s">
        <v>537</v>
      </c>
      <c r="C41" s="282">
        <v>1012.08333333333</v>
      </c>
      <c r="D41" s="283">
        <v>17.1666666666667</v>
      </c>
      <c r="E41" s="283">
        <v>68.6666666666667</v>
      </c>
      <c r="F41" s="283">
        <v>71.0833333333333</v>
      </c>
      <c r="G41" s="283">
        <v>814.58333333333303</v>
      </c>
      <c r="H41" s="283">
        <v>40.5833333333333</v>
      </c>
    </row>
    <row r="42" spans="1:18">
      <c r="A42" s="274"/>
      <c r="B42" s="104" t="s">
        <v>538</v>
      </c>
      <c r="C42" s="187">
        <v>1165.5</v>
      </c>
      <c r="D42" s="264">
        <v>11.6666666666667</v>
      </c>
      <c r="E42" s="264">
        <v>90.9166666666667</v>
      </c>
      <c r="F42" s="264">
        <v>81.3333333333333</v>
      </c>
      <c r="G42" s="264">
        <v>940.08333333333303</v>
      </c>
      <c r="H42" s="264">
        <v>41.5</v>
      </c>
    </row>
    <row r="43" spans="1:18">
      <c r="A43" s="274"/>
      <c r="B43" s="104" t="s">
        <v>539</v>
      </c>
      <c r="C43" s="187">
        <v>447.91666666666703</v>
      </c>
      <c r="D43" s="264">
        <v>4.5833333333333304</v>
      </c>
      <c r="E43" s="264">
        <v>34.5833333333333</v>
      </c>
      <c r="F43" s="264">
        <v>31.3333333333333</v>
      </c>
      <c r="G43" s="264">
        <v>360.75</v>
      </c>
      <c r="H43" s="264">
        <v>16.6666666666667</v>
      </c>
    </row>
    <row r="44" spans="1:18">
      <c r="A44" s="274"/>
      <c r="B44" s="104" t="s">
        <v>540</v>
      </c>
      <c r="C44" s="187">
        <v>746.33333333333405</v>
      </c>
      <c r="D44" s="122">
        <v>13.3333333333333</v>
      </c>
      <c r="E44" s="122">
        <v>62.4166666666667</v>
      </c>
      <c r="F44" s="122">
        <v>46.1666666666667</v>
      </c>
      <c r="G44" s="122">
        <v>594.16666666666697</v>
      </c>
      <c r="H44" s="122">
        <v>30.25</v>
      </c>
      <c r="I44" s="267"/>
      <c r="J44" s="267"/>
      <c r="K44" s="267"/>
      <c r="L44" s="267"/>
      <c r="M44" s="267"/>
      <c r="N44" s="267"/>
      <c r="O44" s="267"/>
      <c r="P44" s="267"/>
      <c r="Q44" s="267"/>
      <c r="R44" s="267"/>
    </row>
    <row r="45" spans="1:18">
      <c r="A45" s="277"/>
      <c r="B45" s="213" t="s">
        <v>541</v>
      </c>
      <c r="C45" s="191">
        <v>263.5</v>
      </c>
      <c r="D45" s="265">
        <v>4.5</v>
      </c>
      <c r="E45" s="265">
        <v>24.6666666666667</v>
      </c>
      <c r="F45" s="265">
        <v>14.0833333333333</v>
      </c>
      <c r="G45" s="265">
        <v>212.75</v>
      </c>
      <c r="H45" s="265">
        <v>7.5</v>
      </c>
    </row>
    <row r="46" spans="1:18">
      <c r="A46" s="280" t="s">
        <v>431</v>
      </c>
      <c r="B46" s="281" t="s">
        <v>542</v>
      </c>
      <c r="C46" s="282">
        <v>1354.5</v>
      </c>
      <c r="D46" s="283">
        <v>14.5833333333333</v>
      </c>
      <c r="E46" s="283">
        <v>95.9166666666667</v>
      </c>
      <c r="F46" s="283">
        <v>89.4166666666667</v>
      </c>
      <c r="G46" s="283">
        <v>1071.3333333333301</v>
      </c>
      <c r="H46" s="283">
        <v>83.25</v>
      </c>
    </row>
    <row r="47" spans="1:18">
      <c r="A47" s="274"/>
      <c r="B47" s="104" t="s">
        <v>543</v>
      </c>
      <c r="C47" s="187">
        <v>873</v>
      </c>
      <c r="D47" s="264">
        <v>14.25</v>
      </c>
      <c r="E47" s="264">
        <v>72.4166666666667</v>
      </c>
      <c r="F47" s="264">
        <v>51.1666666666667</v>
      </c>
      <c r="G47" s="264">
        <v>677</v>
      </c>
      <c r="H47" s="264">
        <v>58.1666666666667</v>
      </c>
    </row>
    <row r="48" spans="1:18">
      <c r="A48" s="274"/>
      <c r="B48" s="104" t="s">
        <v>544</v>
      </c>
      <c r="C48" s="187">
        <v>1385.0833333333301</v>
      </c>
      <c r="D48" s="264">
        <v>16.4166666666667</v>
      </c>
      <c r="E48" s="264">
        <v>133.833333333333</v>
      </c>
      <c r="F48" s="264">
        <v>73.25</v>
      </c>
      <c r="G48" s="264">
        <v>1085</v>
      </c>
      <c r="H48" s="264">
        <v>76.5833333333333</v>
      </c>
    </row>
    <row r="49" spans="1:18">
      <c r="A49" s="274"/>
      <c r="B49" s="104" t="s">
        <v>545</v>
      </c>
      <c r="C49" s="187">
        <v>243.083333333334</v>
      </c>
      <c r="D49" s="264">
        <v>4.6666666666666696</v>
      </c>
      <c r="E49" s="264">
        <v>20.9166666666667</v>
      </c>
      <c r="F49" s="264">
        <v>16.8333333333333</v>
      </c>
      <c r="G49" s="264">
        <v>180.166666666667</v>
      </c>
      <c r="H49" s="264">
        <v>20.5</v>
      </c>
    </row>
    <row r="50" spans="1:18">
      <c r="A50" s="274"/>
      <c r="B50" s="104" t="s">
        <v>546</v>
      </c>
      <c r="C50" s="187">
        <v>904.25</v>
      </c>
      <c r="D50" s="264">
        <v>20.75</v>
      </c>
      <c r="E50" s="264">
        <v>63.6666666666667</v>
      </c>
      <c r="F50" s="264">
        <v>72.25</v>
      </c>
      <c r="G50" s="264">
        <v>669.66666666666697</v>
      </c>
      <c r="H50" s="264">
        <v>77.9166666666667</v>
      </c>
    </row>
    <row r="51" spans="1:18">
      <c r="A51" s="274"/>
      <c r="B51" s="104" t="s">
        <v>547</v>
      </c>
      <c r="C51" s="187">
        <v>238.333333333334</v>
      </c>
      <c r="D51" s="122">
        <v>12.75</v>
      </c>
      <c r="E51" s="122">
        <v>20.1666666666667</v>
      </c>
      <c r="F51" s="122">
        <v>13.25</v>
      </c>
      <c r="G51" s="122">
        <v>161.166666666667</v>
      </c>
      <c r="H51" s="122">
        <v>31</v>
      </c>
      <c r="I51" s="267"/>
      <c r="J51" s="267"/>
      <c r="K51" s="267"/>
      <c r="L51" s="267"/>
      <c r="M51" s="267"/>
      <c r="N51" s="267"/>
      <c r="O51" s="267"/>
      <c r="P51" s="267"/>
      <c r="Q51" s="267"/>
      <c r="R51" s="267"/>
    </row>
    <row r="52" spans="1:18">
      <c r="A52" s="277"/>
      <c r="B52" s="213" t="s">
        <v>548</v>
      </c>
      <c r="C52" s="191">
        <v>332</v>
      </c>
      <c r="D52" s="265">
        <v>2.25</v>
      </c>
      <c r="E52" s="265">
        <v>27.5</v>
      </c>
      <c r="F52" s="265">
        <v>15.1666666666667</v>
      </c>
      <c r="G52" s="265">
        <v>265.5</v>
      </c>
      <c r="H52" s="265">
        <v>21.5833333333333</v>
      </c>
    </row>
    <row r="53" spans="1:18">
      <c r="A53" s="280" t="s">
        <v>432</v>
      </c>
      <c r="B53" s="281" t="s">
        <v>549</v>
      </c>
      <c r="C53" s="282">
        <v>807.41666666666697</v>
      </c>
      <c r="D53" s="283">
        <v>19.8333333333333</v>
      </c>
      <c r="E53" s="283">
        <v>55.5</v>
      </c>
      <c r="F53" s="283">
        <v>58.8333333333333</v>
      </c>
      <c r="G53" s="283">
        <v>609.75</v>
      </c>
      <c r="H53" s="283">
        <v>63.5</v>
      </c>
    </row>
    <row r="54" spans="1:18">
      <c r="A54" s="274"/>
      <c r="B54" s="104" t="s">
        <v>550</v>
      </c>
      <c r="C54" s="187">
        <v>1761.5833333333301</v>
      </c>
      <c r="D54" s="264">
        <v>63.5</v>
      </c>
      <c r="E54" s="264">
        <v>127.833333333333</v>
      </c>
      <c r="F54" s="264">
        <v>117.25</v>
      </c>
      <c r="G54" s="264">
        <v>1254</v>
      </c>
      <c r="H54" s="264">
        <v>199</v>
      </c>
    </row>
    <row r="55" spans="1:18">
      <c r="A55" s="274"/>
      <c r="B55" s="104" t="s">
        <v>551</v>
      </c>
      <c r="C55" s="187">
        <v>1077.6666666666699</v>
      </c>
      <c r="D55" s="264">
        <v>19</v>
      </c>
      <c r="E55" s="264">
        <v>110.416666666667</v>
      </c>
      <c r="F55" s="264">
        <v>75.5</v>
      </c>
      <c r="G55" s="264">
        <v>768.58333333333303</v>
      </c>
      <c r="H55" s="264">
        <v>104.166666666667</v>
      </c>
    </row>
    <row r="56" spans="1:18">
      <c r="A56" s="274"/>
      <c r="B56" s="104" t="s">
        <v>552</v>
      </c>
      <c r="C56" s="187">
        <v>541</v>
      </c>
      <c r="D56" s="264">
        <v>13.5833333333333</v>
      </c>
      <c r="E56" s="264">
        <v>43.5833333333333</v>
      </c>
      <c r="F56" s="264">
        <v>37.5</v>
      </c>
      <c r="G56" s="264">
        <v>424.5</v>
      </c>
      <c r="H56" s="264">
        <v>21.8333333333333</v>
      </c>
    </row>
    <row r="57" spans="1:18">
      <c r="A57" s="277"/>
      <c r="B57" s="213" t="s">
        <v>553</v>
      </c>
      <c r="C57" s="191">
        <v>686.66666666666697</v>
      </c>
      <c r="D57" s="265">
        <v>20.0833333333333</v>
      </c>
      <c r="E57" s="265">
        <v>53.5833333333333</v>
      </c>
      <c r="F57" s="265">
        <v>54</v>
      </c>
      <c r="G57" s="265">
        <v>472.25</v>
      </c>
      <c r="H57" s="265">
        <v>86.75</v>
      </c>
    </row>
    <row r="58" spans="1:18">
      <c r="A58" s="280" t="s">
        <v>433</v>
      </c>
      <c r="B58" s="281" t="s">
        <v>554</v>
      </c>
      <c r="C58" s="282">
        <v>1617.5</v>
      </c>
      <c r="D58" s="283">
        <v>19.3333333333333</v>
      </c>
      <c r="E58" s="283">
        <v>139.916666666667</v>
      </c>
      <c r="F58" s="283">
        <v>114</v>
      </c>
      <c r="G58" s="283">
        <v>1262.6666666666699</v>
      </c>
      <c r="H58" s="283">
        <v>81.5833333333333</v>
      </c>
    </row>
    <row r="59" spans="1:18">
      <c r="A59" s="274"/>
      <c r="B59" s="104" t="s">
        <v>555</v>
      </c>
      <c r="C59" s="187">
        <v>534.66666666666595</v>
      </c>
      <c r="D59" s="264">
        <v>7.5833333333333304</v>
      </c>
      <c r="E59" s="264">
        <v>32.75</v>
      </c>
      <c r="F59" s="264">
        <v>28.4166666666667</v>
      </c>
      <c r="G59" s="264">
        <v>442.83333333333297</v>
      </c>
      <c r="H59" s="264">
        <v>23.0833333333333</v>
      </c>
    </row>
    <row r="60" spans="1:18">
      <c r="A60" s="274"/>
      <c r="B60" s="104" t="s">
        <v>556</v>
      </c>
      <c r="C60" s="187">
        <v>1134.3333333333301</v>
      </c>
      <c r="D60" s="264">
        <v>19.6666666666667</v>
      </c>
      <c r="E60" s="264">
        <v>95.9166666666667</v>
      </c>
      <c r="F60" s="264">
        <v>84</v>
      </c>
      <c r="G60" s="264">
        <v>867.91666666666697</v>
      </c>
      <c r="H60" s="264">
        <v>66.8333333333333</v>
      </c>
    </row>
    <row r="61" spans="1:18">
      <c r="A61" s="274"/>
      <c r="B61" s="104" t="s">
        <v>557</v>
      </c>
      <c r="C61" s="187">
        <v>308.83333333333297</v>
      </c>
      <c r="D61" s="264">
        <v>5.4166666666666696</v>
      </c>
      <c r="E61" s="264">
        <v>18.5833333333333</v>
      </c>
      <c r="F61" s="264">
        <v>21.9166666666667</v>
      </c>
      <c r="G61" s="264">
        <v>236.333333333333</v>
      </c>
      <c r="H61" s="264">
        <v>26.5833333333333</v>
      </c>
    </row>
    <row r="62" spans="1:18">
      <c r="A62" s="277"/>
      <c r="B62" s="213" t="s">
        <v>558</v>
      </c>
      <c r="C62" s="191">
        <v>442.08333333333297</v>
      </c>
      <c r="D62" s="265">
        <v>0.83333333333333304</v>
      </c>
      <c r="E62" s="265">
        <v>46.4166666666667</v>
      </c>
      <c r="F62" s="265">
        <v>20.6666666666667</v>
      </c>
      <c r="G62" s="265">
        <v>342.5</v>
      </c>
      <c r="H62" s="265">
        <v>31.6666666666667</v>
      </c>
    </row>
    <row r="63" spans="1:18">
      <c r="A63" s="274" t="s">
        <v>434</v>
      </c>
      <c r="B63" s="104" t="s">
        <v>559</v>
      </c>
      <c r="C63" s="187">
        <v>544.58333333333303</v>
      </c>
      <c r="D63" s="264">
        <v>3.8333333333333299</v>
      </c>
      <c r="E63" s="264">
        <v>59.25</v>
      </c>
      <c r="F63" s="264">
        <v>40.6666666666667</v>
      </c>
      <c r="G63" s="264">
        <v>423</v>
      </c>
      <c r="H63" s="264">
        <v>17.8333333333333</v>
      </c>
    </row>
    <row r="64" spans="1:18">
      <c r="A64" s="274"/>
      <c r="B64" s="104" t="s">
        <v>560</v>
      </c>
      <c r="C64" s="187">
        <v>623.33333333333405</v>
      </c>
      <c r="D64" s="122">
        <v>10.8333333333333</v>
      </c>
      <c r="E64" s="122">
        <v>37.25</v>
      </c>
      <c r="F64" s="122">
        <v>23.1666666666667</v>
      </c>
      <c r="G64" s="122">
        <v>527.66666666666697</v>
      </c>
      <c r="H64" s="122">
        <v>24.4166666666667</v>
      </c>
      <c r="I64" s="267"/>
      <c r="J64" s="267"/>
      <c r="K64" s="267"/>
      <c r="L64" s="267"/>
      <c r="M64" s="267"/>
      <c r="N64" s="267"/>
      <c r="O64" s="267"/>
      <c r="P64" s="267"/>
      <c r="Q64" s="267"/>
      <c r="R64" s="267"/>
    </row>
    <row r="65" spans="1:18">
      <c r="A65" s="274"/>
      <c r="B65" s="104" t="s">
        <v>561</v>
      </c>
      <c r="C65" s="187">
        <v>496.166666666666</v>
      </c>
      <c r="D65" s="264">
        <v>12.6666666666667</v>
      </c>
      <c r="E65" s="264">
        <v>25.75</v>
      </c>
      <c r="F65" s="264">
        <v>32.75</v>
      </c>
      <c r="G65" s="264">
        <v>396.58333333333297</v>
      </c>
      <c r="H65" s="264">
        <v>28.4166666666667</v>
      </c>
    </row>
    <row r="66" spans="1:18">
      <c r="A66" s="274"/>
      <c r="B66" s="104" t="s">
        <v>562</v>
      </c>
      <c r="C66" s="187">
        <v>247.583333333334</v>
      </c>
      <c r="D66" s="264">
        <v>0.16666666666666699</v>
      </c>
      <c r="E66" s="264">
        <v>16.6666666666667</v>
      </c>
      <c r="F66" s="264">
        <v>7.8333333333333304</v>
      </c>
      <c r="G66" s="264">
        <v>218.666666666667</v>
      </c>
      <c r="H66" s="264">
        <v>4.25</v>
      </c>
    </row>
    <row r="67" spans="1:18">
      <c r="A67" s="277"/>
      <c r="B67" s="213" t="s">
        <v>563</v>
      </c>
      <c r="C67" s="191">
        <v>136.5</v>
      </c>
      <c r="D67" s="265">
        <v>2.5833333333333299</v>
      </c>
      <c r="E67" s="265">
        <v>8.75</v>
      </c>
      <c r="F67" s="265">
        <v>3</v>
      </c>
      <c r="G67" s="265">
        <v>116.833333333333</v>
      </c>
      <c r="H67" s="265">
        <v>5.3333333333333304</v>
      </c>
    </row>
    <row r="68" spans="1:18">
      <c r="A68" s="274" t="s">
        <v>435</v>
      </c>
      <c r="B68" s="104" t="s">
        <v>564</v>
      </c>
      <c r="C68" s="187">
        <v>1341.5</v>
      </c>
      <c r="D68" s="264">
        <v>16</v>
      </c>
      <c r="E68" s="264">
        <v>116.25</v>
      </c>
      <c r="F68" s="264">
        <v>78.9166666666667</v>
      </c>
      <c r="G68" s="264">
        <v>1058.5</v>
      </c>
      <c r="H68" s="264">
        <v>71.8333333333333</v>
      </c>
    </row>
    <row r="69" spans="1:18">
      <c r="A69" s="277"/>
      <c r="B69" s="213" t="s">
        <v>565</v>
      </c>
      <c r="C69" s="191">
        <v>271.75</v>
      </c>
      <c r="D69" s="265">
        <v>1.9166666666666701</v>
      </c>
      <c r="E69" s="265">
        <v>25.3333333333333</v>
      </c>
      <c r="F69" s="265">
        <v>13.5833333333333</v>
      </c>
      <c r="G69" s="265">
        <v>216.916666666667</v>
      </c>
      <c r="H69" s="265">
        <v>14</v>
      </c>
    </row>
    <row r="70" spans="1:18">
      <c r="A70" s="274" t="s">
        <v>436</v>
      </c>
      <c r="B70" s="104" t="s">
        <v>566</v>
      </c>
      <c r="C70" s="187">
        <v>1544.6666666666699</v>
      </c>
      <c r="D70" s="122">
        <v>61.25</v>
      </c>
      <c r="E70" s="122">
        <v>114.833333333333</v>
      </c>
      <c r="F70" s="122">
        <v>124</v>
      </c>
      <c r="G70" s="122">
        <v>1107.6666666666699</v>
      </c>
      <c r="H70" s="122">
        <v>136.916666666667</v>
      </c>
      <c r="I70" s="267"/>
      <c r="J70" s="267"/>
      <c r="K70" s="267"/>
      <c r="L70" s="267"/>
      <c r="M70" s="267"/>
      <c r="N70" s="267"/>
      <c r="O70" s="267"/>
      <c r="P70" s="267"/>
      <c r="Q70" s="267"/>
      <c r="R70" s="267"/>
    </row>
    <row r="71" spans="1:18">
      <c r="A71" s="274"/>
      <c r="B71" s="104" t="s">
        <v>567</v>
      </c>
      <c r="C71" s="187">
        <v>2122.3333333333298</v>
      </c>
      <c r="D71" s="264">
        <v>42.1666666666667</v>
      </c>
      <c r="E71" s="264">
        <v>199.75</v>
      </c>
      <c r="F71" s="264">
        <v>168.833333333333</v>
      </c>
      <c r="G71" s="264">
        <v>1577.6666666666699</v>
      </c>
      <c r="H71" s="264">
        <v>133.916666666667</v>
      </c>
    </row>
    <row r="72" spans="1:18">
      <c r="A72" s="277"/>
      <c r="B72" s="213" t="s">
        <v>568</v>
      </c>
      <c r="C72" s="191">
        <v>424.833333333334</v>
      </c>
      <c r="D72" s="265">
        <v>3.6666666666666701</v>
      </c>
      <c r="E72" s="265">
        <v>28.1666666666667</v>
      </c>
      <c r="F72" s="265">
        <v>21.6666666666667</v>
      </c>
      <c r="G72" s="265">
        <v>346.41666666666703</v>
      </c>
      <c r="H72" s="265">
        <v>24.9166666666667</v>
      </c>
    </row>
    <row r="73" spans="1:18">
      <c r="A73" s="280" t="s">
        <v>437</v>
      </c>
      <c r="B73" s="281" t="s">
        <v>569</v>
      </c>
      <c r="C73" s="282">
        <v>2686.5833333333298</v>
      </c>
      <c r="D73" s="283">
        <v>36.25</v>
      </c>
      <c r="E73" s="283">
        <v>251.083333333333</v>
      </c>
      <c r="F73" s="283">
        <v>220.833333333333</v>
      </c>
      <c r="G73" s="283">
        <v>2029.5833333333301</v>
      </c>
      <c r="H73" s="283">
        <v>148.833333333333</v>
      </c>
    </row>
    <row r="74" spans="1:18">
      <c r="A74" s="277"/>
      <c r="B74" s="213" t="s">
        <v>570</v>
      </c>
      <c r="C74" s="191">
        <v>467.83333333333297</v>
      </c>
      <c r="D74" s="265">
        <v>6.25</v>
      </c>
      <c r="E74" s="265">
        <v>39.4166666666667</v>
      </c>
      <c r="F74" s="265">
        <v>29.5833333333333</v>
      </c>
      <c r="G74" s="265">
        <v>362.08333333333297</v>
      </c>
      <c r="H74" s="265">
        <v>30.5</v>
      </c>
    </row>
    <row r="75" spans="1:18">
      <c r="A75" s="280" t="s">
        <v>438</v>
      </c>
      <c r="B75" s="281" t="s">
        <v>571</v>
      </c>
      <c r="C75" s="282">
        <v>47.4166666666667</v>
      </c>
      <c r="D75" s="283">
        <v>1.6666666666666701</v>
      </c>
      <c r="E75" s="283">
        <v>11.5833333333333</v>
      </c>
      <c r="F75" s="283">
        <v>4.0833333333333304</v>
      </c>
      <c r="G75" s="283">
        <v>27.1666666666667</v>
      </c>
      <c r="H75" s="283">
        <v>2.9166666666666701</v>
      </c>
    </row>
    <row r="76" spans="1:18">
      <c r="A76" s="274"/>
      <c r="B76" s="104" t="s">
        <v>572</v>
      </c>
      <c r="C76" s="187">
        <v>68</v>
      </c>
      <c r="D76" s="122">
        <v>0.5</v>
      </c>
      <c r="E76" s="122">
        <v>4.0833333333333304</v>
      </c>
      <c r="F76" s="122">
        <v>5.1666666666666696</v>
      </c>
      <c r="G76" s="122">
        <v>50.3333333333333</v>
      </c>
      <c r="H76" s="122">
        <v>7.9166666666666696</v>
      </c>
      <c r="I76" s="267"/>
      <c r="J76" s="267"/>
      <c r="K76" s="267"/>
      <c r="L76" s="267"/>
      <c r="M76" s="267"/>
      <c r="N76" s="267"/>
      <c r="O76" s="267"/>
      <c r="P76" s="267"/>
      <c r="Q76" s="267"/>
      <c r="R76" s="267"/>
    </row>
    <row r="77" spans="1:18">
      <c r="A77" s="274"/>
      <c r="B77" s="104" t="s">
        <v>573</v>
      </c>
      <c r="C77" s="187">
        <v>77.4166666666667</v>
      </c>
      <c r="D77" s="264">
        <v>4.3333333333333304</v>
      </c>
      <c r="E77" s="264">
        <v>9.4166666666666696</v>
      </c>
      <c r="F77" s="264">
        <v>7.5</v>
      </c>
      <c r="G77" s="264">
        <v>50.8333333333333</v>
      </c>
      <c r="H77" s="264">
        <v>5.3333333333333304</v>
      </c>
    </row>
    <row r="78" spans="1:18">
      <c r="A78" s="274"/>
      <c r="B78" s="104" t="s">
        <v>574</v>
      </c>
      <c r="C78" s="187">
        <v>17.6666666666667</v>
      </c>
      <c r="D78" s="264">
        <v>0.16666666666666699</v>
      </c>
      <c r="E78" s="264">
        <v>4.3333333333333304</v>
      </c>
      <c r="F78" s="264">
        <v>1.4166666666666701</v>
      </c>
      <c r="G78" s="264">
        <v>11.5</v>
      </c>
      <c r="H78" s="264">
        <v>0.25</v>
      </c>
    </row>
    <row r="79" spans="1:18">
      <c r="A79" s="274"/>
      <c r="B79" s="104" t="s">
        <v>575</v>
      </c>
      <c r="C79" s="187">
        <v>75.75</v>
      </c>
      <c r="D79" s="264"/>
      <c r="E79" s="264">
        <v>8.4166666666666696</v>
      </c>
      <c r="F79" s="264">
        <v>5.5833333333333304</v>
      </c>
      <c r="G79" s="264">
        <v>59.25</v>
      </c>
      <c r="H79" s="264">
        <v>2.5</v>
      </c>
    </row>
    <row r="80" spans="1:18">
      <c r="A80" s="277"/>
      <c r="B80" s="213" t="s">
        <v>576</v>
      </c>
      <c r="C80" s="191">
        <v>43.6666666666667</v>
      </c>
      <c r="D80" s="265">
        <v>2.4166666666666701</v>
      </c>
      <c r="E80" s="265">
        <v>3.25</v>
      </c>
      <c r="F80" s="265">
        <v>5.9166666666666696</v>
      </c>
      <c r="G80" s="265">
        <v>26.25</v>
      </c>
      <c r="H80" s="265">
        <v>5.8333333333333304</v>
      </c>
    </row>
    <row r="81" spans="1:18">
      <c r="A81" s="280" t="s">
        <v>439</v>
      </c>
      <c r="B81" s="281" t="s">
        <v>577</v>
      </c>
      <c r="C81" s="282">
        <v>1030.9166666666699</v>
      </c>
      <c r="D81" s="283">
        <v>9.5833333333333304</v>
      </c>
      <c r="E81" s="283">
        <v>105.166666666667</v>
      </c>
      <c r="F81" s="283">
        <v>106.583333333333</v>
      </c>
      <c r="G81" s="283">
        <v>782</v>
      </c>
      <c r="H81" s="283">
        <v>27.5833333333333</v>
      </c>
    </row>
    <row r="82" spans="1:18">
      <c r="A82" s="277"/>
      <c r="B82" s="213" t="s">
        <v>578</v>
      </c>
      <c r="C82" s="191">
        <v>53.1666666666667</v>
      </c>
      <c r="D82" s="265"/>
      <c r="E82" s="265">
        <v>6.4166666666666696</v>
      </c>
      <c r="F82" s="265">
        <v>4.1666666666666696</v>
      </c>
      <c r="G82" s="265">
        <v>40.8333333333333</v>
      </c>
      <c r="H82" s="265">
        <v>1.75</v>
      </c>
    </row>
    <row r="83" spans="1:18">
      <c r="A83" s="280" t="s">
        <v>440</v>
      </c>
      <c r="B83" s="281" t="s">
        <v>579</v>
      </c>
      <c r="C83" s="282">
        <v>90.8333333333333</v>
      </c>
      <c r="D83" s="291">
        <v>1.3333333333333299</v>
      </c>
      <c r="E83" s="291">
        <v>8.9166666666666696</v>
      </c>
      <c r="F83" s="291">
        <v>4.4166666666666696</v>
      </c>
      <c r="G83" s="291">
        <v>70.8333333333333</v>
      </c>
      <c r="H83" s="291">
        <v>5.3333333333333304</v>
      </c>
      <c r="I83" s="267"/>
      <c r="J83" s="267"/>
      <c r="K83" s="267"/>
      <c r="L83" s="267"/>
      <c r="M83" s="267"/>
      <c r="N83" s="267"/>
      <c r="O83" s="267"/>
      <c r="P83" s="267"/>
      <c r="Q83" s="267"/>
      <c r="R83" s="267"/>
    </row>
    <row r="84" spans="1:18">
      <c r="A84" s="274"/>
      <c r="B84" s="104" t="s">
        <v>580</v>
      </c>
      <c r="C84" s="187">
        <v>474.333333333334</v>
      </c>
      <c r="D84" s="264">
        <v>6.6666666666666696</v>
      </c>
      <c r="E84" s="264">
        <v>66.9166666666667</v>
      </c>
      <c r="F84" s="264">
        <v>32.5833333333333</v>
      </c>
      <c r="G84" s="264">
        <v>331.41666666666703</v>
      </c>
      <c r="H84" s="264">
        <v>36.75</v>
      </c>
    </row>
    <row r="85" spans="1:18">
      <c r="A85" s="274"/>
      <c r="B85" s="104" t="s">
        <v>581</v>
      </c>
      <c r="C85" s="187">
        <v>145.333333333333</v>
      </c>
      <c r="D85" s="264">
        <v>2.4166666666666701</v>
      </c>
      <c r="E85" s="264">
        <v>9.1666666666666696</v>
      </c>
      <c r="F85" s="264">
        <v>6.0833333333333304</v>
      </c>
      <c r="G85" s="264">
        <v>118.25</v>
      </c>
      <c r="H85" s="264">
        <v>9.4166666666666696</v>
      </c>
    </row>
    <row r="86" spans="1:18">
      <c r="A86" s="274"/>
      <c r="B86" s="104" t="s">
        <v>582</v>
      </c>
      <c r="C86" s="187">
        <v>85.8333333333333</v>
      </c>
      <c r="D86" s="264"/>
      <c r="E86" s="264">
        <v>12</v>
      </c>
      <c r="F86" s="264">
        <v>3.6666666666666701</v>
      </c>
      <c r="G86" s="264">
        <v>67.3333333333333</v>
      </c>
      <c r="H86" s="264">
        <v>2.8333333333333299</v>
      </c>
    </row>
    <row r="87" spans="1:18">
      <c r="A87" s="274"/>
      <c r="B87" s="104" t="s">
        <v>583</v>
      </c>
      <c r="C87" s="187">
        <v>22.8333333333333</v>
      </c>
      <c r="D87" s="264">
        <v>0.75</v>
      </c>
      <c r="E87" s="264">
        <v>2.25</v>
      </c>
      <c r="F87" s="264"/>
      <c r="G87" s="264">
        <v>18.75</v>
      </c>
      <c r="H87" s="264">
        <v>1.0833333333333299</v>
      </c>
    </row>
    <row r="88" spans="1:18">
      <c r="A88" s="274"/>
      <c r="B88" s="104" t="s">
        <v>584</v>
      </c>
      <c r="C88" s="187">
        <v>79.3333333333333</v>
      </c>
      <c r="D88" s="264">
        <v>3.4166666666666701</v>
      </c>
      <c r="E88" s="264">
        <v>6.4166666666666696</v>
      </c>
      <c r="F88" s="264">
        <v>2.25</v>
      </c>
      <c r="G88" s="264">
        <v>62.9166666666667</v>
      </c>
      <c r="H88" s="264">
        <v>4.3333333333333304</v>
      </c>
    </row>
    <row r="89" spans="1:18">
      <c r="A89" s="274"/>
      <c r="B89" s="104" t="s">
        <v>585</v>
      </c>
      <c r="C89" s="187">
        <v>434.33333333333297</v>
      </c>
      <c r="D89" s="264">
        <v>13.8333333333333</v>
      </c>
      <c r="E89" s="264">
        <v>51.5</v>
      </c>
      <c r="F89" s="264">
        <v>25.0833333333333</v>
      </c>
      <c r="G89" s="264">
        <v>323.83333333333297</v>
      </c>
      <c r="H89" s="264">
        <v>20.0833333333333</v>
      </c>
    </row>
    <row r="90" spans="1:18">
      <c r="A90" s="277"/>
      <c r="B90" s="213" t="s">
        <v>586</v>
      </c>
      <c r="C90" s="191">
        <v>95</v>
      </c>
      <c r="D90" s="125">
        <v>3.9166666666666701</v>
      </c>
      <c r="E90" s="125">
        <v>5.8333333333333304</v>
      </c>
      <c r="F90" s="125">
        <v>3</v>
      </c>
      <c r="G90" s="125">
        <v>80.3333333333333</v>
      </c>
      <c r="H90" s="125">
        <v>1.9166666666666701</v>
      </c>
      <c r="I90" s="267"/>
      <c r="J90" s="267"/>
      <c r="K90" s="267"/>
      <c r="L90" s="267"/>
      <c r="M90" s="267"/>
      <c r="N90" s="267"/>
      <c r="O90" s="267"/>
      <c r="P90" s="267"/>
      <c r="Q90" s="267"/>
      <c r="R90" s="267"/>
    </row>
    <row r="91" spans="1:18">
      <c r="A91" s="294" t="s">
        <v>111</v>
      </c>
      <c r="B91" s="294"/>
      <c r="C91" s="191">
        <v>407.58333333333297</v>
      </c>
      <c r="D91" s="296">
        <v>10.75</v>
      </c>
      <c r="E91" s="296">
        <v>41.5833333333333</v>
      </c>
      <c r="F91" s="296">
        <v>14.75</v>
      </c>
      <c r="G91" s="296">
        <v>290.58333333333297</v>
      </c>
      <c r="H91" s="296">
        <v>49.9166666666667</v>
      </c>
    </row>
    <row r="92" spans="1:18" ht="13.5">
      <c r="A92" s="127" t="s">
        <v>216</v>
      </c>
      <c r="B92" s="138"/>
      <c r="C92" s="138"/>
      <c r="D92" s="193"/>
      <c r="E92" s="193"/>
      <c r="F92" s="193"/>
      <c r="G92" s="193"/>
      <c r="H92" s="193"/>
    </row>
    <row r="93" spans="1:18" ht="13.5">
      <c r="A93" s="299"/>
      <c r="B93" s="300"/>
      <c r="C93" s="300"/>
      <c r="D93" s="301"/>
      <c r="E93" s="301"/>
      <c r="F93" s="301"/>
      <c r="G93" s="301"/>
      <c r="H93" s="301"/>
    </row>
    <row r="94" spans="1:18" ht="13.5">
      <c r="A94" s="299"/>
      <c r="B94" s="300"/>
      <c r="C94" s="300"/>
      <c r="D94" s="301"/>
      <c r="E94" s="301"/>
      <c r="F94" s="301"/>
      <c r="G94" s="301"/>
      <c r="H94" s="301"/>
    </row>
    <row r="95" spans="1:18" ht="13.5">
      <c r="A95" s="299"/>
      <c r="B95" s="300"/>
      <c r="C95" s="300"/>
      <c r="D95" s="301"/>
      <c r="E95" s="301"/>
      <c r="F95" s="301"/>
      <c r="G95" s="301"/>
      <c r="H95" s="301"/>
    </row>
    <row r="96" spans="1:18" ht="13.5">
      <c r="A96" s="299"/>
      <c r="B96" s="300"/>
      <c r="C96" s="300"/>
      <c r="D96" s="301"/>
      <c r="E96" s="301"/>
      <c r="F96" s="301"/>
      <c r="G96" s="301"/>
      <c r="H96" s="301"/>
    </row>
    <row r="97" spans="1:18" ht="13.5">
      <c r="A97" s="302"/>
      <c r="B97" s="302"/>
      <c r="C97" s="302"/>
      <c r="D97" s="303"/>
      <c r="E97" s="303"/>
      <c r="F97" s="303"/>
      <c r="G97" s="303"/>
      <c r="H97" s="303"/>
      <c r="I97" s="267"/>
      <c r="J97" s="267"/>
      <c r="K97" s="267"/>
      <c r="L97" s="267"/>
      <c r="M97" s="267"/>
      <c r="N97" s="267"/>
      <c r="O97" s="267"/>
      <c r="P97" s="267"/>
      <c r="Q97" s="267"/>
      <c r="R97" s="267"/>
    </row>
    <row r="98" spans="1:18" ht="13.5">
      <c r="A98" s="300"/>
      <c r="B98" s="300"/>
      <c r="C98" s="300"/>
      <c r="D98" s="301"/>
      <c r="E98" s="301"/>
      <c r="F98" s="301"/>
      <c r="G98" s="301"/>
      <c r="H98" s="301"/>
    </row>
    <row r="99" spans="1:18" ht="13.5">
      <c r="A99" s="300"/>
      <c r="B99" s="300"/>
      <c r="C99" s="300"/>
      <c r="D99" s="301"/>
      <c r="E99" s="301"/>
      <c r="F99" s="301"/>
      <c r="G99" s="301"/>
      <c r="H99" s="301"/>
    </row>
    <row r="100" spans="1:18" ht="13.5">
      <c r="A100" s="300"/>
      <c r="B100" s="300"/>
      <c r="C100" s="300"/>
      <c r="D100" s="301"/>
      <c r="E100" s="301"/>
      <c r="F100" s="301"/>
      <c r="G100" s="301"/>
      <c r="H100" s="301"/>
    </row>
    <row r="101" spans="1:18" ht="13.5">
      <c r="A101" s="300"/>
      <c r="B101" s="300"/>
      <c r="C101" s="300"/>
      <c r="D101" s="301"/>
      <c r="E101" s="301"/>
      <c r="F101" s="301"/>
      <c r="G101" s="301"/>
      <c r="H101" s="301"/>
    </row>
    <row r="102" spans="1:18" ht="13.5">
      <c r="A102" s="300"/>
      <c r="B102" s="300"/>
      <c r="C102" s="300"/>
      <c r="D102" s="301"/>
      <c r="E102" s="301"/>
      <c r="F102" s="301"/>
      <c r="G102" s="301"/>
      <c r="H102" s="301"/>
    </row>
    <row r="103" spans="1:18" ht="13.5">
      <c r="A103" s="300"/>
      <c r="B103" s="300"/>
      <c r="C103" s="300"/>
      <c r="D103" s="301"/>
      <c r="E103" s="301"/>
      <c r="F103" s="301"/>
      <c r="G103" s="301"/>
      <c r="H103" s="301"/>
    </row>
    <row r="104" spans="1:18" ht="13.5">
      <c r="A104" s="302"/>
      <c r="B104" s="302"/>
      <c r="C104" s="302"/>
      <c r="D104" s="303"/>
      <c r="E104" s="303"/>
      <c r="F104" s="303"/>
      <c r="G104" s="303"/>
      <c r="H104" s="303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</row>
    <row r="105" spans="1:18" ht="13.5">
      <c r="A105" s="300"/>
      <c r="B105" s="300"/>
      <c r="C105" s="300"/>
      <c r="D105" s="301"/>
      <c r="E105" s="301"/>
      <c r="F105" s="301"/>
      <c r="G105" s="301"/>
      <c r="H105" s="301"/>
    </row>
    <row r="106" spans="1:18" ht="13.5">
      <c r="A106" s="300"/>
      <c r="B106" s="300"/>
      <c r="C106" s="300"/>
      <c r="D106" s="301"/>
      <c r="E106" s="301"/>
      <c r="F106" s="301"/>
      <c r="G106" s="301"/>
      <c r="H106" s="301"/>
    </row>
    <row r="107" spans="1:18" ht="13.5">
      <c r="A107" s="300"/>
      <c r="B107" s="300"/>
      <c r="C107" s="300"/>
      <c r="D107" s="301"/>
      <c r="E107" s="301"/>
      <c r="F107" s="301"/>
      <c r="G107" s="301"/>
      <c r="H107" s="301"/>
    </row>
    <row r="108" spans="1:18" ht="13.5">
      <c r="A108" s="300"/>
      <c r="B108" s="300"/>
      <c r="C108" s="300"/>
      <c r="D108" s="301"/>
      <c r="E108" s="301"/>
      <c r="F108" s="301"/>
      <c r="G108" s="301"/>
      <c r="H108" s="301"/>
    </row>
    <row r="109" spans="1:18" ht="13.5">
      <c r="A109" s="300"/>
      <c r="B109" s="300"/>
      <c r="C109" s="300"/>
      <c r="D109" s="301"/>
      <c r="E109" s="301"/>
      <c r="F109" s="301"/>
      <c r="G109" s="301"/>
      <c r="H109" s="301"/>
    </row>
    <row r="110" spans="1:18" ht="13.5">
      <c r="A110" s="300"/>
      <c r="B110" s="300"/>
      <c r="C110" s="300"/>
      <c r="D110" s="301"/>
      <c r="E110" s="301"/>
      <c r="F110" s="301"/>
      <c r="G110" s="301"/>
      <c r="H110" s="301"/>
    </row>
    <row r="111" spans="1:18" ht="13.5">
      <c r="A111" s="302"/>
      <c r="B111" s="302"/>
      <c r="C111" s="302"/>
      <c r="D111" s="303"/>
      <c r="E111" s="303"/>
      <c r="F111" s="303"/>
      <c r="G111" s="303"/>
      <c r="H111" s="303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</row>
    <row r="112" spans="1:18" ht="13.5">
      <c r="A112" s="300"/>
      <c r="B112" s="300"/>
      <c r="C112" s="300"/>
      <c r="D112" s="301"/>
      <c r="E112" s="301"/>
      <c r="F112" s="301"/>
      <c r="G112" s="301"/>
      <c r="H112" s="301"/>
    </row>
    <row r="113" spans="1:18" ht="13.5">
      <c r="A113" s="300"/>
      <c r="B113" s="300"/>
      <c r="C113" s="300"/>
      <c r="D113" s="301"/>
      <c r="E113" s="301"/>
      <c r="F113" s="301"/>
      <c r="G113" s="301"/>
      <c r="H113" s="301"/>
    </row>
    <row r="114" spans="1:18" ht="13.5">
      <c r="A114" s="300"/>
      <c r="B114" s="300"/>
      <c r="C114" s="300"/>
      <c r="D114" s="301"/>
      <c r="E114" s="301"/>
      <c r="F114" s="301"/>
      <c r="G114" s="301"/>
      <c r="H114" s="301"/>
    </row>
    <row r="115" spans="1:18" ht="13.5">
      <c r="A115" s="300"/>
      <c r="B115" s="300"/>
      <c r="C115" s="300"/>
      <c r="D115" s="301"/>
      <c r="E115" s="301"/>
      <c r="F115" s="301"/>
      <c r="G115" s="301"/>
      <c r="H115" s="301"/>
    </row>
    <row r="116" spans="1:18" ht="13.5">
      <c r="A116" s="300"/>
      <c r="B116" s="300"/>
      <c r="C116" s="300"/>
      <c r="D116" s="301"/>
      <c r="E116" s="301"/>
      <c r="F116" s="301"/>
      <c r="G116" s="301"/>
      <c r="H116" s="301"/>
    </row>
    <row r="117" spans="1:18" ht="13.5">
      <c r="A117" s="300"/>
      <c r="B117" s="300"/>
      <c r="C117" s="300"/>
      <c r="D117" s="301"/>
      <c r="E117" s="301"/>
      <c r="F117" s="301"/>
      <c r="G117" s="301"/>
      <c r="H117" s="301"/>
    </row>
    <row r="118" spans="1:18" ht="13.5">
      <c r="A118" s="302"/>
      <c r="B118" s="302"/>
      <c r="C118" s="302"/>
      <c r="D118" s="303"/>
      <c r="E118" s="303"/>
      <c r="F118" s="303"/>
      <c r="G118" s="303"/>
      <c r="H118" s="303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</row>
    <row r="119" spans="1:18" ht="13.5">
      <c r="A119" s="300"/>
      <c r="B119" s="300"/>
      <c r="C119" s="300"/>
      <c r="D119" s="301"/>
      <c r="E119" s="301"/>
      <c r="F119" s="301"/>
      <c r="G119" s="301"/>
      <c r="H119" s="301"/>
    </row>
    <row r="120" spans="1:18" ht="13.5">
      <c r="A120" s="300"/>
      <c r="B120" s="300"/>
      <c r="C120" s="300"/>
      <c r="D120" s="301"/>
      <c r="E120" s="301"/>
      <c r="F120" s="301"/>
      <c r="G120" s="301"/>
      <c r="H120" s="301"/>
    </row>
    <row r="121" spans="1:18" ht="13.5">
      <c r="A121" s="300"/>
      <c r="B121" s="300"/>
      <c r="C121" s="300"/>
      <c r="D121" s="301"/>
      <c r="E121" s="301"/>
      <c r="F121" s="301"/>
      <c r="G121" s="301"/>
      <c r="H121" s="301"/>
    </row>
    <row r="122" spans="1:18" ht="13.5">
      <c r="A122" s="300"/>
      <c r="B122" s="300"/>
      <c r="C122" s="300"/>
      <c r="D122" s="301"/>
      <c r="E122" s="301"/>
      <c r="F122" s="301"/>
      <c r="G122" s="301"/>
      <c r="H122" s="301"/>
    </row>
    <row r="123" spans="1:18" ht="13.5">
      <c r="A123" s="300"/>
      <c r="B123" s="300"/>
      <c r="C123" s="300"/>
      <c r="D123" s="301"/>
      <c r="E123" s="301"/>
      <c r="F123" s="301"/>
      <c r="G123" s="301"/>
      <c r="H123" s="301"/>
    </row>
    <row r="124" spans="1:18" ht="13.5">
      <c r="A124" s="300"/>
      <c r="B124" s="300"/>
      <c r="C124" s="300"/>
      <c r="D124" s="301"/>
      <c r="E124" s="301"/>
      <c r="F124" s="301"/>
      <c r="G124" s="301"/>
      <c r="H124" s="301"/>
    </row>
    <row r="125" spans="1:18" ht="13.5">
      <c r="A125" s="302"/>
      <c r="B125" s="302"/>
      <c r="C125" s="302"/>
      <c r="D125" s="303"/>
      <c r="E125" s="303"/>
      <c r="F125" s="303"/>
      <c r="G125" s="303"/>
      <c r="H125" s="303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</row>
    <row r="126" spans="1:18" ht="13.5">
      <c r="A126" s="300"/>
      <c r="B126" s="300"/>
      <c r="C126" s="300"/>
      <c r="D126" s="301"/>
      <c r="E126" s="301"/>
      <c r="F126" s="301"/>
      <c r="G126" s="301"/>
      <c r="H126" s="301"/>
    </row>
    <row r="127" spans="1:18" ht="13.5">
      <c r="A127" s="300"/>
      <c r="B127" s="300"/>
      <c r="C127" s="300"/>
      <c r="D127" s="301"/>
      <c r="E127" s="301"/>
      <c r="F127" s="301"/>
      <c r="G127" s="301"/>
      <c r="H127" s="301"/>
    </row>
    <row r="128" spans="1:18" ht="13.5">
      <c r="A128" s="300"/>
      <c r="B128" s="300"/>
      <c r="C128" s="300"/>
      <c r="D128" s="301"/>
      <c r="E128" s="301"/>
      <c r="F128" s="301"/>
      <c r="G128" s="301"/>
      <c r="H128" s="301"/>
    </row>
    <row r="129" spans="1:18" ht="13.5">
      <c r="A129" s="300"/>
      <c r="B129" s="300"/>
      <c r="C129" s="300"/>
      <c r="D129" s="301"/>
      <c r="E129" s="301"/>
      <c r="F129" s="301"/>
      <c r="G129" s="301"/>
      <c r="H129" s="301"/>
    </row>
    <row r="130" spans="1:18" ht="13.5">
      <c r="A130" s="300"/>
      <c r="B130" s="300"/>
      <c r="C130" s="300"/>
      <c r="D130" s="301"/>
      <c r="E130" s="301"/>
      <c r="F130" s="301"/>
      <c r="G130" s="301"/>
      <c r="H130" s="301"/>
    </row>
    <row r="131" spans="1:18" ht="13.5">
      <c r="A131" s="300"/>
      <c r="B131" s="300"/>
      <c r="C131" s="300"/>
      <c r="D131" s="301"/>
      <c r="E131" s="301"/>
      <c r="F131" s="301"/>
      <c r="G131" s="301"/>
      <c r="H131" s="301"/>
    </row>
    <row r="132" spans="1:18" ht="13.5">
      <c r="A132" s="302"/>
      <c r="B132" s="302"/>
      <c r="C132" s="302"/>
      <c r="D132" s="303"/>
      <c r="E132" s="303"/>
      <c r="F132" s="303"/>
      <c r="G132" s="303"/>
      <c r="H132" s="303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</row>
    <row r="133" spans="1:18" ht="13.5">
      <c r="A133" s="300"/>
      <c r="B133" s="300"/>
      <c r="C133" s="300"/>
      <c r="D133" s="301"/>
      <c r="E133" s="301"/>
      <c r="F133" s="301"/>
      <c r="G133" s="301"/>
      <c r="H133" s="301"/>
    </row>
    <row r="134" spans="1:18" ht="13.5">
      <c r="A134" s="300"/>
      <c r="B134" s="300"/>
      <c r="C134" s="300"/>
      <c r="D134" s="301"/>
      <c r="E134" s="301"/>
      <c r="F134" s="301"/>
      <c r="G134" s="301"/>
      <c r="H134" s="301"/>
    </row>
    <row r="135" spans="1:18" ht="13.5">
      <c r="A135" s="300"/>
      <c r="B135" s="300"/>
      <c r="C135" s="300"/>
      <c r="D135" s="301"/>
      <c r="E135" s="301"/>
      <c r="F135" s="301"/>
      <c r="G135" s="301"/>
      <c r="H135" s="301"/>
    </row>
    <row r="136" spans="1:18" ht="13.5">
      <c r="A136" s="300"/>
      <c r="B136" s="300"/>
      <c r="C136" s="300"/>
      <c r="D136" s="301"/>
      <c r="E136" s="301"/>
      <c r="F136" s="301"/>
      <c r="G136" s="301"/>
      <c r="H136" s="301"/>
    </row>
    <row r="137" spans="1:18" ht="13.5">
      <c r="A137" s="300"/>
      <c r="B137" s="300"/>
      <c r="C137" s="300"/>
      <c r="D137" s="301"/>
      <c r="E137" s="301"/>
      <c r="F137" s="301"/>
      <c r="G137" s="301"/>
      <c r="H137" s="301"/>
    </row>
    <row r="138" spans="1:18" ht="13.5">
      <c r="A138" s="225"/>
      <c r="B138" s="300"/>
      <c r="C138" s="300"/>
      <c r="D138" s="301"/>
      <c r="E138" s="301"/>
      <c r="F138" s="301"/>
      <c r="G138" s="301"/>
      <c r="H138" s="301"/>
    </row>
    <row r="139" spans="1:18">
      <c r="A139" s="104"/>
      <c r="B139" s="104"/>
      <c r="C139" s="104"/>
      <c r="D139" s="104"/>
      <c r="E139" s="104"/>
      <c r="F139" s="104"/>
      <c r="G139" s="104"/>
      <c r="H139" s="104"/>
    </row>
    <row r="140" spans="1:18">
      <c r="A140" s="104"/>
      <c r="B140" s="104"/>
      <c r="C140" s="104"/>
      <c r="D140" s="104"/>
      <c r="E140" s="104"/>
      <c r="F140" s="104"/>
      <c r="G140" s="104"/>
      <c r="H140" s="104"/>
    </row>
    <row r="141" spans="1:18">
      <c r="A141" s="104"/>
      <c r="B141" s="104"/>
      <c r="C141" s="104"/>
      <c r="D141" s="104"/>
      <c r="E141" s="104"/>
      <c r="F141" s="104"/>
      <c r="G141" s="104"/>
      <c r="H141" s="104"/>
    </row>
    <row r="142" spans="1:18">
      <c r="A142" s="104"/>
      <c r="B142" s="104"/>
      <c r="C142" s="104"/>
      <c r="D142" s="104"/>
      <c r="E142" s="104"/>
      <c r="F142" s="104"/>
      <c r="G142" s="104"/>
      <c r="H142" s="104"/>
    </row>
    <row r="143" spans="1:18">
      <c r="A143" s="104"/>
      <c r="B143" s="104"/>
      <c r="C143" s="104"/>
      <c r="D143" s="104"/>
      <c r="E143" s="104"/>
      <c r="F143" s="104"/>
      <c r="G143" s="104"/>
      <c r="H143" s="104"/>
    </row>
    <row r="144" spans="1:18">
      <c r="A144" s="104"/>
      <c r="B144" s="104"/>
      <c r="C144" s="104"/>
      <c r="D144" s="104"/>
      <c r="E144" s="104"/>
      <c r="F144" s="104"/>
      <c r="G144" s="104"/>
      <c r="H144" s="104"/>
    </row>
    <row r="145" spans="1:8">
      <c r="A145" s="104"/>
      <c r="B145" s="104"/>
      <c r="C145" s="104"/>
      <c r="D145" s="104"/>
      <c r="E145" s="104"/>
      <c r="F145" s="104"/>
      <c r="G145" s="104"/>
      <c r="H145" s="104"/>
    </row>
    <row r="146" spans="1:8">
      <c r="A146" s="104"/>
      <c r="B146" s="104"/>
      <c r="C146" s="104"/>
      <c r="D146" s="104"/>
      <c r="E146" s="104"/>
      <c r="F146" s="104"/>
      <c r="G146" s="104"/>
      <c r="H146" s="104"/>
    </row>
    <row r="147" spans="1:8">
      <c r="A147" s="104"/>
      <c r="B147" s="104"/>
      <c r="C147" s="104"/>
      <c r="D147" s="104"/>
      <c r="E147" s="104"/>
      <c r="F147" s="104"/>
      <c r="G147" s="104"/>
      <c r="H147" s="104"/>
    </row>
    <row r="148" spans="1:8">
      <c r="A148" s="104"/>
      <c r="B148" s="104"/>
      <c r="C148" s="104"/>
      <c r="D148" s="104"/>
      <c r="E148" s="104"/>
      <c r="F148" s="104"/>
      <c r="G148" s="104"/>
      <c r="H148" s="104"/>
    </row>
    <row r="149" spans="1:8">
      <c r="A149" s="104"/>
      <c r="B149" s="104"/>
      <c r="C149" s="104"/>
      <c r="D149" s="104"/>
      <c r="E149" s="104"/>
      <c r="F149" s="104"/>
      <c r="G149" s="104"/>
      <c r="H149" s="104"/>
    </row>
    <row r="150" spans="1:8">
      <c r="A150" s="104"/>
      <c r="B150" s="104"/>
      <c r="C150" s="104"/>
      <c r="D150" s="104"/>
      <c r="E150" s="104"/>
      <c r="F150" s="104"/>
      <c r="G150" s="104"/>
      <c r="H150" s="104"/>
    </row>
    <row r="151" spans="1:8">
      <c r="A151" s="104"/>
      <c r="B151" s="104"/>
      <c r="C151" s="104"/>
      <c r="D151" s="104"/>
      <c r="E151" s="104"/>
      <c r="F151" s="104"/>
      <c r="G151" s="104"/>
      <c r="H151" s="104"/>
    </row>
    <row r="152" spans="1:8">
      <c r="A152" s="104"/>
      <c r="B152" s="104"/>
      <c r="C152" s="104"/>
      <c r="D152" s="104"/>
      <c r="E152" s="104"/>
      <c r="F152" s="104"/>
      <c r="G152" s="104"/>
      <c r="H152" s="104"/>
    </row>
    <row r="153" spans="1:8">
      <c r="A153" s="104"/>
      <c r="B153" s="104"/>
      <c r="C153" s="104"/>
      <c r="D153" s="104"/>
      <c r="E153" s="104"/>
      <c r="F153" s="104"/>
      <c r="G153" s="104"/>
      <c r="H153" s="104"/>
    </row>
    <row r="154" spans="1:8">
      <c r="A154" s="104"/>
      <c r="B154" s="104"/>
      <c r="C154" s="104"/>
      <c r="D154" s="104"/>
      <c r="E154" s="104"/>
      <c r="F154" s="104"/>
      <c r="G154" s="104"/>
      <c r="H154" s="104"/>
    </row>
    <row r="155" spans="1:8">
      <c r="A155" s="104"/>
      <c r="B155" s="104"/>
      <c r="C155" s="104"/>
      <c r="D155" s="104"/>
      <c r="E155" s="104"/>
      <c r="F155" s="104"/>
      <c r="G155" s="104"/>
      <c r="H155" s="104"/>
    </row>
    <row r="156" spans="1:8">
      <c r="A156" s="104"/>
      <c r="B156" s="104"/>
      <c r="C156" s="104"/>
      <c r="D156" s="104"/>
      <c r="E156" s="104"/>
      <c r="F156" s="104"/>
      <c r="G156" s="104"/>
      <c r="H156" s="104"/>
    </row>
    <row r="157" spans="1:8">
      <c r="A157" s="104"/>
      <c r="B157" s="104"/>
      <c r="C157" s="104"/>
      <c r="D157" s="104"/>
      <c r="E157" s="104"/>
      <c r="F157" s="104"/>
      <c r="G157" s="104"/>
      <c r="H157" s="104"/>
    </row>
    <row r="158" spans="1:8">
      <c r="A158" s="104"/>
      <c r="B158" s="104"/>
      <c r="C158" s="104"/>
      <c r="D158" s="104"/>
      <c r="E158" s="104"/>
      <c r="F158" s="104"/>
      <c r="G158" s="104"/>
      <c r="H158" s="104"/>
    </row>
    <row r="159" spans="1:8">
      <c r="A159" s="104"/>
      <c r="B159" s="104"/>
      <c r="C159" s="104"/>
      <c r="D159" s="104"/>
      <c r="E159" s="104"/>
      <c r="F159" s="104"/>
      <c r="G159" s="104"/>
      <c r="H159" s="104"/>
    </row>
    <row r="160" spans="1:8">
      <c r="A160" s="104"/>
      <c r="B160" s="104"/>
      <c r="C160" s="104"/>
      <c r="D160" s="104"/>
      <c r="E160" s="104"/>
      <c r="F160" s="104"/>
      <c r="G160" s="104"/>
      <c r="H160" s="104"/>
    </row>
    <row r="161" spans="1:8">
      <c r="A161" s="104"/>
      <c r="B161" s="104"/>
      <c r="C161" s="104"/>
      <c r="D161" s="104"/>
      <c r="E161" s="104"/>
      <c r="F161" s="104"/>
      <c r="G161" s="104"/>
      <c r="H161" s="104"/>
    </row>
    <row r="162" spans="1:8">
      <c r="A162" s="104"/>
      <c r="B162" s="104"/>
      <c r="C162" s="104"/>
      <c r="D162" s="104"/>
      <c r="E162" s="104"/>
      <c r="F162" s="104"/>
      <c r="G162" s="104"/>
      <c r="H162" s="104"/>
    </row>
    <row r="163" spans="1:8">
      <c r="A163" s="104"/>
      <c r="B163" s="104"/>
      <c r="C163" s="104"/>
      <c r="D163" s="104"/>
      <c r="E163" s="104"/>
      <c r="F163" s="104"/>
      <c r="G163" s="104"/>
      <c r="H163" s="104"/>
    </row>
    <row r="164" spans="1:8">
      <c r="A164" s="104"/>
      <c r="B164" s="104"/>
      <c r="C164" s="104"/>
      <c r="D164" s="104"/>
      <c r="E164" s="104"/>
      <c r="F164" s="104"/>
      <c r="G164" s="104"/>
      <c r="H164" s="104"/>
    </row>
    <row r="165" spans="1:8">
      <c r="A165" s="104"/>
      <c r="B165" s="104"/>
      <c r="C165" s="104"/>
      <c r="D165" s="104"/>
      <c r="E165" s="104"/>
      <c r="F165" s="104"/>
      <c r="G165" s="104"/>
      <c r="H165" s="104"/>
    </row>
    <row r="166" spans="1:8">
      <c r="A166" s="104"/>
      <c r="B166" s="104"/>
      <c r="C166" s="104"/>
      <c r="D166" s="104"/>
      <c r="E166" s="104"/>
      <c r="F166" s="104"/>
      <c r="G166" s="104"/>
      <c r="H166" s="104"/>
    </row>
    <row r="167" spans="1:8">
      <c r="A167" s="104"/>
      <c r="B167" s="104"/>
      <c r="C167" s="104"/>
      <c r="D167" s="104"/>
      <c r="E167" s="104"/>
      <c r="F167" s="104"/>
      <c r="G167" s="104"/>
      <c r="H167" s="104"/>
    </row>
    <row r="168" spans="1:8">
      <c r="A168" s="104"/>
      <c r="B168" s="104"/>
      <c r="C168" s="104"/>
      <c r="D168" s="104"/>
      <c r="E168" s="104"/>
      <c r="F168" s="104"/>
      <c r="G168" s="104"/>
      <c r="H168" s="104"/>
    </row>
    <row r="169" spans="1:8">
      <c r="A169" s="104"/>
      <c r="B169" s="104"/>
      <c r="C169" s="104"/>
      <c r="D169" s="104"/>
      <c r="E169" s="104"/>
      <c r="F169" s="104"/>
      <c r="G169" s="104"/>
      <c r="H169" s="104"/>
    </row>
    <row r="170" spans="1:8">
      <c r="A170" s="104"/>
      <c r="B170" s="104"/>
      <c r="C170" s="104"/>
      <c r="D170" s="104"/>
      <c r="E170" s="104"/>
      <c r="F170" s="104"/>
      <c r="G170" s="104"/>
      <c r="H170" s="104"/>
    </row>
    <row r="171" spans="1:8">
      <c r="A171" s="104"/>
      <c r="B171" s="104"/>
      <c r="C171" s="104"/>
      <c r="D171" s="104"/>
      <c r="E171" s="104"/>
      <c r="F171" s="104"/>
      <c r="G171" s="104"/>
      <c r="H171" s="104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31:A35"/>
    <mergeCell ref="A36:A40"/>
    <mergeCell ref="A41:A45"/>
    <mergeCell ref="A46:A52"/>
    <mergeCell ref="A53:A57"/>
    <mergeCell ref="A58:A62"/>
    <mergeCell ref="A5:A10"/>
    <mergeCell ref="A11:A13"/>
    <mergeCell ref="A14:A17"/>
    <mergeCell ref="A18:A21"/>
    <mergeCell ref="A22:A26"/>
    <mergeCell ref="A27:A30"/>
  </mergeCells>
  <pageMargins left="0.23622047244094491" right="0.23622047244094491" top="0.39370078740157483" bottom="0.34" header="0" footer="0.11811023622047245"/>
  <pageSetup paperSize="9" scale="96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1"/>
  <sheetViews>
    <sheetView workbookViewId="0">
      <selection activeCell="I18" sqref="I18"/>
    </sheetView>
  </sheetViews>
  <sheetFormatPr baseColWidth="10" defaultColWidth="11.42578125" defaultRowHeight="12.75"/>
  <cols>
    <col min="1" max="1" width="18.5703125" style="235" customWidth="1"/>
    <col min="2" max="2" width="22.140625" style="235" customWidth="1"/>
    <col min="3" max="7" width="11.5703125" style="235" customWidth="1"/>
    <col min="8" max="8" width="13.140625" style="235" customWidth="1"/>
    <col min="9" max="16384" width="11.42578125" style="235"/>
  </cols>
  <sheetData>
    <row r="1" spans="1:17">
      <c r="A1" s="103" t="s">
        <v>589</v>
      </c>
      <c r="B1" s="103"/>
      <c r="C1" s="103"/>
      <c r="D1" s="103"/>
      <c r="E1" s="122"/>
      <c r="F1" s="122"/>
      <c r="G1" s="122"/>
      <c r="H1" s="122"/>
    </row>
    <row r="2" spans="1:17">
      <c r="A2" s="107" t="s">
        <v>590</v>
      </c>
      <c r="B2" s="107"/>
      <c r="C2" s="107"/>
      <c r="D2" s="107"/>
      <c r="E2" s="122"/>
      <c r="F2" s="122"/>
      <c r="G2" s="122"/>
      <c r="H2" s="122"/>
    </row>
    <row r="3" spans="1:17">
      <c r="A3" s="129"/>
      <c r="B3" s="129"/>
      <c r="C3" s="129"/>
      <c r="D3" s="129"/>
      <c r="E3" s="193"/>
      <c r="F3" s="193"/>
      <c r="G3" s="193"/>
      <c r="H3" s="193"/>
    </row>
    <row r="4" spans="1:17" ht="25.5">
      <c r="A4" s="110"/>
      <c r="B4" s="110"/>
      <c r="C4" s="167" t="s">
        <v>6</v>
      </c>
      <c r="D4" s="167" t="s">
        <v>591</v>
      </c>
      <c r="E4" s="167" t="s">
        <v>592</v>
      </c>
      <c r="F4" s="167" t="s">
        <v>593</v>
      </c>
      <c r="G4" s="167" t="s">
        <v>594</v>
      </c>
      <c r="H4" s="167" t="s">
        <v>595</v>
      </c>
    </row>
    <row r="5" spans="1:17">
      <c r="A5" s="274" t="s">
        <v>422</v>
      </c>
      <c r="B5" s="104" t="s">
        <v>501</v>
      </c>
      <c r="C5" s="187">
        <v>153.583333333333</v>
      </c>
      <c r="D5" s="122">
        <v>0.25</v>
      </c>
      <c r="E5" s="264">
        <v>5.75</v>
      </c>
      <c r="F5" s="264">
        <v>2.75</v>
      </c>
      <c r="G5" s="264">
        <v>110.833333333333</v>
      </c>
      <c r="H5" s="264">
        <v>34</v>
      </c>
    </row>
    <row r="6" spans="1:17">
      <c r="A6" s="274"/>
      <c r="B6" s="104" t="s">
        <v>502</v>
      </c>
      <c r="C6" s="187">
        <v>142.25</v>
      </c>
      <c r="D6" s="122">
        <v>0.58333333333333304</v>
      </c>
      <c r="E6" s="264">
        <v>1.75</v>
      </c>
      <c r="F6" s="264">
        <v>4.8333333333333304</v>
      </c>
      <c r="G6" s="264">
        <v>94</v>
      </c>
      <c r="H6" s="264">
        <v>41.0833333333333</v>
      </c>
    </row>
    <row r="7" spans="1:17">
      <c r="A7" s="274"/>
      <c r="B7" s="104" t="s">
        <v>503</v>
      </c>
      <c r="C7" s="187">
        <v>361</v>
      </c>
      <c r="D7" s="122">
        <v>2.8333333333333299</v>
      </c>
      <c r="E7" s="264">
        <v>8.6666666666666696</v>
      </c>
      <c r="F7" s="264">
        <v>7.8333333333333304</v>
      </c>
      <c r="G7" s="264">
        <v>245.916666666667</v>
      </c>
      <c r="H7" s="264">
        <v>95.75</v>
      </c>
    </row>
    <row r="8" spans="1:17">
      <c r="A8" s="274"/>
      <c r="B8" s="104" t="s">
        <v>504</v>
      </c>
      <c r="C8" s="187">
        <v>278.33333333333297</v>
      </c>
      <c r="D8" s="122">
        <v>5.9166666666666696</v>
      </c>
      <c r="E8" s="264">
        <v>11</v>
      </c>
      <c r="F8" s="264">
        <v>8.4166666666666696</v>
      </c>
      <c r="G8" s="264">
        <v>190.5</v>
      </c>
      <c r="H8" s="264">
        <v>62.5</v>
      </c>
    </row>
    <row r="9" spans="1:17">
      <c r="A9" s="274"/>
      <c r="B9" s="104" t="s">
        <v>505</v>
      </c>
      <c r="C9" s="187">
        <v>167</v>
      </c>
      <c r="D9" s="122">
        <v>1.9166666666666701</v>
      </c>
      <c r="E9" s="264">
        <v>7.1666666666666696</v>
      </c>
      <c r="F9" s="264">
        <v>2.6666666666666701</v>
      </c>
      <c r="G9" s="264">
        <v>109.083333333333</v>
      </c>
      <c r="H9" s="264">
        <v>46.1666666666667</v>
      </c>
    </row>
    <row r="10" spans="1:17">
      <c r="A10" s="277"/>
      <c r="B10" s="213" t="s">
        <v>506</v>
      </c>
      <c r="C10" s="191">
        <v>184.833333333334</v>
      </c>
      <c r="D10" s="125">
        <v>1.4166666666666701</v>
      </c>
      <c r="E10" s="265">
        <v>6.1666666666666696</v>
      </c>
      <c r="F10" s="265">
        <v>2.75</v>
      </c>
      <c r="G10" s="265">
        <v>110.666666666667</v>
      </c>
      <c r="H10" s="265">
        <v>63.8333333333333</v>
      </c>
    </row>
    <row r="11" spans="1:17">
      <c r="A11" s="280" t="s">
        <v>444</v>
      </c>
      <c r="B11" s="281" t="s">
        <v>507</v>
      </c>
      <c r="C11" s="282">
        <v>1244.9166666666699</v>
      </c>
      <c r="D11" s="288">
        <v>4.6666666666666696</v>
      </c>
      <c r="E11" s="283">
        <v>20.5</v>
      </c>
      <c r="F11" s="283">
        <v>27.6666666666667</v>
      </c>
      <c r="G11" s="283">
        <v>832.58333333333303</v>
      </c>
      <c r="H11" s="283">
        <v>359.5</v>
      </c>
    </row>
    <row r="12" spans="1:17">
      <c r="A12" s="274"/>
      <c r="B12" s="104" t="s">
        <v>508</v>
      </c>
      <c r="C12" s="187">
        <v>155.666666666667</v>
      </c>
      <c r="D12" s="122">
        <v>1.4166666666666701</v>
      </c>
      <c r="E12" s="286">
        <v>2.4166666666666701</v>
      </c>
      <c r="F12" s="286">
        <v>3.1666666666666701</v>
      </c>
      <c r="G12" s="286">
        <v>85.0833333333333</v>
      </c>
      <c r="H12" s="286">
        <v>63.5833333333333</v>
      </c>
      <c r="I12" s="267"/>
      <c r="J12" s="267"/>
      <c r="K12" s="267"/>
      <c r="L12" s="267"/>
      <c r="M12" s="267"/>
      <c r="N12" s="267"/>
      <c r="O12" s="267"/>
      <c r="P12" s="267"/>
      <c r="Q12" s="267"/>
    </row>
    <row r="13" spans="1:17">
      <c r="A13" s="277"/>
      <c r="B13" s="213" t="s">
        <v>509</v>
      </c>
      <c r="C13" s="191">
        <v>389.41666666666703</v>
      </c>
      <c r="D13" s="125">
        <v>2.3333333333333299</v>
      </c>
      <c r="E13" s="265">
        <v>7.5</v>
      </c>
      <c r="F13" s="265">
        <v>2.5833333333333299</v>
      </c>
      <c r="G13" s="265">
        <v>221.75</v>
      </c>
      <c r="H13" s="265">
        <v>155.25</v>
      </c>
    </row>
    <row r="14" spans="1:17">
      <c r="A14" s="280" t="s">
        <v>424</v>
      </c>
      <c r="B14" s="281" t="s">
        <v>510</v>
      </c>
      <c r="C14" s="282">
        <v>400.41666666666703</v>
      </c>
      <c r="D14" s="288">
        <v>2.0833333333333299</v>
      </c>
      <c r="E14" s="283">
        <v>12.1666666666667</v>
      </c>
      <c r="F14" s="283">
        <v>9</v>
      </c>
      <c r="G14" s="283">
        <v>267</v>
      </c>
      <c r="H14" s="283">
        <v>110.166666666667</v>
      </c>
    </row>
    <row r="15" spans="1:17">
      <c r="A15" s="274"/>
      <c r="B15" s="104" t="s">
        <v>511</v>
      </c>
      <c r="C15" s="187">
        <v>213.75</v>
      </c>
      <c r="D15" s="122">
        <v>2.9166666666666701</v>
      </c>
      <c r="E15" s="264">
        <v>7.4166666666666696</v>
      </c>
      <c r="F15" s="264">
        <v>4.6666666666666696</v>
      </c>
      <c r="G15" s="264">
        <v>146.333333333333</v>
      </c>
      <c r="H15" s="264">
        <v>52.4166666666667</v>
      </c>
    </row>
    <row r="16" spans="1:17">
      <c r="A16" s="274"/>
      <c r="B16" s="104" t="s">
        <v>512</v>
      </c>
      <c r="C16" s="187">
        <v>783.83333333333405</v>
      </c>
      <c r="D16" s="122">
        <v>4.4166666666666696</v>
      </c>
      <c r="E16" s="264">
        <v>14.1666666666667</v>
      </c>
      <c r="F16" s="264">
        <v>25.3333333333333</v>
      </c>
      <c r="G16" s="264">
        <v>505</v>
      </c>
      <c r="H16" s="264">
        <v>234.916666666667</v>
      </c>
    </row>
    <row r="17" spans="1:18">
      <c r="A17" s="277"/>
      <c r="B17" s="213" t="s">
        <v>513</v>
      </c>
      <c r="C17" s="191">
        <v>1079</v>
      </c>
      <c r="D17" s="125">
        <v>7.75</v>
      </c>
      <c r="E17" s="265">
        <v>20.6666666666667</v>
      </c>
      <c r="F17" s="265">
        <v>23.8333333333333</v>
      </c>
      <c r="G17" s="265">
        <v>712.16666666666697</v>
      </c>
      <c r="H17" s="265">
        <v>314.58333333333297</v>
      </c>
    </row>
    <row r="18" spans="1:18">
      <c r="A18" s="280" t="s">
        <v>425</v>
      </c>
      <c r="B18" s="281" t="s">
        <v>514</v>
      </c>
      <c r="C18" s="282">
        <v>606.83333333333303</v>
      </c>
      <c r="D18" s="288">
        <v>2.9166666666666701</v>
      </c>
      <c r="E18" s="288">
        <v>10.5</v>
      </c>
      <c r="F18" s="288">
        <v>11.5833333333333</v>
      </c>
      <c r="G18" s="288">
        <v>436.08333333333297</v>
      </c>
      <c r="H18" s="288">
        <v>145.75</v>
      </c>
      <c r="I18" s="267"/>
      <c r="J18" s="267"/>
      <c r="K18" s="267"/>
      <c r="L18" s="267"/>
      <c r="M18" s="267"/>
      <c r="N18" s="267"/>
      <c r="O18" s="267"/>
      <c r="P18" s="267"/>
      <c r="Q18" s="267"/>
      <c r="R18" s="267"/>
    </row>
    <row r="19" spans="1:18">
      <c r="A19" s="274"/>
      <c r="B19" s="104" t="s">
        <v>515</v>
      </c>
      <c r="C19" s="187">
        <v>337.833333333334</v>
      </c>
      <c r="D19" s="122">
        <v>2.5833333333333299</v>
      </c>
      <c r="E19" s="264">
        <v>10.9166666666667</v>
      </c>
      <c r="F19" s="264">
        <v>14.5833333333333</v>
      </c>
      <c r="G19" s="264">
        <v>244.666666666667</v>
      </c>
      <c r="H19" s="264">
        <v>65.0833333333333</v>
      </c>
    </row>
    <row r="20" spans="1:18">
      <c r="A20" s="274"/>
      <c r="B20" s="104" t="s">
        <v>516</v>
      </c>
      <c r="C20" s="187">
        <v>407.91666666666703</v>
      </c>
      <c r="D20" s="122">
        <v>4.6666666666666696</v>
      </c>
      <c r="E20" s="264">
        <v>12.0833333333333</v>
      </c>
      <c r="F20" s="264">
        <v>14.9166666666667</v>
      </c>
      <c r="G20" s="264">
        <v>341.91666666666703</v>
      </c>
      <c r="H20" s="264">
        <v>34.3333333333333</v>
      </c>
    </row>
    <row r="21" spans="1:18">
      <c r="A21" s="277"/>
      <c r="B21" s="213" t="s">
        <v>517</v>
      </c>
      <c r="C21" s="191">
        <v>599.25000000000102</v>
      </c>
      <c r="D21" s="125">
        <v>1</v>
      </c>
      <c r="E21" s="265">
        <v>11.9166666666667</v>
      </c>
      <c r="F21" s="265">
        <v>17.75</v>
      </c>
      <c r="G21" s="265">
        <v>376.16666666666703</v>
      </c>
      <c r="H21" s="265">
        <v>192.416666666667</v>
      </c>
    </row>
    <row r="22" spans="1:18">
      <c r="A22" s="280" t="s">
        <v>445</v>
      </c>
      <c r="B22" s="281" t="s">
        <v>518</v>
      </c>
      <c r="C22" s="282">
        <v>718.83333333333303</v>
      </c>
      <c r="D22" s="288">
        <v>7</v>
      </c>
      <c r="E22" s="283">
        <v>16.6666666666667</v>
      </c>
      <c r="F22" s="283">
        <v>26.1666666666667</v>
      </c>
      <c r="G22" s="283">
        <v>554.83333333333303</v>
      </c>
      <c r="H22" s="283">
        <v>114.166666666667</v>
      </c>
    </row>
    <row r="23" spans="1:18">
      <c r="A23" s="274"/>
      <c r="B23" s="104" t="s">
        <v>519</v>
      </c>
      <c r="C23" s="187">
        <v>668.66666666666697</v>
      </c>
      <c r="D23" s="122">
        <v>3.5833333333333299</v>
      </c>
      <c r="E23" s="264">
        <v>12.5</v>
      </c>
      <c r="F23" s="264">
        <v>25.8333333333333</v>
      </c>
      <c r="G23" s="264">
        <v>496.91666666666703</v>
      </c>
      <c r="H23" s="264">
        <v>129.833333333333</v>
      </c>
    </row>
    <row r="24" spans="1:18">
      <c r="A24" s="274"/>
      <c r="B24" s="104" t="s">
        <v>520</v>
      </c>
      <c r="C24" s="187">
        <v>462.25</v>
      </c>
      <c r="D24" s="122">
        <v>3.4166666666666701</v>
      </c>
      <c r="E24" s="264">
        <v>15.1666666666667</v>
      </c>
      <c r="F24" s="264">
        <v>12.6666666666667</v>
      </c>
      <c r="G24" s="264">
        <v>304.75</v>
      </c>
      <c r="H24" s="264">
        <v>126.25</v>
      </c>
    </row>
    <row r="25" spans="1:18">
      <c r="A25" s="274"/>
      <c r="B25" s="104" t="s">
        <v>521</v>
      </c>
      <c r="C25" s="187">
        <v>648</v>
      </c>
      <c r="D25" s="122">
        <v>12.1666666666667</v>
      </c>
      <c r="E25" s="122">
        <v>24.25</v>
      </c>
      <c r="F25" s="122">
        <v>29.4166666666667</v>
      </c>
      <c r="G25" s="122">
        <v>507.66666666666703</v>
      </c>
      <c r="H25" s="122">
        <v>74.5</v>
      </c>
      <c r="I25" s="267"/>
      <c r="J25" s="267"/>
      <c r="K25" s="267"/>
      <c r="L25" s="267"/>
      <c r="M25" s="267"/>
      <c r="N25" s="267"/>
      <c r="O25" s="267"/>
      <c r="P25" s="267"/>
      <c r="Q25" s="267"/>
      <c r="R25" s="267"/>
    </row>
    <row r="26" spans="1:18">
      <c r="A26" s="277"/>
      <c r="B26" s="213" t="s">
        <v>522</v>
      </c>
      <c r="C26" s="191">
        <v>579.08333333333303</v>
      </c>
      <c r="D26" s="125">
        <v>6.0833333333333304</v>
      </c>
      <c r="E26" s="265">
        <v>17.3333333333333</v>
      </c>
      <c r="F26" s="265">
        <v>9.5833333333333304</v>
      </c>
      <c r="G26" s="265">
        <v>418.33333333333297</v>
      </c>
      <c r="H26" s="265">
        <v>127.75</v>
      </c>
    </row>
    <row r="27" spans="1:18">
      <c r="A27" s="280" t="s">
        <v>446</v>
      </c>
      <c r="B27" s="281" t="s">
        <v>523</v>
      </c>
      <c r="C27" s="282">
        <v>219.666666666667</v>
      </c>
      <c r="D27" s="288">
        <v>1</v>
      </c>
      <c r="E27" s="283">
        <v>5.25</v>
      </c>
      <c r="F27" s="283">
        <v>6.4166666666666696</v>
      </c>
      <c r="G27" s="283">
        <v>108.25</v>
      </c>
      <c r="H27" s="283">
        <v>98.75</v>
      </c>
    </row>
    <row r="28" spans="1:18">
      <c r="A28" s="274"/>
      <c r="B28" s="104" t="s">
        <v>524</v>
      </c>
      <c r="C28" s="187">
        <v>607.08333333333303</v>
      </c>
      <c r="D28" s="122">
        <v>3.5</v>
      </c>
      <c r="E28" s="264">
        <v>7.8333333333333304</v>
      </c>
      <c r="F28" s="264">
        <v>15.25</v>
      </c>
      <c r="G28" s="264">
        <v>382.08333333333297</v>
      </c>
      <c r="H28" s="264">
        <v>198.416666666667</v>
      </c>
    </row>
    <row r="29" spans="1:18">
      <c r="A29" s="274"/>
      <c r="B29" s="104" t="s">
        <v>525</v>
      </c>
      <c r="C29" s="187">
        <v>192.333333333333</v>
      </c>
      <c r="D29" s="122">
        <v>3.25</v>
      </c>
      <c r="E29" s="264">
        <v>4.75</v>
      </c>
      <c r="F29" s="264">
        <v>1.8333333333333299</v>
      </c>
      <c r="G29" s="264">
        <v>93.9166666666667</v>
      </c>
      <c r="H29" s="264">
        <v>88.5833333333333</v>
      </c>
    </row>
    <row r="30" spans="1:18">
      <c r="A30" s="277"/>
      <c r="B30" s="213" t="s">
        <v>526</v>
      </c>
      <c r="C30" s="191">
        <v>80</v>
      </c>
      <c r="D30" s="125">
        <v>0</v>
      </c>
      <c r="E30" s="265">
        <v>1.75</v>
      </c>
      <c r="F30" s="265">
        <v>1.5</v>
      </c>
      <c r="G30" s="265">
        <v>36.6666666666667</v>
      </c>
      <c r="H30" s="265">
        <v>40.0833333333333</v>
      </c>
    </row>
    <row r="31" spans="1:18">
      <c r="A31" s="280" t="s">
        <v>447</v>
      </c>
      <c r="B31" s="281" t="s">
        <v>527</v>
      </c>
      <c r="C31" s="282">
        <v>1687.8333333333301</v>
      </c>
      <c r="D31" s="288">
        <v>15.5</v>
      </c>
      <c r="E31" s="283">
        <v>43.3333333333333</v>
      </c>
      <c r="F31" s="283">
        <v>46.0833333333333</v>
      </c>
      <c r="G31" s="283">
        <v>1288.5833333333301</v>
      </c>
      <c r="H31" s="283">
        <v>294.33333333333297</v>
      </c>
    </row>
    <row r="32" spans="1:18">
      <c r="A32" s="274"/>
      <c r="B32" s="104" t="s">
        <v>528</v>
      </c>
      <c r="C32" s="187">
        <v>375.666666666666</v>
      </c>
      <c r="D32" s="122">
        <v>2.75</v>
      </c>
      <c r="E32" s="264">
        <v>14.6666666666667</v>
      </c>
      <c r="F32" s="264">
        <v>17.5833333333333</v>
      </c>
      <c r="G32" s="264">
        <v>281.58333333333297</v>
      </c>
      <c r="H32" s="264">
        <v>59.0833333333333</v>
      </c>
    </row>
    <row r="33" spans="1:18">
      <c r="A33" s="274"/>
      <c r="B33" s="104" t="s">
        <v>529</v>
      </c>
      <c r="C33" s="187">
        <v>762</v>
      </c>
      <c r="D33" s="122">
        <v>5.9166666666666696</v>
      </c>
      <c r="E33" s="264">
        <v>23.3333333333333</v>
      </c>
      <c r="F33" s="264">
        <v>35.0833333333333</v>
      </c>
      <c r="G33" s="264">
        <v>627</v>
      </c>
      <c r="H33" s="264">
        <v>70.6666666666667</v>
      </c>
    </row>
    <row r="34" spans="1:18">
      <c r="A34" s="274"/>
      <c r="B34" s="104" t="s">
        <v>530</v>
      </c>
      <c r="C34" s="187">
        <v>380.66666666666703</v>
      </c>
      <c r="D34" s="122">
        <v>2.0833333333333299</v>
      </c>
      <c r="E34" s="264">
        <v>26.9166666666667</v>
      </c>
      <c r="F34" s="264">
        <v>38.0833333333333</v>
      </c>
      <c r="G34" s="264">
        <v>293.41666666666703</v>
      </c>
      <c r="H34" s="264">
        <v>20.1666666666667</v>
      </c>
    </row>
    <row r="35" spans="1:18">
      <c r="A35" s="277"/>
      <c r="B35" s="213" t="s">
        <v>531</v>
      </c>
      <c r="C35" s="191">
        <v>333.41666666666703</v>
      </c>
      <c r="D35" s="125">
        <v>1.9166666666666701</v>
      </c>
      <c r="E35" s="265">
        <v>12.0833333333333</v>
      </c>
      <c r="F35" s="265">
        <v>12.5833333333333</v>
      </c>
      <c r="G35" s="265">
        <v>251.666666666667</v>
      </c>
      <c r="H35" s="265">
        <v>55.1666666666667</v>
      </c>
    </row>
    <row r="36" spans="1:18">
      <c r="A36" s="280" t="s">
        <v>429</v>
      </c>
      <c r="B36" s="281" t="s">
        <v>532</v>
      </c>
      <c r="C36" s="282">
        <v>1453.9166666666699</v>
      </c>
      <c r="D36" s="288">
        <v>9.5</v>
      </c>
      <c r="E36" s="283">
        <v>26.75</v>
      </c>
      <c r="F36" s="283">
        <v>39.0833333333333</v>
      </c>
      <c r="G36" s="283">
        <v>1067.5833333333301</v>
      </c>
      <c r="H36" s="283">
        <v>311</v>
      </c>
    </row>
    <row r="37" spans="1:18">
      <c r="A37" s="274"/>
      <c r="B37" s="104" t="s">
        <v>533</v>
      </c>
      <c r="C37" s="187">
        <v>693.66666666666697</v>
      </c>
      <c r="D37" s="122">
        <v>3.8333333333333299</v>
      </c>
      <c r="E37" s="122">
        <v>16</v>
      </c>
      <c r="F37" s="122">
        <v>18.5833333333333</v>
      </c>
      <c r="G37" s="122">
        <v>528</v>
      </c>
      <c r="H37" s="122">
        <v>127.25</v>
      </c>
      <c r="I37" s="267"/>
      <c r="J37" s="267"/>
      <c r="K37" s="267"/>
      <c r="L37" s="267"/>
      <c r="M37" s="267"/>
      <c r="N37" s="267"/>
      <c r="O37" s="267"/>
      <c r="P37" s="267"/>
      <c r="Q37" s="267"/>
      <c r="R37" s="267"/>
    </row>
    <row r="38" spans="1:18">
      <c r="A38" s="274"/>
      <c r="B38" s="104" t="s">
        <v>534</v>
      </c>
      <c r="C38" s="187">
        <v>671.83333333333405</v>
      </c>
      <c r="D38" s="122">
        <v>8.0833333333333304</v>
      </c>
      <c r="E38" s="264">
        <v>20.1666666666667</v>
      </c>
      <c r="F38" s="264">
        <v>20.9166666666667</v>
      </c>
      <c r="G38" s="264">
        <v>493</v>
      </c>
      <c r="H38" s="264">
        <v>129.666666666667</v>
      </c>
    </row>
    <row r="39" spans="1:18">
      <c r="A39" s="274"/>
      <c r="B39" s="104" t="s">
        <v>535</v>
      </c>
      <c r="C39" s="187">
        <v>527.5</v>
      </c>
      <c r="D39" s="122">
        <v>3.75</v>
      </c>
      <c r="E39" s="264">
        <v>10.4166666666667</v>
      </c>
      <c r="F39" s="264">
        <v>16.3333333333333</v>
      </c>
      <c r="G39" s="264">
        <v>384.08333333333297</v>
      </c>
      <c r="H39" s="264">
        <v>112.916666666667</v>
      </c>
    </row>
    <row r="40" spans="1:18">
      <c r="A40" s="277"/>
      <c r="B40" s="213" t="s">
        <v>536</v>
      </c>
      <c r="C40" s="191">
        <v>249.333333333334</v>
      </c>
      <c r="D40" s="125">
        <v>4.9166666666666696</v>
      </c>
      <c r="E40" s="265">
        <v>4.6666666666666696</v>
      </c>
      <c r="F40" s="265">
        <v>5</v>
      </c>
      <c r="G40" s="265">
        <v>194.166666666667</v>
      </c>
      <c r="H40" s="265">
        <v>40.5833333333333</v>
      </c>
    </row>
    <row r="41" spans="1:18">
      <c r="A41" s="280" t="s">
        <v>430</v>
      </c>
      <c r="B41" s="281" t="s">
        <v>537</v>
      </c>
      <c r="C41" s="282">
        <v>1012.08333333333</v>
      </c>
      <c r="D41" s="288">
        <v>18</v>
      </c>
      <c r="E41" s="283">
        <v>31.5</v>
      </c>
      <c r="F41" s="283">
        <v>26.9166666666667</v>
      </c>
      <c r="G41" s="283">
        <v>758.75</v>
      </c>
      <c r="H41" s="283">
        <v>176.916666666667</v>
      </c>
    </row>
    <row r="42" spans="1:18">
      <c r="A42" s="274"/>
      <c r="B42" s="104" t="s">
        <v>538</v>
      </c>
      <c r="C42" s="187">
        <v>1165.5</v>
      </c>
      <c r="D42" s="122">
        <v>12.6666666666667</v>
      </c>
      <c r="E42" s="264">
        <v>29.4166666666667</v>
      </c>
      <c r="F42" s="264">
        <v>40.4166666666667</v>
      </c>
      <c r="G42" s="264">
        <v>926.08333333333303</v>
      </c>
      <c r="H42" s="264">
        <v>156.916666666667</v>
      </c>
    </row>
    <row r="43" spans="1:18">
      <c r="A43" s="274"/>
      <c r="B43" s="104" t="s">
        <v>539</v>
      </c>
      <c r="C43" s="187">
        <v>447.91666666666703</v>
      </c>
      <c r="D43" s="122">
        <v>4.5</v>
      </c>
      <c r="E43" s="264">
        <v>11.9166666666667</v>
      </c>
      <c r="F43" s="264">
        <v>11.3333333333333</v>
      </c>
      <c r="G43" s="264">
        <v>340</v>
      </c>
      <c r="H43" s="264">
        <v>80.1666666666667</v>
      </c>
    </row>
    <row r="44" spans="1:18">
      <c r="A44" s="274"/>
      <c r="B44" s="104" t="s">
        <v>540</v>
      </c>
      <c r="C44" s="187">
        <v>746.33333333333303</v>
      </c>
      <c r="D44" s="122">
        <v>10.4166666666667</v>
      </c>
      <c r="E44" s="122">
        <v>12.4166666666667</v>
      </c>
      <c r="F44" s="122">
        <v>22.5833333333333</v>
      </c>
      <c r="G44" s="122">
        <v>609.08333333333303</v>
      </c>
      <c r="H44" s="122">
        <v>91.8333333333333</v>
      </c>
      <c r="I44" s="267"/>
      <c r="J44" s="267"/>
      <c r="K44" s="267"/>
      <c r="L44" s="267"/>
      <c r="M44" s="267"/>
      <c r="N44" s="267"/>
      <c r="O44" s="267"/>
      <c r="P44" s="267"/>
      <c r="Q44" s="267"/>
      <c r="R44" s="267"/>
    </row>
    <row r="45" spans="1:18">
      <c r="A45" s="277"/>
      <c r="B45" s="213" t="s">
        <v>541</v>
      </c>
      <c r="C45" s="191">
        <v>263.5</v>
      </c>
      <c r="D45" s="125">
        <v>1.5</v>
      </c>
      <c r="E45" s="265">
        <v>4.3333333333333304</v>
      </c>
      <c r="F45" s="265">
        <v>9.25</v>
      </c>
      <c r="G45" s="265">
        <v>203.25</v>
      </c>
      <c r="H45" s="265">
        <v>45.1666666666667</v>
      </c>
    </row>
    <row r="46" spans="1:18">
      <c r="A46" s="280" t="s">
        <v>431</v>
      </c>
      <c r="B46" s="281" t="s">
        <v>542</v>
      </c>
      <c r="C46" s="282">
        <v>1354.5</v>
      </c>
      <c r="D46" s="288">
        <v>15.3333333333333</v>
      </c>
      <c r="E46" s="283">
        <v>25.1666666666667</v>
      </c>
      <c r="F46" s="283">
        <v>35.3333333333333</v>
      </c>
      <c r="G46" s="283">
        <v>1056.0833333333301</v>
      </c>
      <c r="H46" s="283">
        <v>222.583333333333</v>
      </c>
    </row>
    <row r="47" spans="1:18">
      <c r="A47" s="274"/>
      <c r="B47" s="104" t="s">
        <v>543</v>
      </c>
      <c r="C47" s="187">
        <v>873</v>
      </c>
      <c r="D47" s="122">
        <v>10.5833333333333</v>
      </c>
      <c r="E47" s="264">
        <v>19.5</v>
      </c>
      <c r="F47" s="264">
        <v>35.75</v>
      </c>
      <c r="G47" s="264">
        <v>668.75</v>
      </c>
      <c r="H47" s="264">
        <v>138.416666666667</v>
      </c>
    </row>
    <row r="48" spans="1:18">
      <c r="A48" s="274"/>
      <c r="B48" s="104" t="s">
        <v>544</v>
      </c>
      <c r="C48" s="187">
        <v>1385.0833333333301</v>
      </c>
      <c r="D48" s="122">
        <v>12.8333333333333</v>
      </c>
      <c r="E48" s="264">
        <v>24.4166666666667</v>
      </c>
      <c r="F48" s="264">
        <v>38.4166666666667</v>
      </c>
      <c r="G48" s="264">
        <v>1043.8333333333301</v>
      </c>
      <c r="H48" s="264">
        <v>265.58333333333297</v>
      </c>
    </row>
    <row r="49" spans="1:18">
      <c r="A49" s="274"/>
      <c r="B49" s="104" t="s">
        <v>545</v>
      </c>
      <c r="C49" s="187">
        <v>243.083333333333</v>
      </c>
      <c r="D49" s="122">
        <v>0.83333333333333304</v>
      </c>
      <c r="E49" s="264">
        <v>4.5833333333333304</v>
      </c>
      <c r="F49" s="264">
        <v>8.3333333333333304</v>
      </c>
      <c r="G49" s="264">
        <v>204.333333333333</v>
      </c>
      <c r="H49" s="264">
        <v>25</v>
      </c>
    </row>
    <row r="50" spans="1:18">
      <c r="A50" s="274"/>
      <c r="B50" s="104" t="s">
        <v>546</v>
      </c>
      <c r="C50" s="187">
        <v>904.25</v>
      </c>
      <c r="D50" s="122">
        <v>5.25</v>
      </c>
      <c r="E50" s="264">
        <v>25.1666666666667</v>
      </c>
      <c r="F50" s="264">
        <v>30.5833333333333</v>
      </c>
      <c r="G50" s="264">
        <v>798.83333333333303</v>
      </c>
      <c r="H50" s="264">
        <v>44.4166666666667</v>
      </c>
    </row>
    <row r="51" spans="1:18">
      <c r="A51" s="274"/>
      <c r="B51" s="104" t="s">
        <v>547</v>
      </c>
      <c r="C51" s="187">
        <v>238.333333333333</v>
      </c>
      <c r="D51" s="122">
        <v>2.5833333333333299</v>
      </c>
      <c r="E51" s="122">
        <v>5.75</v>
      </c>
      <c r="F51" s="122">
        <v>9.0833333333333304</v>
      </c>
      <c r="G51" s="122">
        <v>197.333333333333</v>
      </c>
      <c r="H51" s="122">
        <v>23.5833333333333</v>
      </c>
      <c r="I51" s="267"/>
      <c r="J51" s="267"/>
      <c r="K51" s="267"/>
      <c r="L51" s="267"/>
      <c r="M51" s="267"/>
      <c r="N51" s="267"/>
      <c r="O51" s="267"/>
      <c r="P51" s="267"/>
      <c r="Q51" s="267"/>
      <c r="R51" s="267"/>
    </row>
    <row r="52" spans="1:18">
      <c r="A52" s="277"/>
      <c r="B52" s="213" t="s">
        <v>548</v>
      </c>
      <c r="C52" s="191">
        <v>332</v>
      </c>
      <c r="D52" s="125">
        <v>1.1666666666666701</v>
      </c>
      <c r="E52" s="265">
        <v>5.9166666666666696</v>
      </c>
      <c r="F52" s="265">
        <v>4.9166666666666696</v>
      </c>
      <c r="G52" s="265">
        <v>227.75</v>
      </c>
      <c r="H52" s="265">
        <v>92.25</v>
      </c>
    </row>
    <row r="53" spans="1:18">
      <c r="A53" s="280" t="s">
        <v>432</v>
      </c>
      <c r="B53" s="281" t="s">
        <v>549</v>
      </c>
      <c r="C53" s="282">
        <v>807.41666666666697</v>
      </c>
      <c r="D53" s="288">
        <v>1.1666666666666701</v>
      </c>
      <c r="E53" s="283">
        <v>8.4166666666666696</v>
      </c>
      <c r="F53" s="283">
        <v>10.6666666666667</v>
      </c>
      <c r="G53" s="283">
        <v>669</v>
      </c>
      <c r="H53" s="283">
        <v>118.166666666667</v>
      </c>
    </row>
    <row r="54" spans="1:18">
      <c r="A54" s="274"/>
      <c r="B54" s="104" t="s">
        <v>550</v>
      </c>
      <c r="C54" s="187">
        <v>1761.5833333333301</v>
      </c>
      <c r="D54" s="122">
        <v>3.9166666666666701</v>
      </c>
      <c r="E54" s="264">
        <v>28.1666666666667</v>
      </c>
      <c r="F54" s="264">
        <v>27</v>
      </c>
      <c r="G54" s="264">
        <v>1508.6666666666699</v>
      </c>
      <c r="H54" s="264">
        <v>193.833333333333</v>
      </c>
    </row>
    <row r="55" spans="1:18">
      <c r="A55" s="274"/>
      <c r="B55" s="104" t="s">
        <v>551</v>
      </c>
      <c r="C55" s="187">
        <v>1077.6666666666699</v>
      </c>
      <c r="D55" s="122">
        <v>1.8333333333333299</v>
      </c>
      <c r="E55" s="264">
        <v>15.75</v>
      </c>
      <c r="F55" s="264">
        <v>9.4166666666666696</v>
      </c>
      <c r="G55" s="264">
        <v>924.08333333333303</v>
      </c>
      <c r="H55" s="264">
        <v>126.583333333333</v>
      </c>
    </row>
    <row r="56" spans="1:18">
      <c r="A56" s="274"/>
      <c r="B56" s="104" t="s">
        <v>552</v>
      </c>
      <c r="C56" s="187">
        <v>541</v>
      </c>
      <c r="D56" s="122">
        <v>5.4166666666666696</v>
      </c>
      <c r="E56" s="264">
        <v>23.3333333333333</v>
      </c>
      <c r="F56" s="264">
        <v>17.25</v>
      </c>
      <c r="G56" s="264">
        <v>418.91666666666703</v>
      </c>
      <c r="H56" s="264">
        <v>76.0833333333333</v>
      </c>
    </row>
    <row r="57" spans="1:18">
      <c r="A57" s="277"/>
      <c r="B57" s="213" t="s">
        <v>553</v>
      </c>
      <c r="C57" s="191">
        <v>686.66666666666697</v>
      </c>
      <c r="D57" s="125">
        <v>1</v>
      </c>
      <c r="E57" s="265">
        <v>11.8333333333333</v>
      </c>
      <c r="F57" s="265">
        <v>6.3333333333333304</v>
      </c>
      <c r="G57" s="265">
        <v>634.25</v>
      </c>
      <c r="H57" s="265">
        <v>33.25</v>
      </c>
    </row>
    <row r="58" spans="1:18">
      <c r="A58" s="280" t="s">
        <v>433</v>
      </c>
      <c r="B58" s="281" t="s">
        <v>554</v>
      </c>
      <c r="C58" s="282">
        <v>1617.5</v>
      </c>
      <c r="D58" s="288">
        <v>15.6666666666667</v>
      </c>
      <c r="E58" s="283">
        <v>45.3333333333333</v>
      </c>
      <c r="F58" s="283">
        <v>51.5833333333333</v>
      </c>
      <c r="G58" s="283">
        <v>1226.3333333333301</v>
      </c>
      <c r="H58" s="283">
        <v>278.58333333333297</v>
      </c>
    </row>
    <row r="59" spans="1:18">
      <c r="A59" s="274"/>
      <c r="B59" s="104" t="s">
        <v>555</v>
      </c>
      <c r="C59" s="187">
        <v>534.66666666666697</v>
      </c>
      <c r="D59" s="122">
        <v>5.5833333333333304</v>
      </c>
      <c r="E59" s="264">
        <v>12.9166666666667</v>
      </c>
      <c r="F59" s="264">
        <v>8.4166666666666696</v>
      </c>
      <c r="G59" s="264">
        <v>385</v>
      </c>
      <c r="H59" s="264">
        <v>122.75</v>
      </c>
    </row>
    <row r="60" spans="1:18">
      <c r="A60" s="274"/>
      <c r="B60" s="104" t="s">
        <v>556</v>
      </c>
      <c r="C60" s="187">
        <v>1134.3333333333301</v>
      </c>
      <c r="D60" s="122">
        <v>1</v>
      </c>
      <c r="E60" s="264">
        <v>11.9166666666667</v>
      </c>
      <c r="F60" s="264">
        <v>10.4166666666667</v>
      </c>
      <c r="G60" s="264">
        <v>924.66666666666697</v>
      </c>
      <c r="H60" s="264">
        <v>186.333333333333</v>
      </c>
    </row>
    <row r="61" spans="1:18">
      <c r="A61" s="274"/>
      <c r="B61" s="104" t="s">
        <v>557</v>
      </c>
      <c r="C61" s="187">
        <v>308.833333333334</v>
      </c>
      <c r="D61" s="122">
        <v>2.9166666666666701</v>
      </c>
      <c r="E61" s="264">
        <v>5.6666666666666696</v>
      </c>
      <c r="F61" s="264">
        <v>5.1666666666666696</v>
      </c>
      <c r="G61" s="264">
        <v>244.666666666667</v>
      </c>
      <c r="H61" s="264">
        <v>50.4166666666667</v>
      </c>
    </row>
    <row r="62" spans="1:18">
      <c r="A62" s="277"/>
      <c r="B62" s="213" t="s">
        <v>558</v>
      </c>
      <c r="C62" s="191">
        <v>442.083333333334</v>
      </c>
      <c r="D62" s="125">
        <v>0</v>
      </c>
      <c r="E62" s="265">
        <v>3</v>
      </c>
      <c r="F62" s="265">
        <v>3.6666666666666701</v>
      </c>
      <c r="G62" s="265">
        <v>276.41666666666703</v>
      </c>
      <c r="H62" s="265">
        <v>159</v>
      </c>
    </row>
    <row r="63" spans="1:18">
      <c r="A63" s="274" t="s">
        <v>434</v>
      </c>
      <c r="B63" s="104" t="s">
        <v>559</v>
      </c>
      <c r="C63" s="187">
        <v>544.58333333333405</v>
      </c>
      <c r="D63" s="122">
        <v>3.5</v>
      </c>
      <c r="E63" s="264">
        <v>7.5833333333333304</v>
      </c>
      <c r="F63" s="264">
        <v>10.3333333333333</v>
      </c>
      <c r="G63" s="264">
        <v>404.41666666666703</v>
      </c>
      <c r="H63" s="264">
        <v>118.75</v>
      </c>
    </row>
    <row r="64" spans="1:18">
      <c r="A64" s="274"/>
      <c r="B64" s="104" t="s">
        <v>560</v>
      </c>
      <c r="C64" s="187">
        <v>623.33333333333303</v>
      </c>
      <c r="D64" s="122">
        <v>2.5</v>
      </c>
      <c r="E64" s="122">
        <v>17.75</v>
      </c>
      <c r="F64" s="122">
        <v>16.25</v>
      </c>
      <c r="G64" s="122">
        <v>394.25</v>
      </c>
      <c r="H64" s="122">
        <v>192.583333333333</v>
      </c>
      <c r="I64" s="267"/>
      <c r="J64" s="267"/>
      <c r="K64" s="267"/>
      <c r="L64" s="267"/>
      <c r="M64" s="267"/>
      <c r="N64" s="267"/>
      <c r="O64" s="267"/>
      <c r="P64" s="267"/>
      <c r="Q64" s="267"/>
      <c r="R64" s="267"/>
    </row>
    <row r="65" spans="1:18">
      <c r="A65" s="274"/>
      <c r="B65" s="104" t="s">
        <v>561</v>
      </c>
      <c r="C65" s="187">
        <v>496.16666666666703</v>
      </c>
      <c r="D65" s="122">
        <v>4.5833333333333304</v>
      </c>
      <c r="E65" s="264">
        <v>17.0833333333333</v>
      </c>
      <c r="F65" s="264">
        <v>11.9166666666667</v>
      </c>
      <c r="G65" s="264">
        <v>365.16666666666703</v>
      </c>
      <c r="H65" s="264">
        <v>97.4166666666667</v>
      </c>
    </row>
    <row r="66" spans="1:18">
      <c r="A66" s="274"/>
      <c r="B66" s="104" t="s">
        <v>562</v>
      </c>
      <c r="C66" s="187">
        <v>247.583333333334</v>
      </c>
      <c r="D66" s="122">
        <v>0.16666666666666699</v>
      </c>
      <c r="E66" s="264">
        <v>6.8333333333333304</v>
      </c>
      <c r="F66" s="264">
        <v>6.4166666666666696</v>
      </c>
      <c r="G66" s="264">
        <v>125.416666666667</v>
      </c>
      <c r="H66" s="264">
        <v>108.75</v>
      </c>
    </row>
    <row r="67" spans="1:18">
      <c r="A67" s="277"/>
      <c r="B67" s="213" t="s">
        <v>563</v>
      </c>
      <c r="C67" s="191">
        <v>136.5</v>
      </c>
      <c r="D67" s="125">
        <v>3.75</v>
      </c>
      <c r="E67" s="265">
        <v>0.33333333333333298</v>
      </c>
      <c r="F67" s="265">
        <v>6.5</v>
      </c>
      <c r="G67" s="265">
        <v>79.0833333333333</v>
      </c>
      <c r="H67" s="265">
        <v>46.8333333333333</v>
      </c>
    </row>
    <row r="68" spans="1:18">
      <c r="A68" s="274" t="s">
        <v>435</v>
      </c>
      <c r="B68" s="104" t="s">
        <v>564</v>
      </c>
      <c r="C68" s="187">
        <v>1341.5</v>
      </c>
      <c r="D68" s="122">
        <v>12.8333333333333</v>
      </c>
      <c r="E68" s="264">
        <v>40.1666666666667</v>
      </c>
      <c r="F68" s="264">
        <v>32</v>
      </c>
      <c r="G68" s="264">
        <v>905.25</v>
      </c>
      <c r="H68" s="264">
        <v>351.25</v>
      </c>
    </row>
    <row r="69" spans="1:18">
      <c r="A69" s="277"/>
      <c r="B69" s="213" t="s">
        <v>565</v>
      </c>
      <c r="C69" s="191">
        <v>271.75</v>
      </c>
      <c r="D69" s="125">
        <v>2.3333333333333299</v>
      </c>
      <c r="E69" s="265">
        <v>3.9166666666666701</v>
      </c>
      <c r="F69" s="265">
        <v>6.8333333333333304</v>
      </c>
      <c r="G69" s="265">
        <v>182</v>
      </c>
      <c r="H69" s="265">
        <v>76.6666666666667</v>
      </c>
    </row>
    <row r="70" spans="1:18">
      <c r="A70" s="274" t="s">
        <v>436</v>
      </c>
      <c r="B70" s="104" t="s">
        <v>566</v>
      </c>
      <c r="C70" s="187">
        <v>1544.6666666666699</v>
      </c>
      <c r="D70" s="122">
        <v>4.75</v>
      </c>
      <c r="E70" s="122">
        <v>23.9166666666667</v>
      </c>
      <c r="F70" s="122">
        <v>42.4166666666667</v>
      </c>
      <c r="G70" s="122">
        <v>1335</v>
      </c>
      <c r="H70" s="122">
        <v>138.583333333333</v>
      </c>
      <c r="I70" s="267"/>
      <c r="J70" s="267"/>
      <c r="K70" s="267"/>
      <c r="L70" s="267"/>
      <c r="M70" s="267"/>
      <c r="N70" s="267"/>
      <c r="O70" s="267"/>
      <c r="P70" s="267"/>
      <c r="Q70" s="267"/>
      <c r="R70" s="267"/>
    </row>
    <row r="71" spans="1:18">
      <c r="A71" s="274"/>
      <c r="B71" s="104" t="s">
        <v>567</v>
      </c>
      <c r="C71" s="187">
        <v>2122.3333333333298</v>
      </c>
      <c r="D71" s="122">
        <v>6.4166666666666696</v>
      </c>
      <c r="E71" s="264">
        <v>19.75</v>
      </c>
      <c r="F71" s="264">
        <v>40.3333333333333</v>
      </c>
      <c r="G71" s="264">
        <v>1801.0833333333301</v>
      </c>
      <c r="H71" s="264">
        <v>254.75</v>
      </c>
    </row>
    <row r="72" spans="1:18">
      <c r="A72" s="277"/>
      <c r="B72" s="213" t="s">
        <v>568</v>
      </c>
      <c r="C72" s="191">
        <v>424.833333333334</v>
      </c>
      <c r="D72" s="125">
        <v>1.5</v>
      </c>
      <c r="E72" s="265">
        <v>5.25</v>
      </c>
      <c r="F72" s="265">
        <v>5.9166666666666696</v>
      </c>
      <c r="G72" s="265">
        <v>272.91666666666703</v>
      </c>
      <c r="H72" s="265">
        <v>139.25</v>
      </c>
    </row>
    <row r="73" spans="1:18">
      <c r="A73" s="280" t="s">
        <v>437</v>
      </c>
      <c r="B73" s="281" t="s">
        <v>569</v>
      </c>
      <c r="C73" s="282">
        <v>2686.5833333333298</v>
      </c>
      <c r="D73" s="288">
        <v>14.5833333333333</v>
      </c>
      <c r="E73" s="283">
        <v>35.4166666666667</v>
      </c>
      <c r="F73" s="283">
        <v>65.25</v>
      </c>
      <c r="G73" s="283">
        <v>2138.6666666666702</v>
      </c>
      <c r="H73" s="283">
        <v>432.66666666666703</v>
      </c>
    </row>
    <row r="74" spans="1:18">
      <c r="A74" s="277"/>
      <c r="B74" s="213" t="s">
        <v>570</v>
      </c>
      <c r="C74" s="191">
        <v>467.83333333333297</v>
      </c>
      <c r="D74" s="125">
        <v>0.91666666666666696</v>
      </c>
      <c r="E74" s="265">
        <v>10.5833333333333</v>
      </c>
      <c r="F74" s="265">
        <v>11.8333333333333</v>
      </c>
      <c r="G74" s="265">
        <v>407.5</v>
      </c>
      <c r="H74" s="265">
        <v>37</v>
      </c>
    </row>
    <row r="75" spans="1:18">
      <c r="A75" s="280" t="s">
        <v>438</v>
      </c>
      <c r="B75" s="281" t="s">
        <v>571</v>
      </c>
      <c r="C75" s="282">
        <v>47.4166666666667</v>
      </c>
      <c r="D75" s="288">
        <v>0</v>
      </c>
      <c r="E75" s="283">
        <v>1.0833333333333299</v>
      </c>
      <c r="F75" s="283">
        <v>0</v>
      </c>
      <c r="G75" s="283">
        <v>39.8333333333333</v>
      </c>
      <c r="H75" s="283">
        <v>6.5</v>
      </c>
    </row>
    <row r="76" spans="1:18">
      <c r="A76" s="274"/>
      <c r="B76" s="104" t="s">
        <v>572</v>
      </c>
      <c r="C76" s="187">
        <v>68</v>
      </c>
      <c r="D76" s="122">
        <v>0</v>
      </c>
      <c r="E76" s="122">
        <v>0.25</v>
      </c>
      <c r="F76" s="122">
        <v>0.25</v>
      </c>
      <c r="G76" s="122">
        <v>60.5</v>
      </c>
      <c r="H76" s="122">
        <v>7</v>
      </c>
      <c r="I76" s="267"/>
      <c r="J76" s="267"/>
      <c r="K76" s="267"/>
      <c r="L76" s="267"/>
      <c r="M76" s="267"/>
      <c r="N76" s="267"/>
      <c r="O76" s="267"/>
      <c r="P76" s="267"/>
      <c r="Q76" s="267"/>
      <c r="R76" s="267"/>
    </row>
    <row r="77" spans="1:18">
      <c r="A77" s="274"/>
      <c r="B77" s="104" t="s">
        <v>573</v>
      </c>
      <c r="C77" s="187">
        <v>77.4166666666667</v>
      </c>
      <c r="D77" s="122">
        <v>0</v>
      </c>
      <c r="E77" s="264">
        <v>0.75</v>
      </c>
      <c r="F77" s="264">
        <v>0.5</v>
      </c>
      <c r="G77" s="264">
        <v>64</v>
      </c>
      <c r="H77" s="264">
        <v>12.1666666666667</v>
      </c>
    </row>
    <row r="78" spans="1:18">
      <c r="A78" s="274"/>
      <c r="B78" s="104" t="s">
        <v>574</v>
      </c>
      <c r="C78" s="187">
        <v>17.6666666666667</v>
      </c>
      <c r="D78" s="122">
        <v>0.25</v>
      </c>
      <c r="E78" s="264">
        <v>0.66666666666666696</v>
      </c>
      <c r="F78" s="264">
        <v>0.58333333333333304</v>
      </c>
      <c r="G78" s="264">
        <v>12.6666666666667</v>
      </c>
      <c r="H78" s="264">
        <v>3.5</v>
      </c>
    </row>
    <row r="79" spans="1:18">
      <c r="A79" s="274"/>
      <c r="B79" s="104" t="s">
        <v>575</v>
      </c>
      <c r="C79" s="187">
        <v>75.75</v>
      </c>
      <c r="D79" s="122">
        <v>1</v>
      </c>
      <c r="E79" s="264">
        <v>0.83333333333333304</v>
      </c>
      <c r="F79" s="264">
        <v>2.0833333333333299</v>
      </c>
      <c r="G79" s="264">
        <v>46.1666666666667</v>
      </c>
      <c r="H79" s="264">
        <v>25.6666666666667</v>
      </c>
    </row>
    <row r="80" spans="1:18">
      <c r="A80" s="277"/>
      <c r="B80" s="213" t="s">
        <v>576</v>
      </c>
      <c r="C80" s="191">
        <v>43.6666666666667</v>
      </c>
      <c r="D80" s="125">
        <v>0</v>
      </c>
      <c r="E80" s="265">
        <v>0</v>
      </c>
      <c r="F80" s="265">
        <v>1</v>
      </c>
      <c r="G80" s="265">
        <v>33.8333333333333</v>
      </c>
      <c r="H80" s="265">
        <v>8.8333333333333304</v>
      </c>
    </row>
    <row r="81" spans="1:18">
      <c r="A81" s="280" t="s">
        <v>439</v>
      </c>
      <c r="B81" s="281" t="s">
        <v>577</v>
      </c>
      <c r="C81" s="282">
        <v>1030.9166666666699</v>
      </c>
      <c r="D81" s="288">
        <v>4.8333333333333304</v>
      </c>
      <c r="E81" s="283">
        <v>22.25</v>
      </c>
      <c r="F81" s="283">
        <v>34.8333333333333</v>
      </c>
      <c r="G81" s="283">
        <v>852.16666666666697</v>
      </c>
      <c r="H81" s="283">
        <v>116.833333333333</v>
      </c>
    </row>
    <row r="82" spans="1:18">
      <c r="A82" s="277"/>
      <c r="B82" s="213" t="s">
        <v>578</v>
      </c>
      <c r="C82" s="191">
        <v>53.1666666666667</v>
      </c>
      <c r="D82" s="125">
        <v>0.16666666666666699</v>
      </c>
      <c r="E82" s="265">
        <v>0</v>
      </c>
      <c r="F82" s="265">
        <v>2.8333333333333299</v>
      </c>
      <c r="G82" s="265">
        <v>34.75</v>
      </c>
      <c r="H82" s="265">
        <v>15.4166666666667</v>
      </c>
    </row>
    <row r="83" spans="1:18">
      <c r="A83" s="280" t="s">
        <v>440</v>
      </c>
      <c r="B83" s="281" t="s">
        <v>579</v>
      </c>
      <c r="C83" s="282">
        <v>90.8333333333333</v>
      </c>
      <c r="D83" s="288">
        <v>0.16666666666666699</v>
      </c>
      <c r="E83" s="291">
        <v>0.91666666666666696</v>
      </c>
      <c r="F83" s="291">
        <v>4.8333333333333304</v>
      </c>
      <c r="G83" s="291">
        <v>77.8333333333333</v>
      </c>
      <c r="H83" s="291">
        <v>7.0833333333333304</v>
      </c>
      <c r="I83" s="267"/>
      <c r="J83" s="267"/>
      <c r="K83" s="267"/>
      <c r="L83" s="267"/>
      <c r="M83" s="267"/>
      <c r="N83" s="267"/>
      <c r="O83" s="267"/>
      <c r="P83" s="267"/>
      <c r="Q83" s="267"/>
      <c r="R83" s="267"/>
    </row>
    <row r="84" spans="1:18">
      <c r="A84" s="274"/>
      <c r="B84" s="104" t="s">
        <v>580</v>
      </c>
      <c r="C84" s="187">
        <v>474.33333333333297</v>
      </c>
      <c r="D84" s="122">
        <v>4.75</v>
      </c>
      <c r="E84" s="264">
        <v>9.25</v>
      </c>
      <c r="F84" s="264">
        <v>14.9166666666667</v>
      </c>
      <c r="G84" s="264">
        <v>394.58333333333297</v>
      </c>
      <c r="H84" s="264">
        <v>50.8333333333333</v>
      </c>
    </row>
    <row r="85" spans="1:18">
      <c r="A85" s="274"/>
      <c r="B85" s="104" t="s">
        <v>581</v>
      </c>
      <c r="C85" s="187">
        <v>145.333333333333</v>
      </c>
      <c r="D85" s="122">
        <v>1.4166666666666701</v>
      </c>
      <c r="E85" s="264">
        <v>1.9166666666666701</v>
      </c>
      <c r="F85" s="264">
        <v>3.8333333333333299</v>
      </c>
      <c r="G85" s="264">
        <v>115.583333333333</v>
      </c>
      <c r="H85" s="264">
        <v>22.5833333333333</v>
      </c>
    </row>
    <row r="86" spans="1:18">
      <c r="A86" s="274"/>
      <c r="B86" s="104" t="s">
        <v>582</v>
      </c>
      <c r="C86" s="187">
        <v>85.8333333333333</v>
      </c>
      <c r="D86" s="122">
        <v>1.0833333333333299</v>
      </c>
      <c r="E86" s="264">
        <v>2.8333333333333299</v>
      </c>
      <c r="F86" s="264">
        <v>2</v>
      </c>
      <c r="G86" s="264">
        <v>56.9166666666667</v>
      </c>
      <c r="H86" s="264">
        <v>23</v>
      </c>
    </row>
    <row r="87" spans="1:18">
      <c r="A87" s="274"/>
      <c r="B87" s="104" t="s">
        <v>583</v>
      </c>
      <c r="C87" s="187">
        <v>22.8333333333333</v>
      </c>
      <c r="D87" s="122">
        <v>0.66666666666666696</v>
      </c>
      <c r="E87" s="264">
        <v>0.75</v>
      </c>
      <c r="F87" s="264">
        <v>0</v>
      </c>
      <c r="G87" s="264">
        <v>18.3333333333333</v>
      </c>
      <c r="H87" s="264">
        <v>3.0833333333333299</v>
      </c>
    </row>
    <row r="88" spans="1:18">
      <c r="A88" s="274"/>
      <c r="B88" s="104" t="s">
        <v>584</v>
      </c>
      <c r="C88" s="187">
        <v>79.3333333333333</v>
      </c>
      <c r="D88" s="122">
        <v>0</v>
      </c>
      <c r="E88" s="264">
        <v>0.41666666666666702</v>
      </c>
      <c r="F88" s="264">
        <v>1</v>
      </c>
      <c r="G88" s="264">
        <v>66</v>
      </c>
      <c r="H88" s="264">
        <v>11.9166666666667</v>
      </c>
    </row>
    <row r="89" spans="1:18">
      <c r="A89" s="274"/>
      <c r="B89" s="104" t="s">
        <v>585</v>
      </c>
      <c r="C89" s="187">
        <v>434.333333333334</v>
      </c>
      <c r="D89" s="122">
        <v>9.25</v>
      </c>
      <c r="E89" s="264">
        <v>10.0833333333333</v>
      </c>
      <c r="F89" s="264">
        <v>9.5</v>
      </c>
      <c r="G89" s="264">
        <v>370.41666666666703</v>
      </c>
      <c r="H89" s="264">
        <v>35.0833333333333</v>
      </c>
    </row>
    <row r="90" spans="1:18">
      <c r="A90" s="277"/>
      <c r="B90" s="213" t="s">
        <v>586</v>
      </c>
      <c r="C90" s="191">
        <v>95</v>
      </c>
      <c r="D90" s="125">
        <v>0</v>
      </c>
      <c r="E90" s="125">
        <v>3.4166666666666701</v>
      </c>
      <c r="F90" s="125">
        <v>4.9166666666666696</v>
      </c>
      <c r="G90" s="125">
        <v>69.75</v>
      </c>
      <c r="H90" s="125">
        <v>16.9166666666667</v>
      </c>
      <c r="I90" s="267"/>
      <c r="J90" s="267"/>
      <c r="K90" s="267"/>
      <c r="L90" s="267"/>
      <c r="M90" s="267"/>
      <c r="N90" s="267"/>
      <c r="O90" s="267"/>
      <c r="P90" s="267"/>
      <c r="Q90" s="267"/>
      <c r="R90" s="267"/>
    </row>
    <row r="91" spans="1:18">
      <c r="A91" s="294" t="s">
        <v>111</v>
      </c>
      <c r="B91" s="294"/>
      <c r="C91" s="191">
        <v>407.583333333334</v>
      </c>
      <c r="D91" s="125">
        <v>7.75</v>
      </c>
      <c r="E91" s="296">
        <v>44</v>
      </c>
      <c r="F91" s="296">
        <v>22.3333333333333</v>
      </c>
      <c r="G91" s="296">
        <v>281.16666666666703</v>
      </c>
      <c r="H91" s="296">
        <v>52.3333333333333</v>
      </c>
    </row>
    <row r="92" spans="1:18" ht="13.5">
      <c r="A92" s="127" t="s">
        <v>216</v>
      </c>
      <c r="B92" s="138"/>
      <c r="C92" s="138"/>
      <c r="D92" s="138"/>
      <c r="E92" s="193"/>
      <c r="F92" s="193"/>
      <c r="G92" s="193"/>
      <c r="H92" s="193"/>
    </row>
    <row r="93" spans="1:18" ht="13.5">
      <c r="A93" s="299"/>
      <c r="B93" s="300"/>
      <c r="C93" s="300"/>
      <c r="D93" s="300"/>
      <c r="E93" s="301"/>
      <c r="F93" s="301"/>
      <c r="G93" s="301"/>
      <c r="H93" s="301"/>
    </row>
    <row r="94" spans="1:18" ht="13.5">
      <c r="A94" s="299"/>
      <c r="B94" s="300"/>
      <c r="C94" s="300"/>
      <c r="D94" s="300"/>
      <c r="E94" s="301"/>
      <c r="F94" s="301"/>
      <c r="G94" s="301"/>
      <c r="H94" s="301"/>
    </row>
    <row r="95" spans="1:18" ht="13.5">
      <c r="A95" s="299"/>
      <c r="B95" s="300"/>
      <c r="C95" s="300"/>
      <c r="D95" s="300"/>
      <c r="E95" s="301"/>
      <c r="F95" s="301"/>
      <c r="G95" s="301"/>
      <c r="H95" s="301"/>
    </row>
    <row r="96" spans="1:18" ht="13.5">
      <c r="A96" s="299"/>
      <c r="B96" s="300"/>
      <c r="C96" s="300"/>
      <c r="D96" s="300"/>
      <c r="E96" s="301"/>
      <c r="F96" s="301"/>
      <c r="G96" s="301"/>
      <c r="H96" s="301"/>
    </row>
    <row r="97" spans="1:18" ht="13.5">
      <c r="A97" s="302"/>
      <c r="B97" s="302"/>
      <c r="C97" s="302"/>
      <c r="D97" s="302"/>
      <c r="E97" s="303"/>
      <c r="F97" s="303"/>
      <c r="G97" s="303"/>
      <c r="H97" s="303"/>
      <c r="I97" s="267"/>
      <c r="J97" s="267"/>
      <c r="K97" s="267"/>
      <c r="L97" s="267"/>
      <c r="M97" s="267"/>
      <c r="N97" s="267"/>
      <c r="O97" s="267"/>
      <c r="P97" s="267"/>
      <c r="Q97" s="267"/>
      <c r="R97" s="267"/>
    </row>
    <row r="98" spans="1:18" ht="13.5">
      <c r="A98" s="300"/>
      <c r="B98" s="300"/>
      <c r="C98" s="300"/>
      <c r="D98" s="300"/>
      <c r="E98" s="301"/>
      <c r="F98" s="301"/>
      <c r="G98" s="301"/>
      <c r="H98" s="301"/>
    </row>
    <row r="99" spans="1:18" ht="13.5">
      <c r="A99" s="300"/>
      <c r="B99" s="300"/>
      <c r="C99" s="300"/>
      <c r="D99" s="300"/>
      <c r="E99" s="301"/>
      <c r="F99" s="301"/>
      <c r="G99" s="301"/>
      <c r="H99" s="301"/>
    </row>
    <row r="100" spans="1:18" ht="13.5">
      <c r="A100" s="300"/>
      <c r="B100" s="300"/>
      <c r="C100" s="300"/>
      <c r="D100" s="300"/>
      <c r="E100" s="301"/>
      <c r="F100" s="301"/>
      <c r="G100" s="301"/>
      <c r="H100" s="301"/>
    </row>
    <row r="101" spans="1:18" ht="13.5">
      <c r="A101" s="300"/>
      <c r="B101" s="300"/>
      <c r="C101" s="300"/>
      <c r="D101" s="300"/>
      <c r="E101" s="301"/>
      <c r="F101" s="301"/>
      <c r="G101" s="301"/>
      <c r="H101" s="301"/>
    </row>
    <row r="102" spans="1:18" ht="13.5">
      <c r="A102" s="300"/>
      <c r="B102" s="300"/>
      <c r="C102" s="300"/>
      <c r="D102" s="300"/>
      <c r="E102" s="301"/>
      <c r="F102" s="301"/>
      <c r="G102" s="301"/>
      <c r="H102" s="301"/>
    </row>
    <row r="103" spans="1:18" ht="13.5">
      <c r="A103" s="300"/>
      <c r="B103" s="300"/>
      <c r="C103" s="300"/>
      <c r="D103" s="300"/>
      <c r="E103" s="301"/>
      <c r="F103" s="301"/>
      <c r="G103" s="301"/>
      <c r="H103" s="301"/>
    </row>
    <row r="104" spans="1:18" ht="13.5">
      <c r="A104" s="302"/>
      <c r="B104" s="302"/>
      <c r="C104" s="302"/>
      <c r="D104" s="302"/>
      <c r="E104" s="303"/>
      <c r="F104" s="303"/>
      <c r="G104" s="303"/>
      <c r="H104" s="303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</row>
    <row r="105" spans="1:18" ht="13.5">
      <c r="A105" s="300"/>
      <c r="B105" s="300"/>
      <c r="C105" s="300"/>
      <c r="D105" s="300"/>
      <c r="E105" s="301"/>
      <c r="F105" s="301"/>
      <c r="G105" s="301"/>
      <c r="H105" s="301"/>
    </row>
    <row r="106" spans="1:18" ht="13.5">
      <c r="A106" s="300"/>
      <c r="B106" s="300"/>
      <c r="C106" s="300"/>
      <c r="D106" s="300"/>
      <c r="E106" s="301"/>
      <c r="F106" s="301"/>
      <c r="G106" s="301"/>
      <c r="H106" s="301"/>
    </row>
    <row r="107" spans="1:18" ht="13.5">
      <c r="A107" s="300"/>
      <c r="B107" s="300"/>
      <c r="C107" s="300"/>
      <c r="D107" s="300"/>
      <c r="E107" s="301"/>
      <c r="F107" s="301"/>
      <c r="G107" s="301"/>
      <c r="H107" s="301"/>
    </row>
    <row r="108" spans="1:18" ht="13.5">
      <c r="A108" s="300"/>
      <c r="B108" s="300"/>
      <c r="C108" s="300"/>
      <c r="D108" s="300"/>
      <c r="E108" s="301"/>
      <c r="F108" s="301"/>
      <c r="G108" s="301"/>
      <c r="H108" s="301"/>
    </row>
    <row r="109" spans="1:18" ht="13.5">
      <c r="A109" s="300"/>
      <c r="B109" s="300"/>
      <c r="C109" s="300"/>
      <c r="D109" s="300"/>
      <c r="E109" s="301"/>
      <c r="F109" s="301"/>
      <c r="G109" s="301"/>
      <c r="H109" s="301"/>
    </row>
    <row r="110" spans="1:18" ht="13.5">
      <c r="A110" s="300"/>
      <c r="B110" s="300"/>
      <c r="C110" s="300"/>
      <c r="D110" s="300"/>
      <c r="E110" s="301"/>
      <c r="F110" s="301"/>
      <c r="G110" s="301"/>
      <c r="H110" s="301"/>
    </row>
    <row r="111" spans="1:18" ht="13.5">
      <c r="A111" s="302"/>
      <c r="B111" s="302"/>
      <c r="C111" s="302"/>
      <c r="D111" s="302"/>
      <c r="E111" s="303"/>
      <c r="F111" s="303"/>
      <c r="G111" s="303"/>
      <c r="H111" s="303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</row>
    <row r="112" spans="1:18" ht="13.5">
      <c r="A112" s="300"/>
      <c r="B112" s="300"/>
      <c r="C112" s="300"/>
      <c r="D112" s="300"/>
      <c r="E112" s="301"/>
      <c r="F112" s="301"/>
      <c r="G112" s="301"/>
      <c r="H112" s="301"/>
    </row>
    <row r="113" spans="1:18" ht="13.5">
      <c r="A113" s="300"/>
      <c r="B113" s="300"/>
      <c r="C113" s="300"/>
      <c r="D113" s="300"/>
      <c r="E113" s="301"/>
      <c r="F113" s="301"/>
      <c r="G113" s="301"/>
      <c r="H113" s="301"/>
    </row>
    <row r="114" spans="1:18" ht="13.5">
      <c r="A114" s="300"/>
      <c r="B114" s="300"/>
      <c r="C114" s="300"/>
      <c r="D114" s="300"/>
      <c r="E114" s="301"/>
      <c r="F114" s="301"/>
      <c r="G114" s="301"/>
      <c r="H114" s="301"/>
    </row>
    <row r="115" spans="1:18" ht="13.5">
      <c r="A115" s="300"/>
      <c r="B115" s="300"/>
      <c r="C115" s="300"/>
      <c r="D115" s="300"/>
      <c r="E115" s="301"/>
      <c r="F115" s="301"/>
      <c r="G115" s="301"/>
      <c r="H115" s="301"/>
    </row>
    <row r="116" spans="1:18" ht="13.5">
      <c r="A116" s="300"/>
      <c r="B116" s="300"/>
      <c r="C116" s="300"/>
      <c r="D116" s="300"/>
      <c r="E116" s="301"/>
      <c r="F116" s="301"/>
      <c r="G116" s="301"/>
      <c r="H116" s="301"/>
    </row>
    <row r="117" spans="1:18" ht="13.5">
      <c r="A117" s="300"/>
      <c r="B117" s="300"/>
      <c r="C117" s="300"/>
      <c r="D117" s="300"/>
      <c r="E117" s="301"/>
      <c r="F117" s="301"/>
      <c r="G117" s="301"/>
      <c r="H117" s="301"/>
    </row>
    <row r="118" spans="1:18" ht="13.5">
      <c r="A118" s="302"/>
      <c r="B118" s="302"/>
      <c r="C118" s="302"/>
      <c r="D118" s="302"/>
      <c r="E118" s="303"/>
      <c r="F118" s="303"/>
      <c r="G118" s="303"/>
      <c r="H118" s="303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</row>
    <row r="119" spans="1:18" ht="13.5">
      <c r="A119" s="300"/>
      <c r="B119" s="300"/>
      <c r="C119" s="300"/>
      <c r="D119" s="300"/>
      <c r="E119" s="301"/>
      <c r="F119" s="301"/>
      <c r="G119" s="301"/>
      <c r="H119" s="301"/>
    </row>
    <row r="120" spans="1:18" ht="13.5">
      <c r="A120" s="300"/>
      <c r="B120" s="300"/>
      <c r="C120" s="300"/>
      <c r="D120" s="300"/>
      <c r="E120" s="301"/>
      <c r="F120" s="301"/>
      <c r="G120" s="301"/>
      <c r="H120" s="301"/>
    </row>
    <row r="121" spans="1:18" ht="13.5">
      <c r="A121" s="300"/>
      <c r="B121" s="300"/>
      <c r="C121" s="300"/>
      <c r="D121" s="300"/>
      <c r="E121" s="301"/>
      <c r="F121" s="301"/>
      <c r="G121" s="301"/>
      <c r="H121" s="301"/>
    </row>
    <row r="122" spans="1:18" ht="13.5">
      <c r="A122" s="300"/>
      <c r="B122" s="300"/>
      <c r="C122" s="300"/>
      <c r="D122" s="300"/>
      <c r="E122" s="301"/>
      <c r="F122" s="301"/>
      <c r="G122" s="301"/>
      <c r="H122" s="301"/>
    </row>
    <row r="123" spans="1:18" ht="13.5">
      <c r="A123" s="300"/>
      <c r="B123" s="300"/>
      <c r="C123" s="300"/>
      <c r="D123" s="300"/>
      <c r="E123" s="301"/>
      <c r="F123" s="301"/>
      <c r="G123" s="301"/>
      <c r="H123" s="301"/>
    </row>
    <row r="124" spans="1:18" ht="13.5">
      <c r="A124" s="300"/>
      <c r="B124" s="300"/>
      <c r="C124" s="300"/>
      <c r="D124" s="300"/>
      <c r="E124" s="301"/>
      <c r="F124" s="301"/>
      <c r="G124" s="301"/>
      <c r="H124" s="301"/>
    </row>
    <row r="125" spans="1:18" ht="13.5">
      <c r="A125" s="302"/>
      <c r="B125" s="302"/>
      <c r="C125" s="302"/>
      <c r="D125" s="302"/>
      <c r="E125" s="303"/>
      <c r="F125" s="303"/>
      <c r="G125" s="303"/>
      <c r="H125" s="303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</row>
    <row r="126" spans="1:18" ht="13.5">
      <c r="A126" s="300"/>
      <c r="B126" s="300"/>
      <c r="C126" s="300"/>
      <c r="D126" s="300"/>
      <c r="E126" s="301"/>
      <c r="F126" s="301"/>
      <c r="G126" s="301"/>
      <c r="H126" s="301"/>
    </row>
    <row r="127" spans="1:18" ht="13.5">
      <c r="A127" s="300"/>
      <c r="B127" s="300"/>
      <c r="C127" s="300"/>
      <c r="D127" s="300"/>
      <c r="E127" s="301"/>
      <c r="F127" s="301"/>
      <c r="G127" s="301"/>
      <c r="H127" s="301"/>
    </row>
    <row r="128" spans="1:18" ht="13.5">
      <c r="A128" s="300"/>
      <c r="B128" s="300"/>
      <c r="C128" s="300"/>
      <c r="D128" s="300"/>
      <c r="E128" s="301"/>
      <c r="F128" s="301"/>
      <c r="G128" s="301"/>
      <c r="H128" s="301"/>
    </row>
    <row r="129" spans="1:18" ht="13.5">
      <c r="A129" s="300"/>
      <c r="B129" s="300"/>
      <c r="C129" s="300"/>
      <c r="D129" s="300"/>
      <c r="E129" s="301"/>
      <c r="F129" s="301"/>
      <c r="G129" s="301"/>
      <c r="H129" s="301"/>
    </row>
    <row r="130" spans="1:18" ht="13.5">
      <c r="A130" s="300"/>
      <c r="B130" s="300"/>
      <c r="C130" s="300"/>
      <c r="D130" s="300"/>
      <c r="E130" s="301"/>
      <c r="F130" s="301"/>
      <c r="G130" s="301"/>
      <c r="H130" s="301"/>
    </row>
    <row r="131" spans="1:18" ht="13.5">
      <c r="A131" s="300"/>
      <c r="B131" s="300"/>
      <c r="C131" s="300"/>
      <c r="D131" s="300"/>
      <c r="E131" s="301"/>
      <c r="F131" s="301"/>
      <c r="G131" s="301"/>
      <c r="H131" s="301"/>
    </row>
    <row r="132" spans="1:18" ht="13.5">
      <c r="A132" s="302"/>
      <c r="B132" s="302"/>
      <c r="C132" s="302"/>
      <c r="D132" s="302"/>
      <c r="E132" s="303"/>
      <c r="F132" s="303"/>
      <c r="G132" s="303"/>
      <c r="H132" s="303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</row>
    <row r="133" spans="1:18" ht="13.5">
      <c r="A133" s="300"/>
      <c r="B133" s="300"/>
      <c r="C133" s="300"/>
      <c r="D133" s="300"/>
      <c r="E133" s="301"/>
      <c r="F133" s="301"/>
      <c r="G133" s="301"/>
      <c r="H133" s="301"/>
    </row>
    <row r="134" spans="1:18" ht="13.5">
      <c r="A134" s="300"/>
      <c r="B134" s="300"/>
      <c r="C134" s="300"/>
      <c r="D134" s="300"/>
      <c r="E134" s="301"/>
      <c r="F134" s="301"/>
      <c r="G134" s="301"/>
      <c r="H134" s="301"/>
    </row>
    <row r="135" spans="1:18" ht="13.5">
      <c r="A135" s="300"/>
      <c r="B135" s="300"/>
      <c r="C135" s="300"/>
      <c r="D135" s="300"/>
      <c r="E135" s="301"/>
      <c r="F135" s="301"/>
      <c r="G135" s="301"/>
      <c r="H135" s="301"/>
    </row>
    <row r="136" spans="1:18" ht="13.5">
      <c r="A136" s="300"/>
      <c r="B136" s="300"/>
      <c r="C136" s="300"/>
      <c r="D136" s="300"/>
      <c r="E136" s="301"/>
      <c r="F136" s="301"/>
      <c r="G136" s="301"/>
      <c r="H136" s="301"/>
    </row>
    <row r="137" spans="1:18" ht="13.5">
      <c r="A137" s="300"/>
      <c r="B137" s="300"/>
      <c r="C137" s="300"/>
      <c r="D137" s="300"/>
      <c r="E137" s="301"/>
      <c r="F137" s="301"/>
      <c r="G137" s="301"/>
      <c r="H137" s="301"/>
    </row>
    <row r="138" spans="1:18" ht="13.5">
      <c r="A138" s="225"/>
      <c r="B138" s="300"/>
      <c r="C138" s="300"/>
      <c r="D138" s="300"/>
      <c r="E138" s="301"/>
      <c r="F138" s="301"/>
      <c r="G138" s="301"/>
      <c r="H138" s="301"/>
    </row>
    <row r="139" spans="1:18">
      <c r="A139" s="104"/>
      <c r="B139" s="104"/>
      <c r="C139" s="104"/>
      <c r="D139" s="104"/>
      <c r="E139" s="104"/>
      <c r="F139" s="104"/>
      <c r="G139" s="104"/>
      <c r="H139" s="104"/>
    </row>
    <row r="140" spans="1:18">
      <c r="A140" s="104"/>
      <c r="B140" s="104"/>
      <c r="C140" s="104"/>
      <c r="D140" s="104"/>
      <c r="E140" s="104"/>
      <c r="F140" s="104"/>
      <c r="G140" s="104"/>
      <c r="H140" s="104"/>
    </row>
    <row r="141" spans="1:18">
      <c r="A141" s="104"/>
      <c r="B141" s="104"/>
      <c r="C141" s="104"/>
      <c r="D141" s="104"/>
      <c r="E141" s="104"/>
      <c r="F141" s="104"/>
      <c r="G141" s="104"/>
      <c r="H141" s="104"/>
    </row>
    <row r="142" spans="1:18">
      <c r="A142" s="104"/>
      <c r="B142" s="104"/>
      <c r="C142" s="104"/>
      <c r="D142" s="104"/>
      <c r="E142" s="104"/>
      <c r="F142" s="104"/>
      <c r="G142" s="104"/>
      <c r="H142" s="104"/>
    </row>
    <row r="143" spans="1:18">
      <c r="A143" s="104"/>
      <c r="B143" s="104"/>
      <c r="C143" s="104"/>
      <c r="D143" s="104"/>
      <c r="E143" s="104"/>
      <c r="F143" s="104"/>
      <c r="G143" s="104"/>
      <c r="H143" s="104"/>
    </row>
    <row r="144" spans="1:18">
      <c r="A144" s="104"/>
      <c r="B144" s="104"/>
      <c r="C144" s="104"/>
      <c r="D144" s="104"/>
      <c r="E144" s="104"/>
      <c r="F144" s="104"/>
      <c r="G144" s="104"/>
      <c r="H144" s="104"/>
    </row>
    <row r="145" spans="1:8">
      <c r="A145" s="104"/>
      <c r="B145" s="104"/>
      <c r="C145" s="104"/>
      <c r="D145" s="104"/>
      <c r="E145" s="104"/>
      <c r="F145" s="104"/>
      <c r="G145" s="104"/>
      <c r="H145" s="104"/>
    </row>
    <row r="146" spans="1:8">
      <c r="A146" s="104"/>
      <c r="B146" s="104"/>
      <c r="C146" s="104"/>
      <c r="D146" s="104"/>
      <c r="E146" s="104"/>
      <c r="F146" s="104"/>
      <c r="G146" s="104"/>
      <c r="H146" s="104"/>
    </row>
    <row r="147" spans="1:8">
      <c r="A147" s="104"/>
      <c r="B147" s="104"/>
      <c r="C147" s="104"/>
      <c r="D147" s="104"/>
      <c r="E147" s="104"/>
      <c r="F147" s="104"/>
      <c r="G147" s="104"/>
      <c r="H147" s="104"/>
    </row>
    <row r="148" spans="1:8">
      <c r="A148" s="104"/>
      <c r="B148" s="104"/>
      <c r="C148" s="104"/>
      <c r="D148" s="104"/>
      <c r="E148" s="104"/>
      <c r="F148" s="104"/>
      <c r="G148" s="104"/>
      <c r="H148" s="104"/>
    </row>
    <row r="149" spans="1:8">
      <c r="A149" s="104"/>
      <c r="B149" s="104"/>
      <c r="C149" s="104"/>
      <c r="D149" s="104"/>
      <c r="E149" s="104"/>
      <c r="F149" s="104"/>
      <c r="G149" s="104"/>
      <c r="H149" s="104"/>
    </row>
    <row r="150" spans="1:8">
      <c r="A150" s="104"/>
      <c r="B150" s="104"/>
      <c r="C150" s="104"/>
      <c r="D150" s="104"/>
      <c r="E150" s="104"/>
      <c r="F150" s="104"/>
      <c r="G150" s="104"/>
      <c r="H150" s="104"/>
    </row>
    <row r="151" spans="1:8">
      <c r="A151" s="104"/>
      <c r="B151" s="104"/>
      <c r="C151" s="104"/>
      <c r="D151" s="104"/>
      <c r="E151" s="104"/>
      <c r="F151" s="104"/>
      <c r="G151" s="104"/>
      <c r="H151" s="104"/>
    </row>
    <row r="152" spans="1:8">
      <c r="A152" s="104"/>
      <c r="B152" s="104"/>
      <c r="C152" s="104"/>
      <c r="D152" s="104"/>
      <c r="E152" s="104"/>
      <c r="F152" s="104"/>
      <c r="G152" s="104"/>
      <c r="H152" s="104"/>
    </row>
    <row r="153" spans="1:8">
      <c r="A153" s="104"/>
      <c r="B153" s="104"/>
      <c r="C153" s="104"/>
      <c r="D153" s="104"/>
      <c r="E153" s="104"/>
      <c r="F153" s="104"/>
      <c r="G153" s="104"/>
      <c r="H153" s="104"/>
    </row>
    <row r="154" spans="1:8">
      <c r="A154" s="104"/>
      <c r="B154" s="104"/>
      <c r="C154" s="104"/>
      <c r="D154" s="104"/>
      <c r="E154" s="104"/>
      <c r="F154" s="104"/>
      <c r="G154" s="104"/>
      <c r="H154" s="104"/>
    </row>
    <row r="155" spans="1:8">
      <c r="A155" s="104"/>
      <c r="B155" s="104"/>
      <c r="C155" s="104"/>
      <c r="D155" s="104"/>
      <c r="E155" s="104"/>
      <c r="F155" s="104"/>
      <c r="G155" s="104"/>
      <c r="H155" s="104"/>
    </row>
    <row r="156" spans="1:8">
      <c r="A156" s="104"/>
      <c r="B156" s="104"/>
      <c r="C156" s="104"/>
      <c r="D156" s="104"/>
      <c r="E156" s="104"/>
      <c r="F156" s="104"/>
      <c r="G156" s="104"/>
      <c r="H156" s="104"/>
    </row>
    <row r="157" spans="1:8">
      <c r="A157" s="104"/>
      <c r="B157" s="104"/>
      <c r="C157" s="104"/>
      <c r="D157" s="104"/>
      <c r="E157" s="104"/>
      <c r="F157" s="104"/>
      <c r="G157" s="104"/>
      <c r="H157" s="104"/>
    </row>
    <row r="158" spans="1:8">
      <c r="A158" s="104"/>
      <c r="B158" s="104"/>
      <c r="C158" s="104"/>
      <c r="D158" s="104"/>
      <c r="E158" s="104"/>
      <c r="F158" s="104"/>
      <c r="G158" s="104"/>
      <c r="H158" s="104"/>
    </row>
    <row r="159" spans="1:8">
      <c r="A159" s="104"/>
      <c r="B159" s="104"/>
      <c r="C159" s="104"/>
      <c r="D159" s="104"/>
      <c r="E159" s="104"/>
      <c r="F159" s="104"/>
      <c r="G159" s="104"/>
      <c r="H159" s="104"/>
    </row>
    <row r="160" spans="1:8">
      <c r="A160" s="104"/>
      <c r="B160" s="104"/>
      <c r="C160" s="104"/>
      <c r="D160" s="104"/>
      <c r="E160" s="104"/>
      <c r="F160" s="104"/>
      <c r="G160" s="104"/>
      <c r="H160" s="104"/>
    </row>
    <row r="161" spans="1:8">
      <c r="A161" s="104"/>
      <c r="B161" s="104"/>
      <c r="C161" s="104"/>
      <c r="D161" s="104"/>
      <c r="E161" s="104"/>
      <c r="F161" s="104"/>
      <c r="G161" s="104"/>
      <c r="H161" s="104"/>
    </row>
    <row r="162" spans="1:8">
      <c r="A162" s="104"/>
      <c r="B162" s="104"/>
      <c r="C162" s="104"/>
      <c r="D162" s="104"/>
      <c r="E162" s="104"/>
      <c r="F162" s="104"/>
      <c r="G162" s="104"/>
      <c r="H162" s="104"/>
    </row>
    <row r="163" spans="1:8">
      <c r="A163" s="104"/>
      <c r="B163" s="104"/>
      <c r="C163" s="104"/>
      <c r="D163" s="104"/>
      <c r="E163" s="104"/>
      <c r="F163" s="104"/>
      <c r="G163" s="104"/>
      <c r="H163" s="104"/>
    </row>
    <row r="164" spans="1:8">
      <c r="A164" s="104"/>
      <c r="B164" s="104"/>
      <c r="C164" s="104"/>
      <c r="D164" s="104"/>
      <c r="E164" s="104"/>
      <c r="F164" s="104"/>
      <c r="G164" s="104"/>
      <c r="H164" s="104"/>
    </row>
    <row r="165" spans="1:8">
      <c r="A165" s="104"/>
      <c r="B165" s="104"/>
      <c r="C165" s="104"/>
      <c r="D165" s="104"/>
      <c r="E165" s="104"/>
      <c r="F165" s="104"/>
      <c r="G165" s="104"/>
      <c r="H165" s="104"/>
    </row>
    <row r="166" spans="1:8">
      <c r="A166" s="104"/>
      <c r="B166" s="104"/>
      <c r="C166" s="104"/>
      <c r="D166" s="104"/>
      <c r="E166" s="104"/>
      <c r="F166" s="104"/>
      <c r="G166" s="104"/>
      <c r="H166" s="104"/>
    </row>
    <row r="167" spans="1:8">
      <c r="A167" s="104"/>
      <c r="B167" s="104"/>
      <c r="C167" s="104"/>
      <c r="D167" s="104"/>
      <c r="E167" s="104"/>
      <c r="F167" s="104"/>
      <c r="G167" s="104"/>
      <c r="H167" s="104"/>
    </row>
    <row r="168" spans="1:8">
      <c r="A168" s="104"/>
      <c r="B168" s="104"/>
      <c r="C168" s="104"/>
      <c r="D168" s="104"/>
      <c r="E168" s="104"/>
      <c r="F168" s="104"/>
      <c r="G168" s="104"/>
      <c r="H168" s="104"/>
    </row>
    <row r="169" spans="1:8">
      <c r="A169" s="104"/>
      <c r="B169" s="104"/>
      <c r="C169" s="104"/>
      <c r="D169" s="104"/>
      <c r="E169" s="104"/>
      <c r="F169" s="104"/>
      <c r="G169" s="104"/>
      <c r="H169" s="104"/>
    </row>
    <row r="170" spans="1:8">
      <c r="A170" s="104"/>
      <c r="B170" s="104"/>
      <c r="C170" s="104"/>
      <c r="D170" s="104"/>
      <c r="E170" s="104"/>
      <c r="F170" s="104"/>
      <c r="G170" s="104"/>
      <c r="H170" s="104"/>
    </row>
    <row r="171" spans="1:8">
      <c r="A171" s="104"/>
      <c r="B171" s="104"/>
      <c r="C171" s="104"/>
      <c r="D171" s="104"/>
      <c r="E171" s="104"/>
      <c r="F171" s="104"/>
      <c r="G171" s="104"/>
      <c r="H171" s="104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31:A35"/>
    <mergeCell ref="A36:A40"/>
    <mergeCell ref="A41:A45"/>
    <mergeCell ref="A46:A52"/>
    <mergeCell ref="A53:A57"/>
    <mergeCell ref="A58:A62"/>
    <mergeCell ref="A5:A10"/>
    <mergeCell ref="A11:A13"/>
    <mergeCell ref="A14:A17"/>
    <mergeCell ref="A18:A21"/>
    <mergeCell ref="A22:A26"/>
    <mergeCell ref="A27:A30"/>
  </mergeCells>
  <pageMargins left="0.23622047244094491" right="0.23622047244094491" top="0.39370078740157483" bottom="0.34" header="0" footer="0.11811023622047245"/>
  <pageSetup paperSize="9" scale="8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74"/>
  <sheetViews>
    <sheetView workbookViewId="0">
      <selection activeCell="I18" sqref="I18"/>
    </sheetView>
  </sheetViews>
  <sheetFormatPr baseColWidth="10" defaultColWidth="11.42578125" defaultRowHeight="12.75"/>
  <cols>
    <col min="1" max="1" width="18.5703125" style="235" customWidth="1"/>
    <col min="2" max="2" width="22.140625" style="235" customWidth="1"/>
    <col min="3" max="13" width="7" style="235" customWidth="1"/>
    <col min="14" max="16384" width="11.42578125" style="235"/>
  </cols>
  <sheetData>
    <row r="1" spans="1:22">
      <c r="A1" s="103" t="s">
        <v>596</v>
      </c>
      <c r="B1" s="103"/>
      <c r="C1" s="103"/>
      <c r="D1" s="103"/>
      <c r="E1" s="122"/>
      <c r="F1" s="122"/>
      <c r="G1" s="122"/>
      <c r="H1" s="122"/>
      <c r="I1" s="122"/>
      <c r="J1" s="122"/>
      <c r="K1" s="122"/>
      <c r="L1" s="122"/>
      <c r="M1" s="122"/>
    </row>
    <row r="2" spans="1:22">
      <c r="A2" s="107" t="s">
        <v>597</v>
      </c>
      <c r="B2" s="107"/>
      <c r="C2" s="107"/>
      <c r="D2" s="107"/>
      <c r="E2" s="122"/>
      <c r="F2" s="122"/>
      <c r="G2" s="122"/>
      <c r="H2" s="122"/>
      <c r="I2" s="122"/>
      <c r="J2" s="122"/>
      <c r="K2" s="122"/>
      <c r="L2" s="122"/>
      <c r="M2" s="122"/>
    </row>
    <row r="3" spans="1:22">
      <c r="A3" s="129"/>
      <c r="B3" s="129"/>
      <c r="C3" s="129"/>
      <c r="D3" s="129"/>
      <c r="E3" s="193"/>
      <c r="F3" s="193"/>
      <c r="G3" s="193"/>
      <c r="H3" s="193"/>
      <c r="I3" s="193"/>
      <c r="J3" s="193"/>
      <c r="K3" s="193"/>
      <c r="L3" s="193"/>
      <c r="M3" s="193"/>
    </row>
    <row r="4" spans="1:22">
      <c r="A4" s="110"/>
      <c r="B4" s="110"/>
      <c r="C4" s="167" t="s">
        <v>6</v>
      </c>
      <c r="D4" s="167" t="s">
        <v>454</v>
      </c>
      <c r="E4" s="167" t="s">
        <v>455</v>
      </c>
      <c r="F4" s="167" t="s">
        <v>456</v>
      </c>
      <c r="G4" s="167" t="s">
        <v>457</v>
      </c>
      <c r="H4" s="167" t="s">
        <v>458</v>
      </c>
      <c r="I4" s="167" t="s">
        <v>459</v>
      </c>
      <c r="J4" s="167" t="s">
        <v>460</v>
      </c>
      <c r="K4" s="167" t="s">
        <v>461</v>
      </c>
      <c r="L4" s="167" t="s">
        <v>462</v>
      </c>
      <c r="M4" s="304" t="s">
        <v>463</v>
      </c>
    </row>
    <row r="5" spans="1:22">
      <c r="A5" s="274" t="s">
        <v>422</v>
      </c>
      <c r="B5" s="104" t="s">
        <v>501</v>
      </c>
      <c r="C5" s="187">
        <v>153.583333333333</v>
      </c>
      <c r="D5" s="122">
        <v>0</v>
      </c>
      <c r="E5" s="264">
        <v>4.6666666666666696</v>
      </c>
      <c r="F5" s="264">
        <v>27.8333333333333</v>
      </c>
      <c r="G5" s="264">
        <v>18.5833333333333</v>
      </c>
      <c r="H5" s="264">
        <v>20.5833333333333</v>
      </c>
      <c r="I5" s="264">
        <v>33.6666666666667</v>
      </c>
      <c r="J5" s="264">
        <v>3.3333333333333299</v>
      </c>
      <c r="K5" s="264">
        <v>8.8333333333333304</v>
      </c>
      <c r="L5" s="264">
        <v>3.3333333333333299</v>
      </c>
      <c r="M5" s="264">
        <v>32.75</v>
      </c>
    </row>
    <row r="6" spans="1:22">
      <c r="A6" s="274"/>
      <c r="B6" s="104" t="s">
        <v>502</v>
      </c>
      <c r="C6" s="187">
        <v>142.25</v>
      </c>
      <c r="D6" s="122">
        <v>0</v>
      </c>
      <c r="E6" s="264">
        <v>6.5</v>
      </c>
      <c r="F6" s="264">
        <v>27.5833333333333</v>
      </c>
      <c r="G6" s="264">
        <v>14.5</v>
      </c>
      <c r="H6" s="264">
        <v>30.5833333333333</v>
      </c>
      <c r="I6" s="264">
        <v>35.9166666666667</v>
      </c>
      <c r="J6" s="264">
        <v>0.33333333333333298</v>
      </c>
      <c r="K6" s="264">
        <v>7.8333333333333304</v>
      </c>
      <c r="L6" s="264">
        <v>2.75</v>
      </c>
      <c r="M6" s="264">
        <v>16.25</v>
      </c>
    </row>
    <row r="7" spans="1:22">
      <c r="A7" s="274"/>
      <c r="B7" s="104" t="s">
        <v>503</v>
      </c>
      <c r="C7" s="187">
        <v>361</v>
      </c>
      <c r="D7" s="122">
        <v>0</v>
      </c>
      <c r="E7" s="264">
        <v>4.3333333333333304</v>
      </c>
      <c r="F7" s="264">
        <v>65.5</v>
      </c>
      <c r="G7" s="264">
        <v>55.25</v>
      </c>
      <c r="H7" s="264">
        <v>42.5833333333333</v>
      </c>
      <c r="I7" s="264">
        <v>79.0833333333333</v>
      </c>
      <c r="J7" s="264">
        <v>3.5833333333333299</v>
      </c>
      <c r="K7" s="264">
        <v>38.75</v>
      </c>
      <c r="L7" s="264">
        <v>8.6666666666666696</v>
      </c>
      <c r="M7" s="264">
        <v>63.25</v>
      </c>
    </row>
    <row r="8" spans="1:22">
      <c r="A8" s="274"/>
      <c r="B8" s="104" t="s">
        <v>504</v>
      </c>
      <c r="C8" s="187">
        <v>278.33333333333297</v>
      </c>
      <c r="D8" s="122">
        <v>0</v>
      </c>
      <c r="E8" s="264">
        <v>9.25</v>
      </c>
      <c r="F8" s="264">
        <v>40.8333333333333</v>
      </c>
      <c r="G8" s="264">
        <v>30.25</v>
      </c>
      <c r="H8" s="264">
        <v>44.4166666666667</v>
      </c>
      <c r="I8" s="264">
        <v>62.9166666666667</v>
      </c>
      <c r="J8" s="264">
        <v>2.75</v>
      </c>
      <c r="K8" s="264">
        <v>17.5</v>
      </c>
      <c r="L8" s="264">
        <v>4.9166666666666696</v>
      </c>
      <c r="M8" s="264">
        <v>65.5</v>
      </c>
    </row>
    <row r="9" spans="1:22">
      <c r="A9" s="274"/>
      <c r="B9" s="104" t="s">
        <v>505</v>
      </c>
      <c r="C9" s="187">
        <v>167</v>
      </c>
      <c r="D9" s="122">
        <v>0.25</v>
      </c>
      <c r="E9" s="264">
        <v>7.6666666666666696</v>
      </c>
      <c r="F9" s="264">
        <v>42.4166666666667</v>
      </c>
      <c r="G9" s="264">
        <v>24.8333333333333</v>
      </c>
      <c r="H9" s="264">
        <v>21.75</v>
      </c>
      <c r="I9" s="264">
        <v>46.4166666666667</v>
      </c>
      <c r="J9" s="264">
        <v>0</v>
      </c>
      <c r="K9" s="264">
        <v>2.3333333333333299</v>
      </c>
      <c r="L9" s="264">
        <v>0.83333333333333304</v>
      </c>
      <c r="M9" s="264">
        <v>20.5</v>
      </c>
    </row>
    <row r="10" spans="1:22">
      <c r="A10" s="277"/>
      <c r="B10" s="213" t="s">
        <v>506</v>
      </c>
      <c r="C10" s="191">
        <v>184.833333333333</v>
      </c>
      <c r="D10" s="125">
        <v>0</v>
      </c>
      <c r="E10" s="265">
        <v>7.0833333333333304</v>
      </c>
      <c r="F10" s="265">
        <v>47.4166666666667</v>
      </c>
      <c r="G10" s="265">
        <v>26.75</v>
      </c>
      <c r="H10" s="265">
        <v>35.75</v>
      </c>
      <c r="I10" s="265">
        <v>39.1666666666667</v>
      </c>
      <c r="J10" s="265">
        <v>1.5</v>
      </c>
      <c r="K10" s="265">
        <v>6</v>
      </c>
      <c r="L10" s="265">
        <v>1.5</v>
      </c>
      <c r="M10" s="265">
        <v>19.6666666666667</v>
      </c>
    </row>
    <row r="11" spans="1:22">
      <c r="A11" s="280" t="s">
        <v>444</v>
      </c>
      <c r="B11" s="281" t="s">
        <v>507</v>
      </c>
      <c r="C11" s="282">
        <v>1244.9166666666699</v>
      </c>
      <c r="D11" s="288">
        <v>0.5</v>
      </c>
      <c r="E11" s="283">
        <v>41.25</v>
      </c>
      <c r="F11" s="283">
        <v>241.333333333333</v>
      </c>
      <c r="G11" s="283">
        <v>170.833333333333</v>
      </c>
      <c r="H11" s="283">
        <v>191.75</v>
      </c>
      <c r="I11" s="283">
        <v>275.25</v>
      </c>
      <c r="J11" s="283">
        <v>7.1666666666666696</v>
      </c>
      <c r="K11" s="283">
        <v>69.75</v>
      </c>
      <c r="L11" s="283">
        <v>34.5</v>
      </c>
      <c r="M11" s="283">
        <v>212.583333333333</v>
      </c>
    </row>
    <row r="12" spans="1:22">
      <c r="A12" s="274"/>
      <c r="B12" s="104" t="s">
        <v>508</v>
      </c>
      <c r="C12" s="187">
        <v>155.666666666667</v>
      </c>
      <c r="D12" s="122">
        <v>8.3333333333333301E-2</v>
      </c>
      <c r="E12" s="286">
        <v>15.5</v>
      </c>
      <c r="F12" s="286">
        <v>48.4166666666667</v>
      </c>
      <c r="G12" s="286">
        <v>23</v>
      </c>
      <c r="H12" s="286">
        <v>27.9166666666667</v>
      </c>
      <c r="I12" s="286">
        <v>22.4166666666667</v>
      </c>
      <c r="J12" s="286">
        <v>0.16666666666666699</v>
      </c>
      <c r="K12" s="286">
        <v>4.5</v>
      </c>
      <c r="L12" s="286">
        <v>2.0833333333333299</v>
      </c>
      <c r="M12" s="286">
        <v>11.5833333333333</v>
      </c>
      <c r="N12" s="267"/>
      <c r="O12" s="267"/>
      <c r="P12" s="267"/>
      <c r="Q12" s="267"/>
      <c r="R12" s="267"/>
      <c r="S12" s="267"/>
      <c r="T12" s="267"/>
      <c r="U12" s="267"/>
      <c r="V12" s="267"/>
    </row>
    <row r="13" spans="1:22">
      <c r="A13" s="277"/>
      <c r="B13" s="213" t="s">
        <v>509</v>
      </c>
      <c r="C13" s="191">
        <v>389.41666666666703</v>
      </c>
      <c r="D13" s="125">
        <v>0.33333333333333298</v>
      </c>
      <c r="E13" s="265">
        <v>19.5833333333333</v>
      </c>
      <c r="F13" s="265">
        <v>103.666666666667</v>
      </c>
      <c r="G13" s="265">
        <v>67</v>
      </c>
      <c r="H13" s="265">
        <v>86.75</v>
      </c>
      <c r="I13" s="265">
        <v>50.3333333333333</v>
      </c>
      <c r="J13" s="265">
        <v>1.75</v>
      </c>
      <c r="K13" s="265">
        <v>9.1666666666666696</v>
      </c>
      <c r="L13" s="265">
        <v>7.3333333333333304</v>
      </c>
      <c r="M13" s="265">
        <v>43.5</v>
      </c>
    </row>
    <row r="14" spans="1:22">
      <c r="A14" s="280" t="s">
        <v>424</v>
      </c>
      <c r="B14" s="281" t="s">
        <v>510</v>
      </c>
      <c r="C14" s="282">
        <v>400.41666666666703</v>
      </c>
      <c r="D14" s="288">
        <v>0</v>
      </c>
      <c r="E14" s="283">
        <v>7.8333333333333304</v>
      </c>
      <c r="F14" s="283">
        <v>68.8333333333333</v>
      </c>
      <c r="G14" s="283">
        <v>57</v>
      </c>
      <c r="H14" s="283">
        <v>55.25</v>
      </c>
      <c r="I14" s="283">
        <v>100.916666666667</v>
      </c>
      <c r="J14" s="283">
        <v>0.16666666666666699</v>
      </c>
      <c r="K14" s="283">
        <v>28.0833333333333</v>
      </c>
      <c r="L14" s="283">
        <v>10.8333333333333</v>
      </c>
      <c r="M14" s="283">
        <v>71.5</v>
      </c>
    </row>
    <row r="15" spans="1:22">
      <c r="A15" s="274"/>
      <c r="B15" s="104" t="s">
        <v>511</v>
      </c>
      <c r="C15" s="187">
        <v>213.75</v>
      </c>
      <c r="D15" s="122">
        <v>0</v>
      </c>
      <c r="E15" s="264">
        <v>5.8333333333333304</v>
      </c>
      <c r="F15" s="264">
        <v>39.8333333333333</v>
      </c>
      <c r="G15" s="264">
        <v>30.0833333333333</v>
      </c>
      <c r="H15" s="264">
        <v>40.6666666666667</v>
      </c>
      <c r="I15" s="264">
        <v>47.0833333333333</v>
      </c>
      <c r="J15" s="264">
        <v>1.1666666666666701</v>
      </c>
      <c r="K15" s="264">
        <v>13.0833333333333</v>
      </c>
      <c r="L15" s="264">
        <v>4.6666666666666696</v>
      </c>
      <c r="M15" s="264">
        <v>31.3333333333333</v>
      </c>
    </row>
    <row r="16" spans="1:22">
      <c r="A16" s="274"/>
      <c r="B16" s="104" t="s">
        <v>512</v>
      </c>
      <c r="C16" s="187">
        <v>783.83333333333201</v>
      </c>
      <c r="D16" s="122">
        <v>8.3333333333333301E-2</v>
      </c>
      <c r="E16" s="264">
        <v>23.9166666666667</v>
      </c>
      <c r="F16" s="264">
        <v>159.833333333333</v>
      </c>
      <c r="G16" s="264">
        <v>100.666666666667</v>
      </c>
      <c r="H16" s="264">
        <v>138.833333333333</v>
      </c>
      <c r="I16" s="264">
        <v>192.333333333333</v>
      </c>
      <c r="J16" s="264">
        <v>3.25</v>
      </c>
      <c r="K16" s="264">
        <v>44</v>
      </c>
      <c r="L16" s="264">
        <v>19.0833333333333</v>
      </c>
      <c r="M16" s="264">
        <v>101.833333333333</v>
      </c>
    </row>
    <row r="17" spans="1:23">
      <c r="A17" s="277"/>
      <c r="B17" s="213" t="s">
        <v>513</v>
      </c>
      <c r="C17" s="191">
        <v>1079</v>
      </c>
      <c r="D17" s="125">
        <v>0</v>
      </c>
      <c r="E17" s="265">
        <v>31.75</v>
      </c>
      <c r="F17" s="265">
        <v>225.083333333333</v>
      </c>
      <c r="G17" s="265">
        <v>161.75</v>
      </c>
      <c r="H17" s="265">
        <v>180</v>
      </c>
      <c r="I17" s="265">
        <v>233</v>
      </c>
      <c r="J17" s="265">
        <v>9.9166666666666696</v>
      </c>
      <c r="K17" s="265">
        <v>47.6666666666667</v>
      </c>
      <c r="L17" s="265">
        <v>29.75</v>
      </c>
      <c r="M17" s="265">
        <v>160.083333333333</v>
      </c>
    </row>
    <row r="18" spans="1:23">
      <c r="A18" s="280" t="s">
        <v>425</v>
      </c>
      <c r="B18" s="281" t="s">
        <v>514</v>
      </c>
      <c r="C18" s="282">
        <v>606.83333333333405</v>
      </c>
      <c r="D18" s="288">
        <v>0</v>
      </c>
      <c r="E18" s="288">
        <v>8.3333333333333304</v>
      </c>
      <c r="F18" s="288">
        <v>89</v>
      </c>
      <c r="G18" s="288">
        <v>63.5833333333333</v>
      </c>
      <c r="H18" s="288">
        <v>98</v>
      </c>
      <c r="I18" s="288">
        <v>157.416666666667</v>
      </c>
      <c r="J18" s="288">
        <v>3.25</v>
      </c>
      <c r="K18" s="288">
        <v>34.9166666666667</v>
      </c>
      <c r="L18" s="288">
        <v>28.9166666666667</v>
      </c>
      <c r="M18" s="288">
        <v>123.416666666667</v>
      </c>
      <c r="N18" s="267"/>
      <c r="O18" s="267"/>
      <c r="P18" s="267"/>
      <c r="Q18" s="267"/>
      <c r="R18" s="267"/>
      <c r="S18" s="267"/>
      <c r="T18" s="267"/>
      <c r="U18" s="267"/>
      <c r="V18" s="267"/>
      <c r="W18" s="267"/>
    </row>
    <row r="19" spans="1:23">
      <c r="A19" s="274"/>
      <c r="B19" s="104" t="s">
        <v>515</v>
      </c>
      <c r="C19" s="187">
        <v>337.83333333333297</v>
      </c>
      <c r="D19" s="122">
        <v>0.58333333333333304</v>
      </c>
      <c r="E19" s="264">
        <v>6.4166666666666696</v>
      </c>
      <c r="F19" s="264">
        <v>43.4166666666667</v>
      </c>
      <c r="G19" s="264">
        <v>30.25</v>
      </c>
      <c r="H19" s="264">
        <v>50.5</v>
      </c>
      <c r="I19" s="264">
        <v>92.25</v>
      </c>
      <c r="J19" s="264">
        <v>1.3333333333333299</v>
      </c>
      <c r="K19" s="264">
        <v>30.25</v>
      </c>
      <c r="L19" s="264">
        <v>11.4166666666667</v>
      </c>
      <c r="M19" s="264">
        <v>71.4166666666667</v>
      </c>
    </row>
    <row r="20" spans="1:23">
      <c r="A20" s="274"/>
      <c r="B20" s="104" t="s">
        <v>516</v>
      </c>
      <c r="C20" s="187">
        <v>407.91666666666703</v>
      </c>
      <c r="D20" s="122">
        <v>1.25</v>
      </c>
      <c r="E20" s="264">
        <v>4.0833333333333304</v>
      </c>
      <c r="F20" s="264">
        <v>21.9166666666667</v>
      </c>
      <c r="G20" s="264">
        <v>28.9166666666667</v>
      </c>
      <c r="H20" s="264">
        <v>45.75</v>
      </c>
      <c r="I20" s="264">
        <v>125.25</v>
      </c>
      <c r="J20" s="264">
        <v>3.5</v>
      </c>
      <c r="K20" s="264">
        <v>40.5</v>
      </c>
      <c r="L20" s="264">
        <v>20.5833333333333</v>
      </c>
      <c r="M20" s="264">
        <v>116.166666666667</v>
      </c>
    </row>
    <row r="21" spans="1:23">
      <c r="A21" s="277"/>
      <c r="B21" s="213" t="s">
        <v>517</v>
      </c>
      <c r="C21" s="191">
        <v>599.25</v>
      </c>
      <c r="D21" s="125">
        <v>0</v>
      </c>
      <c r="E21" s="265">
        <v>22.9166666666667</v>
      </c>
      <c r="F21" s="265">
        <v>104.666666666667</v>
      </c>
      <c r="G21" s="265">
        <v>101.5</v>
      </c>
      <c r="H21" s="265">
        <v>108.666666666667</v>
      </c>
      <c r="I21" s="265">
        <v>140.083333333333</v>
      </c>
      <c r="J21" s="265">
        <v>2.0833333333333299</v>
      </c>
      <c r="K21" s="265">
        <v>24.0833333333333</v>
      </c>
      <c r="L21" s="265">
        <v>20.75</v>
      </c>
      <c r="M21" s="265">
        <v>74.5</v>
      </c>
    </row>
    <row r="22" spans="1:23">
      <c r="A22" s="280" t="s">
        <v>445</v>
      </c>
      <c r="B22" s="281" t="s">
        <v>518</v>
      </c>
      <c r="C22" s="282">
        <v>718.83333333333405</v>
      </c>
      <c r="D22" s="288">
        <v>1</v>
      </c>
      <c r="E22" s="283">
        <v>5.8333333333333304</v>
      </c>
      <c r="F22" s="283">
        <v>72</v>
      </c>
      <c r="G22" s="283">
        <v>62.3333333333333</v>
      </c>
      <c r="H22" s="283">
        <v>86.6666666666667</v>
      </c>
      <c r="I22" s="283">
        <v>201.166666666667</v>
      </c>
      <c r="J22" s="283">
        <v>8.5</v>
      </c>
      <c r="K22" s="283">
        <v>72.3333333333333</v>
      </c>
      <c r="L22" s="283">
        <v>33.3333333333333</v>
      </c>
      <c r="M22" s="283">
        <v>175.666666666667</v>
      </c>
    </row>
    <row r="23" spans="1:23">
      <c r="A23" s="274"/>
      <c r="B23" s="104" t="s">
        <v>519</v>
      </c>
      <c r="C23" s="187">
        <v>668.66666666666595</v>
      </c>
      <c r="D23" s="122">
        <v>0.33333333333333298</v>
      </c>
      <c r="E23" s="264">
        <v>11</v>
      </c>
      <c r="F23" s="264">
        <v>80.6666666666667</v>
      </c>
      <c r="G23" s="264">
        <v>62</v>
      </c>
      <c r="H23" s="264">
        <v>99.8333333333333</v>
      </c>
      <c r="I23" s="264">
        <v>176.833333333333</v>
      </c>
      <c r="J23" s="264">
        <v>6.5833333333333304</v>
      </c>
      <c r="K23" s="264">
        <v>58.6666666666667</v>
      </c>
      <c r="L23" s="264">
        <v>21.5</v>
      </c>
      <c r="M23" s="264">
        <v>151.25</v>
      </c>
    </row>
    <row r="24" spans="1:23">
      <c r="A24" s="274"/>
      <c r="B24" s="104" t="s">
        <v>520</v>
      </c>
      <c r="C24" s="187">
        <v>462.25</v>
      </c>
      <c r="D24" s="122">
        <v>0</v>
      </c>
      <c r="E24" s="264">
        <v>3.5833333333333299</v>
      </c>
      <c r="F24" s="264">
        <v>83.3333333333333</v>
      </c>
      <c r="G24" s="264">
        <v>58.1666666666667</v>
      </c>
      <c r="H24" s="264">
        <v>58.5833333333333</v>
      </c>
      <c r="I24" s="264">
        <v>124.166666666667</v>
      </c>
      <c r="J24" s="264">
        <v>5.5833333333333304</v>
      </c>
      <c r="K24" s="264">
        <v>26.0833333333333</v>
      </c>
      <c r="L24" s="264">
        <v>23.6666666666667</v>
      </c>
      <c r="M24" s="264">
        <v>79.0833333333333</v>
      </c>
    </row>
    <row r="25" spans="1:23">
      <c r="A25" s="274"/>
      <c r="B25" s="104" t="s">
        <v>521</v>
      </c>
      <c r="C25" s="187">
        <v>648</v>
      </c>
      <c r="D25" s="122">
        <v>0</v>
      </c>
      <c r="E25" s="122">
        <v>5.4166666666666696</v>
      </c>
      <c r="F25" s="122">
        <v>47.6666666666667</v>
      </c>
      <c r="G25" s="122">
        <v>61.6666666666667</v>
      </c>
      <c r="H25" s="122">
        <v>86.0833333333333</v>
      </c>
      <c r="I25" s="122">
        <v>161</v>
      </c>
      <c r="J25" s="122">
        <v>6.4166666666666696</v>
      </c>
      <c r="K25" s="122">
        <v>64.9166666666667</v>
      </c>
      <c r="L25" s="122">
        <v>34.25</v>
      </c>
      <c r="M25" s="122">
        <v>180.583333333333</v>
      </c>
      <c r="N25" s="267"/>
      <c r="O25" s="267"/>
      <c r="P25" s="267"/>
      <c r="Q25" s="267"/>
      <c r="R25" s="267"/>
      <c r="S25" s="267"/>
      <c r="T25" s="267"/>
      <c r="U25" s="267"/>
      <c r="V25" s="267"/>
      <c r="W25" s="267"/>
    </row>
    <row r="26" spans="1:23">
      <c r="A26" s="277"/>
      <c r="B26" s="213" t="s">
        <v>522</v>
      </c>
      <c r="C26" s="191">
        <v>579.08333333333303</v>
      </c>
      <c r="D26" s="125">
        <v>0.16666666666666699</v>
      </c>
      <c r="E26" s="265">
        <v>7.25</v>
      </c>
      <c r="F26" s="265">
        <v>65.1666666666667</v>
      </c>
      <c r="G26" s="265">
        <v>62.5833333333333</v>
      </c>
      <c r="H26" s="265">
        <v>88.5</v>
      </c>
      <c r="I26" s="265">
        <v>147.833333333333</v>
      </c>
      <c r="J26" s="265">
        <v>5.3333333333333304</v>
      </c>
      <c r="K26" s="265">
        <v>49.25</v>
      </c>
      <c r="L26" s="265">
        <v>26.0833333333333</v>
      </c>
      <c r="M26" s="265">
        <v>126.916666666667</v>
      </c>
    </row>
    <row r="27" spans="1:23">
      <c r="A27" s="280" t="s">
        <v>446</v>
      </c>
      <c r="B27" s="281" t="s">
        <v>523</v>
      </c>
      <c r="C27" s="282">
        <v>219.666666666667</v>
      </c>
      <c r="D27" s="288">
        <v>0.91666666666666696</v>
      </c>
      <c r="E27" s="283">
        <v>14.5</v>
      </c>
      <c r="F27" s="283">
        <v>65.25</v>
      </c>
      <c r="G27" s="283">
        <v>33.5</v>
      </c>
      <c r="H27" s="283">
        <v>41.9166666666667</v>
      </c>
      <c r="I27" s="283">
        <v>40.1666666666667</v>
      </c>
      <c r="J27" s="283">
        <v>1.1666666666666701</v>
      </c>
      <c r="K27" s="283">
        <v>2.9166666666666701</v>
      </c>
      <c r="L27" s="283">
        <v>1</v>
      </c>
      <c r="M27" s="283">
        <v>18.3333333333333</v>
      </c>
    </row>
    <row r="28" spans="1:23">
      <c r="A28" s="274"/>
      <c r="B28" s="104" t="s">
        <v>524</v>
      </c>
      <c r="C28" s="187">
        <v>607.08333333333303</v>
      </c>
      <c r="D28" s="122">
        <v>0</v>
      </c>
      <c r="E28" s="264">
        <v>27.5</v>
      </c>
      <c r="F28" s="264">
        <v>125.25</v>
      </c>
      <c r="G28" s="264">
        <v>83</v>
      </c>
      <c r="H28" s="264">
        <v>91.6666666666667</v>
      </c>
      <c r="I28" s="264">
        <v>141.25</v>
      </c>
      <c r="J28" s="264">
        <v>2.5833333333333299</v>
      </c>
      <c r="K28" s="264">
        <v>31.4166666666667</v>
      </c>
      <c r="L28" s="264">
        <v>13.8333333333333</v>
      </c>
      <c r="M28" s="264">
        <v>90.5833333333333</v>
      </c>
    </row>
    <row r="29" spans="1:23">
      <c r="A29" s="274"/>
      <c r="B29" s="104" t="s">
        <v>525</v>
      </c>
      <c r="C29" s="187">
        <v>192.333333333333</v>
      </c>
      <c r="D29" s="122">
        <v>0</v>
      </c>
      <c r="E29" s="264">
        <v>17.1666666666667</v>
      </c>
      <c r="F29" s="264">
        <v>53.6666666666667</v>
      </c>
      <c r="G29" s="264">
        <v>28.9166666666667</v>
      </c>
      <c r="H29" s="264">
        <v>36.9166666666667</v>
      </c>
      <c r="I29" s="264">
        <v>31.1666666666667</v>
      </c>
      <c r="J29" s="264">
        <v>0</v>
      </c>
      <c r="K29" s="264">
        <v>5.8333333333333304</v>
      </c>
      <c r="L29" s="264">
        <v>1.1666666666666701</v>
      </c>
      <c r="M29" s="264">
        <v>17.5</v>
      </c>
    </row>
    <row r="30" spans="1:23">
      <c r="A30" s="277"/>
      <c r="B30" s="213" t="s">
        <v>526</v>
      </c>
      <c r="C30" s="191">
        <v>80</v>
      </c>
      <c r="D30" s="125">
        <v>0</v>
      </c>
      <c r="E30" s="265">
        <v>3.1666666666666701</v>
      </c>
      <c r="F30" s="265">
        <v>24.5</v>
      </c>
      <c r="G30" s="265">
        <v>16.5</v>
      </c>
      <c r="H30" s="265">
        <v>8.3333333333333304</v>
      </c>
      <c r="I30" s="265">
        <v>13.0833333333333</v>
      </c>
      <c r="J30" s="265">
        <v>2.1666666666666701</v>
      </c>
      <c r="K30" s="265">
        <v>4.6666666666666696</v>
      </c>
      <c r="L30" s="265">
        <v>1.1666666666666701</v>
      </c>
      <c r="M30" s="265">
        <v>6.4166666666666696</v>
      </c>
    </row>
    <row r="31" spans="1:23">
      <c r="A31" s="280" t="s">
        <v>447</v>
      </c>
      <c r="B31" s="281" t="s">
        <v>527</v>
      </c>
      <c r="C31" s="282">
        <v>1687.8333333333301</v>
      </c>
      <c r="D31" s="288">
        <v>0.83333333333333304</v>
      </c>
      <c r="E31" s="283">
        <v>21.8333333333333</v>
      </c>
      <c r="F31" s="283">
        <v>161.5</v>
      </c>
      <c r="G31" s="283">
        <v>163.25</v>
      </c>
      <c r="H31" s="283">
        <v>260.5</v>
      </c>
      <c r="I31" s="283">
        <v>454.58333333333297</v>
      </c>
      <c r="J31" s="283">
        <v>10.5833333333333</v>
      </c>
      <c r="K31" s="283">
        <v>136.25</v>
      </c>
      <c r="L31" s="283">
        <v>65.9166666666667</v>
      </c>
      <c r="M31" s="283">
        <v>412.58333333333297</v>
      </c>
    </row>
    <row r="32" spans="1:23">
      <c r="A32" s="274"/>
      <c r="B32" s="104" t="s">
        <v>528</v>
      </c>
      <c r="C32" s="187">
        <v>375.666666666666</v>
      </c>
      <c r="D32" s="122">
        <v>0.25</v>
      </c>
      <c r="E32" s="264">
        <v>5.75</v>
      </c>
      <c r="F32" s="264">
        <v>35.5833333333333</v>
      </c>
      <c r="G32" s="264">
        <v>38.5833333333333</v>
      </c>
      <c r="H32" s="264">
        <v>52.8333333333333</v>
      </c>
      <c r="I32" s="264">
        <v>92.75</v>
      </c>
      <c r="J32" s="264">
        <v>1.1666666666666701</v>
      </c>
      <c r="K32" s="264">
        <v>27.1666666666667</v>
      </c>
      <c r="L32" s="264">
        <v>19.25</v>
      </c>
      <c r="M32" s="264">
        <v>102.333333333333</v>
      </c>
    </row>
    <row r="33" spans="1:23">
      <c r="A33" s="274"/>
      <c r="B33" s="104" t="s">
        <v>529</v>
      </c>
      <c r="C33" s="187">
        <v>762</v>
      </c>
      <c r="D33" s="122">
        <v>0</v>
      </c>
      <c r="E33" s="264">
        <v>2.75</v>
      </c>
      <c r="F33" s="264">
        <v>35.5</v>
      </c>
      <c r="G33" s="264">
        <v>45.0833333333333</v>
      </c>
      <c r="H33" s="264">
        <v>69.25</v>
      </c>
      <c r="I33" s="264">
        <v>210.916666666667</v>
      </c>
      <c r="J33" s="264">
        <v>8.9166666666666696</v>
      </c>
      <c r="K33" s="264">
        <v>88.8333333333333</v>
      </c>
      <c r="L33" s="264">
        <v>29.75</v>
      </c>
      <c r="M33" s="264">
        <v>271</v>
      </c>
    </row>
    <row r="34" spans="1:23">
      <c r="A34" s="274"/>
      <c r="B34" s="104" t="s">
        <v>530</v>
      </c>
      <c r="C34" s="187">
        <v>380.66666666666703</v>
      </c>
      <c r="D34" s="122">
        <v>0</v>
      </c>
      <c r="E34" s="264">
        <v>0.83333333333333304</v>
      </c>
      <c r="F34" s="264">
        <v>8.5833333333333304</v>
      </c>
      <c r="G34" s="264">
        <v>17.8333333333333</v>
      </c>
      <c r="H34" s="264">
        <v>25.75</v>
      </c>
      <c r="I34" s="264">
        <v>101.25</v>
      </c>
      <c r="J34" s="264">
        <v>0.91666666666666696</v>
      </c>
      <c r="K34" s="264">
        <v>39.1666666666667</v>
      </c>
      <c r="L34" s="264">
        <v>18.6666666666667</v>
      </c>
      <c r="M34" s="264">
        <v>167.666666666667</v>
      </c>
    </row>
    <row r="35" spans="1:23">
      <c r="A35" s="277"/>
      <c r="B35" s="213" t="s">
        <v>531</v>
      </c>
      <c r="C35" s="191">
        <v>333.41666666666703</v>
      </c>
      <c r="D35" s="125">
        <v>0</v>
      </c>
      <c r="E35" s="265">
        <v>3.5</v>
      </c>
      <c r="F35" s="265">
        <v>24.5</v>
      </c>
      <c r="G35" s="265">
        <v>34.0833333333333</v>
      </c>
      <c r="H35" s="265">
        <v>56.3333333333333</v>
      </c>
      <c r="I35" s="265">
        <v>81.1666666666667</v>
      </c>
      <c r="J35" s="265">
        <v>0.66666666666666696</v>
      </c>
      <c r="K35" s="265">
        <v>22.5833333333333</v>
      </c>
      <c r="L35" s="265">
        <v>17.8333333333333</v>
      </c>
      <c r="M35" s="265">
        <v>92.75</v>
      </c>
    </row>
    <row r="36" spans="1:23">
      <c r="A36" s="280" t="s">
        <v>429</v>
      </c>
      <c r="B36" s="281" t="s">
        <v>532</v>
      </c>
      <c r="C36" s="282">
        <v>1453.9166666666699</v>
      </c>
      <c r="D36" s="288">
        <v>2.0833333333333299</v>
      </c>
      <c r="E36" s="283">
        <v>17.0833333333333</v>
      </c>
      <c r="F36" s="283">
        <v>177.166666666667</v>
      </c>
      <c r="G36" s="283">
        <v>156.416666666667</v>
      </c>
      <c r="H36" s="283">
        <v>253.833333333333</v>
      </c>
      <c r="I36" s="283">
        <v>404.91666666666703</v>
      </c>
      <c r="J36" s="283">
        <v>3.5833333333333299</v>
      </c>
      <c r="K36" s="283">
        <v>105.583333333333</v>
      </c>
      <c r="L36" s="283">
        <v>59.1666666666667</v>
      </c>
      <c r="M36" s="283">
        <v>274.08333333333297</v>
      </c>
    </row>
    <row r="37" spans="1:23">
      <c r="A37" s="274"/>
      <c r="B37" s="104" t="s">
        <v>533</v>
      </c>
      <c r="C37" s="187">
        <v>693.66666666666697</v>
      </c>
      <c r="D37" s="122">
        <v>0</v>
      </c>
      <c r="E37" s="122">
        <v>5.3333333333333304</v>
      </c>
      <c r="F37" s="122">
        <v>54.75</v>
      </c>
      <c r="G37" s="122">
        <v>71.3333333333333</v>
      </c>
      <c r="H37" s="122">
        <v>106.5</v>
      </c>
      <c r="I37" s="122">
        <v>194.166666666667</v>
      </c>
      <c r="J37" s="122">
        <v>2.1666666666666701</v>
      </c>
      <c r="K37" s="122">
        <v>47.4166666666667</v>
      </c>
      <c r="L37" s="122">
        <v>43.6666666666667</v>
      </c>
      <c r="M37" s="122">
        <v>168.333333333333</v>
      </c>
      <c r="N37" s="267"/>
      <c r="O37" s="267"/>
      <c r="P37" s="267"/>
      <c r="Q37" s="267"/>
      <c r="R37" s="267"/>
      <c r="S37" s="267"/>
      <c r="T37" s="267"/>
      <c r="U37" s="267"/>
      <c r="V37" s="267"/>
      <c r="W37" s="267"/>
    </row>
    <row r="38" spans="1:23">
      <c r="A38" s="274"/>
      <c r="B38" s="104" t="s">
        <v>534</v>
      </c>
      <c r="C38" s="187">
        <v>671.83333333333405</v>
      </c>
      <c r="D38" s="122">
        <v>0</v>
      </c>
      <c r="E38" s="264">
        <v>8.4166666666666696</v>
      </c>
      <c r="F38" s="264">
        <v>69.8333333333333</v>
      </c>
      <c r="G38" s="264">
        <v>69.75</v>
      </c>
      <c r="H38" s="264">
        <v>86</v>
      </c>
      <c r="I38" s="264">
        <v>186.166666666667</v>
      </c>
      <c r="J38" s="264">
        <v>1.25</v>
      </c>
      <c r="K38" s="264">
        <v>53.75</v>
      </c>
      <c r="L38" s="264">
        <v>30.9166666666667</v>
      </c>
      <c r="M38" s="264">
        <v>165.75</v>
      </c>
    </row>
    <row r="39" spans="1:23">
      <c r="A39" s="274"/>
      <c r="B39" s="104" t="s">
        <v>535</v>
      </c>
      <c r="C39" s="187">
        <v>527.5</v>
      </c>
      <c r="D39" s="122">
        <v>0.66666666666666696</v>
      </c>
      <c r="E39" s="264">
        <v>6.5833333333333304</v>
      </c>
      <c r="F39" s="264">
        <v>57.5</v>
      </c>
      <c r="G39" s="264">
        <v>64.1666666666667</v>
      </c>
      <c r="H39" s="264">
        <v>95.3333333333333</v>
      </c>
      <c r="I39" s="264">
        <v>127.75</v>
      </c>
      <c r="J39" s="264">
        <v>0.33333333333333298</v>
      </c>
      <c r="K39" s="264">
        <v>34.8333333333333</v>
      </c>
      <c r="L39" s="264">
        <v>25.25</v>
      </c>
      <c r="M39" s="264">
        <v>115.083333333333</v>
      </c>
    </row>
    <row r="40" spans="1:23">
      <c r="A40" s="277"/>
      <c r="B40" s="213" t="s">
        <v>536</v>
      </c>
      <c r="C40" s="191">
        <v>249.333333333333</v>
      </c>
      <c r="D40" s="125">
        <v>0</v>
      </c>
      <c r="E40" s="265">
        <v>3.5</v>
      </c>
      <c r="F40" s="265">
        <v>20.4166666666667</v>
      </c>
      <c r="G40" s="265">
        <v>27.8333333333333</v>
      </c>
      <c r="H40" s="265">
        <v>38.3333333333333</v>
      </c>
      <c r="I40" s="265">
        <v>69.3333333333333</v>
      </c>
      <c r="J40" s="265">
        <v>1.75</v>
      </c>
      <c r="K40" s="265">
        <v>17.0833333333333</v>
      </c>
      <c r="L40" s="265">
        <v>9.25</v>
      </c>
      <c r="M40" s="265">
        <v>61.8333333333333</v>
      </c>
    </row>
    <row r="41" spans="1:23">
      <c r="A41" s="280" t="s">
        <v>430</v>
      </c>
      <c r="B41" s="281" t="s">
        <v>537</v>
      </c>
      <c r="C41" s="282">
        <v>1012.08333333333</v>
      </c>
      <c r="D41" s="288">
        <v>0.75</v>
      </c>
      <c r="E41" s="283">
        <v>10.0833333333333</v>
      </c>
      <c r="F41" s="283">
        <v>120</v>
      </c>
      <c r="G41" s="283">
        <v>93.5833333333333</v>
      </c>
      <c r="H41" s="283">
        <v>132.916666666667</v>
      </c>
      <c r="I41" s="283">
        <v>293.83333333333297</v>
      </c>
      <c r="J41" s="283">
        <v>12.5833333333333</v>
      </c>
      <c r="K41" s="283">
        <v>80.0833333333333</v>
      </c>
      <c r="L41" s="283">
        <v>43.1666666666667</v>
      </c>
      <c r="M41" s="283">
        <v>225.083333333333</v>
      </c>
    </row>
    <row r="42" spans="1:23">
      <c r="A42" s="274"/>
      <c r="B42" s="104" t="s">
        <v>538</v>
      </c>
      <c r="C42" s="187">
        <v>1165.5</v>
      </c>
      <c r="D42" s="122">
        <v>0.5</v>
      </c>
      <c r="E42" s="264">
        <v>7.25</v>
      </c>
      <c r="F42" s="264">
        <v>82.9166666666667</v>
      </c>
      <c r="G42" s="264">
        <v>116.916666666667</v>
      </c>
      <c r="H42" s="264">
        <v>157.833333333333</v>
      </c>
      <c r="I42" s="264">
        <v>354.25</v>
      </c>
      <c r="J42" s="264">
        <v>15</v>
      </c>
      <c r="K42" s="264">
        <v>96.5</v>
      </c>
      <c r="L42" s="264">
        <v>57.8333333333333</v>
      </c>
      <c r="M42" s="264">
        <v>276.5</v>
      </c>
    </row>
    <row r="43" spans="1:23">
      <c r="A43" s="274"/>
      <c r="B43" s="104" t="s">
        <v>539</v>
      </c>
      <c r="C43" s="187">
        <v>447.91666666666703</v>
      </c>
      <c r="D43" s="122">
        <v>1</v>
      </c>
      <c r="E43" s="264">
        <v>3</v>
      </c>
      <c r="F43" s="264">
        <v>44.5</v>
      </c>
      <c r="G43" s="264">
        <v>45.1666666666667</v>
      </c>
      <c r="H43" s="264">
        <v>61.6666666666667</v>
      </c>
      <c r="I43" s="264">
        <v>129.416666666667</v>
      </c>
      <c r="J43" s="264">
        <v>5.1666666666666696</v>
      </c>
      <c r="K43" s="264">
        <v>37.1666666666667</v>
      </c>
      <c r="L43" s="264">
        <v>21.75</v>
      </c>
      <c r="M43" s="264">
        <v>99.0833333333333</v>
      </c>
    </row>
    <row r="44" spans="1:23">
      <c r="A44" s="274"/>
      <c r="B44" s="104" t="s">
        <v>540</v>
      </c>
      <c r="C44" s="187">
        <v>746.33333333333303</v>
      </c>
      <c r="D44" s="122">
        <v>0.66666666666666696</v>
      </c>
      <c r="E44" s="122">
        <v>4.25</v>
      </c>
      <c r="F44" s="122">
        <v>46.8333333333333</v>
      </c>
      <c r="G44" s="122">
        <v>54.1666666666667</v>
      </c>
      <c r="H44" s="122">
        <v>94.0833333333333</v>
      </c>
      <c r="I44" s="122">
        <v>234</v>
      </c>
      <c r="J44" s="122">
        <v>5.6666666666666696</v>
      </c>
      <c r="K44" s="122">
        <v>75.9166666666667</v>
      </c>
      <c r="L44" s="122">
        <v>56.25</v>
      </c>
      <c r="M44" s="122">
        <v>174.5</v>
      </c>
      <c r="N44" s="267"/>
      <c r="O44" s="267"/>
      <c r="P44" s="267"/>
      <c r="Q44" s="267"/>
      <c r="R44" s="267"/>
      <c r="S44" s="267"/>
      <c r="T44" s="267"/>
      <c r="U44" s="267"/>
      <c r="V44" s="267"/>
      <c r="W44" s="267"/>
    </row>
    <row r="45" spans="1:23">
      <c r="A45" s="277"/>
      <c r="B45" s="213" t="s">
        <v>541</v>
      </c>
      <c r="C45" s="191">
        <v>263.5</v>
      </c>
      <c r="D45" s="125">
        <v>1</v>
      </c>
      <c r="E45" s="265">
        <v>3.0833333333333299</v>
      </c>
      <c r="F45" s="265">
        <v>16.75</v>
      </c>
      <c r="G45" s="265">
        <v>28.3333333333333</v>
      </c>
      <c r="H45" s="265">
        <v>44.1666666666667</v>
      </c>
      <c r="I45" s="265">
        <v>73.8333333333333</v>
      </c>
      <c r="J45" s="265">
        <v>0.83333333333333304</v>
      </c>
      <c r="K45" s="265">
        <v>25.5833333333333</v>
      </c>
      <c r="L45" s="265">
        <v>16.3333333333333</v>
      </c>
      <c r="M45" s="265">
        <v>53.5833333333333</v>
      </c>
    </row>
    <row r="46" spans="1:23">
      <c r="A46" s="280" t="s">
        <v>431</v>
      </c>
      <c r="B46" s="281" t="s">
        <v>542</v>
      </c>
      <c r="C46" s="282">
        <v>1354.5</v>
      </c>
      <c r="D46" s="288">
        <v>3.1666666666666701</v>
      </c>
      <c r="E46" s="283">
        <v>19.5</v>
      </c>
      <c r="F46" s="283">
        <v>140</v>
      </c>
      <c r="G46" s="283">
        <v>125.25</v>
      </c>
      <c r="H46" s="283">
        <v>196.5</v>
      </c>
      <c r="I46" s="283">
        <v>377.41666666666703</v>
      </c>
      <c r="J46" s="283">
        <v>8.5833333333333304</v>
      </c>
      <c r="K46" s="283">
        <v>112.583333333333</v>
      </c>
      <c r="L46" s="283">
        <v>36.9166666666667</v>
      </c>
      <c r="M46" s="283">
        <v>334.58333333333297</v>
      </c>
    </row>
    <row r="47" spans="1:23">
      <c r="A47" s="274"/>
      <c r="B47" s="104" t="s">
        <v>543</v>
      </c>
      <c r="C47" s="187">
        <v>873.00000000000102</v>
      </c>
      <c r="D47" s="122">
        <v>0</v>
      </c>
      <c r="E47" s="264">
        <v>14.3333333333333</v>
      </c>
      <c r="F47" s="264">
        <v>75.4166666666667</v>
      </c>
      <c r="G47" s="264">
        <v>73.5</v>
      </c>
      <c r="H47" s="264">
        <v>110.916666666667</v>
      </c>
      <c r="I47" s="264">
        <v>239</v>
      </c>
      <c r="J47" s="264">
        <v>4.1666666666666696</v>
      </c>
      <c r="K47" s="264">
        <v>74.1666666666667</v>
      </c>
      <c r="L47" s="264">
        <v>36.5833333333333</v>
      </c>
      <c r="M47" s="264">
        <v>244.916666666667</v>
      </c>
    </row>
    <row r="48" spans="1:23">
      <c r="A48" s="274"/>
      <c r="B48" s="104" t="s">
        <v>544</v>
      </c>
      <c r="C48" s="187">
        <v>1385.0833333333301</v>
      </c>
      <c r="D48" s="122">
        <v>0</v>
      </c>
      <c r="E48" s="264">
        <v>16.25</v>
      </c>
      <c r="F48" s="264">
        <v>156.083333333333</v>
      </c>
      <c r="G48" s="264">
        <v>130.916666666667</v>
      </c>
      <c r="H48" s="264">
        <v>220.666666666667</v>
      </c>
      <c r="I48" s="264">
        <v>396.66666666666703</v>
      </c>
      <c r="J48" s="264">
        <v>5.1666666666666696</v>
      </c>
      <c r="K48" s="264">
        <v>100.25</v>
      </c>
      <c r="L48" s="264">
        <v>65.6666666666667</v>
      </c>
      <c r="M48" s="264">
        <v>293.41666666666703</v>
      </c>
    </row>
    <row r="49" spans="1:23">
      <c r="A49" s="274"/>
      <c r="B49" s="104" t="s">
        <v>545</v>
      </c>
      <c r="C49" s="187">
        <v>243.083333333333</v>
      </c>
      <c r="D49" s="122">
        <v>1</v>
      </c>
      <c r="E49" s="264">
        <v>1.1666666666666701</v>
      </c>
      <c r="F49" s="264">
        <v>13.75</v>
      </c>
      <c r="G49" s="264">
        <v>19.5</v>
      </c>
      <c r="H49" s="264">
        <v>17.6666666666667</v>
      </c>
      <c r="I49" s="264">
        <v>76.6666666666667</v>
      </c>
      <c r="J49" s="264">
        <v>3.25</v>
      </c>
      <c r="K49" s="264">
        <v>25.4166666666667</v>
      </c>
      <c r="L49" s="264">
        <v>14.5</v>
      </c>
      <c r="M49" s="264">
        <v>70.1666666666667</v>
      </c>
    </row>
    <row r="50" spans="1:23">
      <c r="A50" s="274"/>
      <c r="B50" s="104" t="s">
        <v>546</v>
      </c>
      <c r="C50" s="187">
        <v>904.24999999999898</v>
      </c>
      <c r="D50" s="122">
        <v>0</v>
      </c>
      <c r="E50" s="264">
        <v>2.5833333333333299</v>
      </c>
      <c r="F50" s="264">
        <v>28.8333333333333</v>
      </c>
      <c r="G50" s="264">
        <v>44.6666666666667</v>
      </c>
      <c r="H50" s="264">
        <v>57.75</v>
      </c>
      <c r="I50" s="264">
        <v>257.5</v>
      </c>
      <c r="J50" s="264">
        <v>5.5</v>
      </c>
      <c r="K50" s="264">
        <v>108.583333333333</v>
      </c>
      <c r="L50" s="264">
        <v>50.5</v>
      </c>
      <c r="M50" s="264">
        <v>348.33333333333297</v>
      </c>
    </row>
    <row r="51" spans="1:23">
      <c r="A51" s="274"/>
      <c r="B51" s="104" t="s">
        <v>547</v>
      </c>
      <c r="C51" s="187">
        <v>238.333333333333</v>
      </c>
      <c r="D51" s="122">
        <v>0</v>
      </c>
      <c r="E51" s="122">
        <v>1</v>
      </c>
      <c r="F51" s="122">
        <v>10.4166666666667</v>
      </c>
      <c r="G51" s="122">
        <v>16.4166666666667</v>
      </c>
      <c r="H51" s="122">
        <v>21.9166666666667</v>
      </c>
      <c r="I51" s="122">
        <v>69.3333333333333</v>
      </c>
      <c r="J51" s="122">
        <v>5.25</v>
      </c>
      <c r="K51" s="122">
        <v>22.3333333333333</v>
      </c>
      <c r="L51" s="122">
        <v>14.4166666666667</v>
      </c>
      <c r="M51" s="122">
        <v>77.25</v>
      </c>
      <c r="N51" s="267"/>
      <c r="O51" s="267"/>
      <c r="P51" s="267"/>
      <c r="Q51" s="267"/>
      <c r="R51" s="267"/>
      <c r="S51" s="267"/>
      <c r="T51" s="267"/>
      <c r="U51" s="267"/>
      <c r="V51" s="267"/>
      <c r="W51" s="267"/>
    </row>
    <row r="52" spans="1:23">
      <c r="A52" s="277"/>
      <c r="B52" s="213" t="s">
        <v>548</v>
      </c>
      <c r="C52" s="191">
        <v>332</v>
      </c>
      <c r="D52" s="125">
        <v>0.75</v>
      </c>
      <c r="E52" s="265">
        <v>20.6666666666667</v>
      </c>
      <c r="F52" s="265">
        <v>63.5</v>
      </c>
      <c r="G52" s="265">
        <v>51.5</v>
      </c>
      <c r="H52" s="265">
        <v>70</v>
      </c>
      <c r="I52" s="265">
        <v>70.75</v>
      </c>
      <c r="J52" s="265">
        <v>1.0833333333333299</v>
      </c>
      <c r="K52" s="265">
        <v>6.4166666666666696</v>
      </c>
      <c r="L52" s="265">
        <v>10.4166666666667</v>
      </c>
      <c r="M52" s="265">
        <v>36.9166666666667</v>
      </c>
    </row>
    <row r="53" spans="1:23">
      <c r="A53" s="280" t="s">
        <v>432</v>
      </c>
      <c r="B53" s="281" t="s">
        <v>549</v>
      </c>
      <c r="C53" s="282">
        <v>807.41666666666697</v>
      </c>
      <c r="D53" s="288">
        <v>0</v>
      </c>
      <c r="E53" s="283">
        <v>3.9166666666666701</v>
      </c>
      <c r="F53" s="283">
        <v>82.0833333333333</v>
      </c>
      <c r="G53" s="283">
        <v>57.1666666666667</v>
      </c>
      <c r="H53" s="283">
        <v>103.833333333333</v>
      </c>
      <c r="I53" s="283">
        <v>234.666666666667</v>
      </c>
      <c r="J53" s="283">
        <v>8.6666666666666696</v>
      </c>
      <c r="K53" s="283">
        <v>73.3333333333333</v>
      </c>
      <c r="L53" s="283">
        <v>49.25</v>
      </c>
      <c r="M53" s="283">
        <v>194.5</v>
      </c>
    </row>
    <row r="54" spans="1:23">
      <c r="A54" s="274"/>
      <c r="B54" s="104" t="s">
        <v>550</v>
      </c>
      <c r="C54" s="187">
        <v>1761.5833333333301</v>
      </c>
      <c r="D54" s="122">
        <v>1</v>
      </c>
      <c r="E54" s="264">
        <v>11</v>
      </c>
      <c r="F54" s="264">
        <v>121.333333333333</v>
      </c>
      <c r="G54" s="264">
        <v>130.75</v>
      </c>
      <c r="H54" s="264">
        <v>183.5</v>
      </c>
      <c r="I54" s="264">
        <v>486.75</v>
      </c>
      <c r="J54" s="264">
        <v>26.9166666666667</v>
      </c>
      <c r="K54" s="264">
        <v>173.833333333333</v>
      </c>
      <c r="L54" s="264">
        <v>78.4166666666667</v>
      </c>
      <c r="M54" s="264">
        <v>548.08333333333303</v>
      </c>
    </row>
    <row r="55" spans="1:23">
      <c r="A55" s="274"/>
      <c r="B55" s="104" t="s">
        <v>551</v>
      </c>
      <c r="C55" s="187">
        <v>1077.6666666666699</v>
      </c>
      <c r="D55" s="122">
        <v>0</v>
      </c>
      <c r="E55" s="264">
        <v>9.6666666666666696</v>
      </c>
      <c r="F55" s="264">
        <v>84.5833333333333</v>
      </c>
      <c r="G55" s="264">
        <v>79.6666666666667</v>
      </c>
      <c r="H55" s="264">
        <v>118.416666666667</v>
      </c>
      <c r="I55" s="264">
        <v>314.83333333333297</v>
      </c>
      <c r="J55" s="264">
        <v>7.5</v>
      </c>
      <c r="K55" s="264">
        <v>133.583333333333</v>
      </c>
      <c r="L55" s="264">
        <v>65.5</v>
      </c>
      <c r="M55" s="264">
        <v>263.91666666666703</v>
      </c>
    </row>
    <row r="56" spans="1:23">
      <c r="A56" s="274"/>
      <c r="B56" s="104" t="s">
        <v>552</v>
      </c>
      <c r="C56" s="187">
        <v>541</v>
      </c>
      <c r="D56" s="122">
        <v>1.0833333333333299</v>
      </c>
      <c r="E56" s="264">
        <v>10.5</v>
      </c>
      <c r="F56" s="264">
        <v>38.4166666666667</v>
      </c>
      <c r="G56" s="264">
        <v>43.8333333333333</v>
      </c>
      <c r="H56" s="264">
        <v>89.4166666666667</v>
      </c>
      <c r="I56" s="264">
        <v>140.25</v>
      </c>
      <c r="J56" s="264">
        <v>5.75</v>
      </c>
      <c r="K56" s="264">
        <v>51.6666666666667</v>
      </c>
      <c r="L56" s="264">
        <v>26.4166666666667</v>
      </c>
      <c r="M56" s="264">
        <v>133.666666666667</v>
      </c>
    </row>
    <row r="57" spans="1:23">
      <c r="A57" s="277"/>
      <c r="B57" s="213" t="s">
        <v>553</v>
      </c>
      <c r="C57" s="191">
        <v>686.66666666666595</v>
      </c>
      <c r="D57" s="125">
        <v>0</v>
      </c>
      <c r="E57" s="265">
        <v>2.25</v>
      </c>
      <c r="F57" s="265">
        <v>17.25</v>
      </c>
      <c r="G57" s="265">
        <v>30.8333333333333</v>
      </c>
      <c r="H57" s="265">
        <v>40.5</v>
      </c>
      <c r="I57" s="265">
        <v>191.5</v>
      </c>
      <c r="J57" s="265">
        <v>9.8333333333333304</v>
      </c>
      <c r="K57" s="265">
        <v>83.25</v>
      </c>
      <c r="L57" s="265">
        <v>31.1666666666667</v>
      </c>
      <c r="M57" s="265">
        <v>280.08333333333297</v>
      </c>
    </row>
    <row r="58" spans="1:23">
      <c r="A58" s="280" t="s">
        <v>433</v>
      </c>
      <c r="B58" s="281" t="s">
        <v>554</v>
      </c>
      <c r="C58" s="282">
        <v>1617.5</v>
      </c>
      <c r="D58" s="288">
        <v>1.3333333333333299</v>
      </c>
      <c r="E58" s="283">
        <v>17.3333333333333</v>
      </c>
      <c r="F58" s="283">
        <v>169.25</v>
      </c>
      <c r="G58" s="283">
        <v>156.166666666667</v>
      </c>
      <c r="H58" s="283">
        <v>203.166666666667</v>
      </c>
      <c r="I58" s="283">
        <v>474.58333333333297</v>
      </c>
      <c r="J58" s="283">
        <v>11.1666666666667</v>
      </c>
      <c r="K58" s="283">
        <v>154.333333333333</v>
      </c>
      <c r="L58" s="283">
        <v>78.1666666666667</v>
      </c>
      <c r="M58" s="283">
        <v>352</v>
      </c>
    </row>
    <row r="59" spans="1:23">
      <c r="A59" s="274"/>
      <c r="B59" s="104" t="s">
        <v>555</v>
      </c>
      <c r="C59" s="187">
        <v>534.66666666666697</v>
      </c>
      <c r="D59" s="122">
        <v>0.83333333333333304</v>
      </c>
      <c r="E59" s="264">
        <v>5.5</v>
      </c>
      <c r="F59" s="264">
        <v>73.8333333333333</v>
      </c>
      <c r="G59" s="264">
        <v>47.25</v>
      </c>
      <c r="H59" s="264">
        <v>93.3333333333333</v>
      </c>
      <c r="I59" s="264">
        <v>148.25</v>
      </c>
      <c r="J59" s="264">
        <v>3.6666666666666701</v>
      </c>
      <c r="K59" s="264">
        <v>34.9166666666667</v>
      </c>
      <c r="L59" s="264">
        <v>23.4166666666667</v>
      </c>
      <c r="M59" s="264">
        <v>103.666666666667</v>
      </c>
    </row>
    <row r="60" spans="1:23">
      <c r="A60" s="274"/>
      <c r="B60" s="104" t="s">
        <v>556</v>
      </c>
      <c r="C60" s="187">
        <v>1134.3333333333301</v>
      </c>
      <c r="D60" s="122">
        <v>1.0833333333333299</v>
      </c>
      <c r="E60" s="264">
        <v>10.0833333333333</v>
      </c>
      <c r="F60" s="264">
        <v>109.5</v>
      </c>
      <c r="G60" s="264">
        <v>90.6666666666667</v>
      </c>
      <c r="H60" s="264">
        <v>159.416666666667</v>
      </c>
      <c r="I60" s="264">
        <v>361.75</v>
      </c>
      <c r="J60" s="264">
        <v>4.0833333333333304</v>
      </c>
      <c r="K60" s="264">
        <v>103.75</v>
      </c>
      <c r="L60" s="264">
        <v>50.0833333333333</v>
      </c>
      <c r="M60" s="264">
        <v>243.916666666667</v>
      </c>
    </row>
    <row r="61" spans="1:23">
      <c r="A61" s="274"/>
      <c r="B61" s="104" t="s">
        <v>557</v>
      </c>
      <c r="C61" s="187">
        <v>308.83333333333297</v>
      </c>
      <c r="D61" s="122">
        <v>0</v>
      </c>
      <c r="E61" s="264">
        <v>7.5833333333333304</v>
      </c>
      <c r="F61" s="264">
        <v>35.3333333333333</v>
      </c>
      <c r="G61" s="264">
        <v>31.6666666666667</v>
      </c>
      <c r="H61" s="264">
        <v>35.9166666666667</v>
      </c>
      <c r="I61" s="264">
        <v>84.0833333333333</v>
      </c>
      <c r="J61" s="264">
        <v>4.5833333333333304</v>
      </c>
      <c r="K61" s="264">
        <v>31.8333333333333</v>
      </c>
      <c r="L61" s="264">
        <v>8.4166666666666696</v>
      </c>
      <c r="M61" s="264">
        <v>69.4166666666667</v>
      </c>
    </row>
    <row r="62" spans="1:23">
      <c r="A62" s="277"/>
      <c r="B62" s="213" t="s">
        <v>558</v>
      </c>
      <c r="C62" s="191">
        <v>442.083333333334</v>
      </c>
      <c r="D62" s="125">
        <v>0</v>
      </c>
      <c r="E62" s="265">
        <v>35.0833333333333</v>
      </c>
      <c r="F62" s="265">
        <v>104.75</v>
      </c>
      <c r="G62" s="265">
        <v>64.1666666666667</v>
      </c>
      <c r="H62" s="265">
        <v>102.916666666667</v>
      </c>
      <c r="I62" s="265">
        <v>88.8333333333333</v>
      </c>
      <c r="J62" s="265">
        <v>2.0833333333333299</v>
      </c>
      <c r="K62" s="265">
        <v>11.0833333333333</v>
      </c>
      <c r="L62" s="265">
        <v>5.9166666666666696</v>
      </c>
      <c r="M62" s="265">
        <v>27.25</v>
      </c>
    </row>
    <row r="63" spans="1:23">
      <c r="A63" s="274" t="s">
        <v>434</v>
      </c>
      <c r="B63" s="104" t="s">
        <v>559</v>
      </c>
      <c r="C63" s="187">
        <v>544.58333333333303</v>
      </c>
      <c r="D63" s="122">
        <v>0</v>
      </c>
      <c r="E63" s="264">
        <v>5.25</v>
      </c>
      <c r="F63" s="264">
        <v>56.1666666666667</v>
      </c>
      <c r="G63" s="264">
        <v>59.75</v>
      </c>
      <c r="H63" s="264">
        <v>88.4166666666667</v>
      </c>
      <c r="I63" s="264">
        <v>158.583333333333</v>
      </c>
      <c r="J63" s="264">
        <v>5.0833333333333304</v>
      </c>
      <c r="K63" s="264">
        <v>36.9166666666667</v>
      </c>
      <c r="L63" s="264">
        <v>29.3333333333333</v>
      </c>
      <c r="M63" s="264">
        <v>105.083333333333</v>
      </c>
    </row>
    <row r="64" spans="1:23">
      <c r="A64" s="274"/>
      <c r="B64" s="104" t="s">
        <v>560</v>
      </c>
      <c r="C64" s="187">
        <v>623.33333333333405</v>
      </c>
      <c r="D64" s="122">
        <v>0</v>
      </c>
      <c r="E64" s="122">
        <v>11.0833333333333</v>
      </c>
      <c r="F64" s="122">
        <v>127.416666666667</v>
      </c>
      <c r="G64" s="122">
        <v>85.5</v>
      </c>
      <c r="H64" s="122">
        <v>99.5</v>
      </c>
      <c r="I64" s="122">
        <v>155.5</v>
      </c>
      <c r="J64" s="122">
        <v>7.3333333333333304</v>
      </c>
      <c r="K64" s="122">
        <v>37</v>
      </c>
      <c r="L64" s="122">
        <v>15.1666666666667</v>
      </c>
      <c r="M64" s="122">
        <v>84.8333333333333</v>
      </c>
      <c r="N64" s="267"/>
      <c r="O64" s="267"/>
      <c r="P64" s="267"/>
      <c r="Q64" s="267"/>
      <c r="R64" s="267"/>
      <c r="S64" s="267"/>
      <c r="T64" s="267"/>
      <c r="U64" s="267"/>
      <c r="V64" s="267"/>
      <c r="W64" s="267"/>
    </row>
    <row r="65" spans="1:23">
      <c r="A65" s="274"/>
      <c r="B65" s="104" t="s">
        <v>561</v>
      </c>
      <c r="C65" s="187">
        <v>496.166666666666</v>
      </c>
      <c r="D65" s="122">
        <v>8.3333333333333301E-2</v>
      </c>
      <c r="E65" s="264">
        <v>4.75</v>
      </c>
      <c r="F65" s="264">
        <v>63.4166666666667</v>
      </c>
      <c r="G65" s="264">
        <v>39.1666666666667</v>
      </c>
      <c r="H65" s="264">
        <v>60.1666666666667</v>
      </c>
      <c r="I65" s="264">
        <v>135.25</v>
      </c>
      <c r="J65" s="264">
        <v>4</v>
      </c>
      <c r="K65" s="264">
        <v>45.25</v>
      </c>
      <c r="L65" s="264">
        <v>15.75</v>
      </c>
      <c r="M65" s="264">
        <v>128.333333333333</v>
      </c>
    </row>
    <row r="66" spans="1:23">
      <c r="A66" s="274"/>
      <c r="B66" s="104" t="s">
        <v>562</v>
      </c>
      <c r="C66" s="187">
        <v>247.583333333333</v>
      </c>
      <c r="D66" s="122">
        <v>0.83333333333333304</v>
      </c>
      <c r="E66" s="264">
        <v>4.5</v>
      </c>
      <c r="F66" s="264">
        <v>66.5833333333333</v>
      </c>
      <c r="G66" s="264">
        <v>52.6666666666667</v>
      </c>
      <c r="H66" s="264">
        <v>38.5833333333333</v>
      </c>
      <c r="I66" s="264">
        <v>47.3333333333333</v>
      </c>
      <c r="J66" s="264">
        <v>2.25</v>
      </c>
      <c r="K66" s="264">
        <v>7.25</v>
      </c>
      <c r="L66" s="264">
        <v>3.0833333333333299</v>
      </c>
      <c r="M66" s="264">
        <v>24.5</v>
      </c>
    </row>
    <row r="67" spans="1:23">
      <c r="A67" s="277"/>
      <c r="B67" s="213" t="s">
        <v>563</v>
      </c>
      <c r="C67" s="191">
        <v>136.5</v>
      </c>
      <c r="D67" s="125">
        <v>0</v>
      </c>
      <c r="E67" s="265">
        <v>4.1666666666666696</v>
      </c>
      <c r="F67" s="265">
        <v>27</v>
      </c>
      <c r="G67" s="265">
        <v>24.75</v>
      </c>
      <c r="H67" s="265">
        <v>21.25</v>
      </c>
      <c r="I67" s="265">
        <v>29.5</v>
      </c>
      <c r="J67" s="265">
        <v>2.8333333333333299</v>
      </c>
      <c r="K67" s="265">
        <v>6</v>
      </c>
      <c r="L67" s="265">
        <v>2.5833333333333299</v>
      </c>
      <c r="M67" s="265">
        <v>18.4166666666667</v>
      </c>
    </row>
    <row r="68" spans="1:23">
      <c r="A68" s="274" t="s">
        <v>435</v>
      </c>
      <c r="B68" s="104" t="s">
        <v>564</v>
      </c>
      <c r="C68" s="187">
        <v>1341.5</v>
      </c>
      <c r="D68" s="122">
        <v>0.41666666666666702</v>
      </c>
      <c r="E68" s="264">
        <v>23.1666666666667</v>
      </c>
      <c r="F68" s="264">
        <v>222.583333333333</v>
      </c>
      <c r="G68" s="264">
        <v>144.416666666667</v>
      </c>
      <c r="H68" s="264">
        <v>194.416666666667</v>
      </c>
      <c r="I68" s="264">
        <v>343.08333333333297</v>
      </c>
      <c r="J68" s="264">
        <v>3.9166666666666701</v>
      </c>
      <c r="K68" s="264">
        <v>105.25</v>
      </c>
      <c r="L68" s="264">
        <v>41.5</v>
      </c>
      <c r="M68" s="264">
        <v>262.75</v>
      </c>
    </row>
    <row r="69" spans="1:23">
      <c r="A69" s="277"/>
      <c r="B69" s="213" t="s">
        <v>565</v>
      </c>
      <c r="C69" s="191">
        <v>271.75</v>
      </c>
      <c r="D69" s="125">
        <v>0.41666666666666702</v>
      </c>
      <c r="E69" s="265">
        <v>3.1666666666666701</v>
      </c>
      <c r="F69" s="265">
        <v>48</v>
      </c>
      <c r="G69" s="265">
        <v>35.6666666666667</v>
      </c>
      <c r="H69" s="265">
        <v>42.4166666666667</v>
      </c>
      <c r="I69" s="265">
        <v>74.3333333333333</v>
      </c>
      <c r="J69" s="265">
        <v>2.25</v>
      </c>
      <c r="K69" s="265">
        <v>18.25</v>
      </c>
      <c r="L69" s="265">
        <v>6.9166666666666696</v>
      </c>
      <c r="M69" s="265">
        <v>40.3333333333333</v>
      </c>
    </row>
    <row r="70" spans="1:23">
      <c r="A70" s="274" t="s">
        <v>436</v>
      </c>
      <c r="B70" s="104" t="s">
        <v>566</v>
      </c>
      <c r="C70" s="187">
        <v>1544.6666666666699</v>
      </c>
      <c r="D70" s="122">
        <v>1.3333333333333299</v>
      </c>
      <c r="E70" s="122">
        <v>4.5833333333333304</v>
      </c>
      <c r="F70" s="122">
        <v>79.5</v>
      </c>
      <c r="G70" s="122">
        <v>83.1666666666667</v>
      </c>
      <c r="H70" s="122">
        <v>113.166666666667</v>
      </c>
      <c r="I70" s="122">
        <v>406.83333333333297</v>
      </c>
      <c r="J70" s="122">
        <v>18.8333333333333</v>
      </c>
      <c r="K70" s="122">
        <v>158.166666666667</v>
      </c>
      <c r="L70" s="122">
        <v>75.5833333333333</v>
      </c>
      <c r="M70" s="122">
        <v>603.5</v>
      </c>
      <c r="N70" s="267"/>
      <c r="O70" s="267"/>
      <c r="P70" s="267"/>
      <c r="Q70" s="267"/>
      <c r="R70" s="267"/>
      <c r="S70" s="267"/>
      <c r="T70" s="267"/>
      <c r="U70" s="267"/>
      <c r="V70" s="267"/>
      <c r="W70" s="267"/>
    </row>
    <row r="71" spans="1:23">
      <c r="A71" s="274"/>
      <c r="B71" s="104" t="s">
        <v>567</v>
      </c>
      <c r="C71" s="187">
        <v>2122.3333333333298</v>
      </c>
      <c r="D71" s="122">
        <v>2.0833333333333299</v>
      </c>
      <c r="E71" s="264">
        <v>13.5833333333333</v>
      </c>
      <c r="F71" s="264">
        <v>121.666666666667</v>
      </c>
      <c r="G71" s="264">
        <v>140.25</v>
      </c>
      <c r="H71" s="264">
        <v>215.333333333333</v>
      </c>
      <c r="I71" s="264">
        <v>585.33333333333303</v>
      </c>
      <c r="J71" s="264">
        <v>21.75</v>
      </c>
      <c r="K71" s="264">
        <v>230.583333333333</v>
      </c>
      <c r="L71" s="264">
        <v>95.1666666666667</v>
      </c>
      <c r="M71" s="264">
        <v>696.58333333333303</v>
      </c>
    </row>
    <row r="72" spans="1:23">
      <c r="A72" s="277"/>
      <c r="B72" s="213" t="s">
        <v>568</v>
      </c>
      <c r="C72" s="191">
        <v>424.83333333333297</v>
      </c>
      <c r="D72" s="125">
        <v>0.91666666666666696</v>
      </c>
      <c r="E72" s="265">
        <v>12</v>
      </c>
      <c r="F72" s="265">
        <v>71.0833333333333</v>
      </c>
      <c r="G72" s="265">
        <v>60.25</v>
      </c>
      <c r="H72" s="265">
        <v>83.3333333333333</v>
      </c>
      <c r="I72" s="265">
        <v>93.5833333333333</v>
      </c>
      <c r="J72" s="265">
        <v>1.25</v>
      </c>
      <c r="K72" s="265">
        <v>22.9166666666667</v>
      </c>
      <c r="L72" s="265">
        <v>17.3333333333333</v>
      </c>
      <c r="M72" s="265">
        <v>62.1666666666667</v>
      </c>
    </row>
    <row r="73" spans="1:23">
      <c r="A73" s="280" t="s">
        <v>437</v>
      </c>
      <c r="B73" s="281" t="s">
        <v>569</v>
      </c>
      <c r="C73" s="282">
        <v>2686.5833333333298</v>
      </c>
      <c r="D73" s="288">
        <v>1.8333333333333299</v>
      </c>
      <c r="E73" s="283">
        <v>24.3333333333333</v>
      </c>
      <c r="F73" s="283">
        <v>201.75</v>
      </c>
      <c r="G73" s="283">
        <v>216.833333333333</v>
      </c>
      <c r="H73" s="283">
        <v>336.91666666666703</v>
      </c>
      <c r="I73" s="283">
        <v>722.25</v>
      </c>
      <c r="J73" s="283">
        <v>24</v>
      </c>
      <c r="K73" s="283">
        <v>277.91666666666703</v>
      </c>
      <c r="L73" s="283">
        <v>142.666666666667</v>
      </c>
      <c r="M73" s="283">
        <v>738.08333333333303</v>
      </c>
    </row>
    <row r="74" spans="1:23">
      <c r="A74" s="277"/>
      <c r="B74" s="213" t="s">
        <v>570</v>
      </c>
      <c r="C74" s="191">
        <v>467.833333333334</v>
      </c>
      <c r="D74" s="125">
        <v>0</v>
      </c>
      <c r="E74" s="265">
        <v>1.25</v>
      </c>
      <c r="F74" s="265">
        <v>20.25</v>
      </c>
      <c r="G74" s="265">
        <v>25</v>
      </c>
      <c r="H74" s="265">
        <v>44.6666666666667</v>
      </c>
      <c r="I74" s="265">
        <v>129.25</v>
      </c>
      <c r="J74" s="265">
        <v>4.0833333333333304</v>
      </c>
      <c r="K74" s="265">
        <v>54.25</v>
      </c>
      <c r="L74" s="265">
        <v>24.6666666666667</v>
      </c>
      <c r="M74" s="265">
        <v>164.416666666667</v>
      </c>
    </row>
    <row r="75" spans="1:23">
      <c r="A75" s="280" t="s">
        <v>438</v>
      </c>
      <c r="B75" s="281" t="s">
        <v>571</v>
      </c>
      <c r="C75" s="282">
        <v>47.4166666666667</v>
      </c>
      <c r="D75" s="288">
        <v>0</v>
      </c>
      <c r="E75" s="283">
        <v>0</v>
      </c>
      <c r="F75" s="283">
        <v>4.9166666666666696</v>
      </c>
      <c r="G75" s="283">
        <v>4.3333333333333304</v>
      </c>
      <c r="H75" s="283">
        <v>6.0833333333333304</v>
      </c>
      <c r="I75" s="283">
        <v>10.8333333333333</v>
      </c>
      <c r="J75" s="283">
        <v>1.75</v>
      </c>
      <c r="K75" s="283">
        <v>5.5</v>
      </c>
      <c r="L75" s="283">
        <v>2.6666666666666701</v>
      </c>
      <c r="M75" s="283">
        <v>11.3333333333333</v>
      </c>
    </row>
    <row r="76" spans="1:23">
      <c r="A76" s="274"/>
      <c r="B76" s="104" t="s">
        <v>572</v>
      </c>
      <c r="C76" s="187">
        <v>68</v>
      </c>
      <c r="D76" s="122">
        <v>0</v>
      </c>
      <c r="E76" s="122">
        <v>1</v>
      </c>
      <c r="F76" s="122">
        <v>5.8333333333333304</v>
      </c>
      <c r="G76" s="122">
        <v>3.0833333333333299</v>
      </c>
      <c r="H76" s="122">
        <v>6.1666666666666696</v>
      </c>
      <c r="I76" s="122">
        <v>13.6666666666667</v>
      </c>
      <c r="J76" s="122">
        <v>0.25</v>
      </c>
      <c r="K76" s="122">
        <v>5.25</v>
      </c>
      <c r="L76" s="122">
        <v>4.8333333333333304</v>
      </c>
      <c r="M76" s="122">
        <v>27.9166666666667</v>
      </c>
      <c r="N76" s="267"/>
      <c r="O76" s="267"/>
      <c r="P76" s="267"/>
      <c r="Q76" s="267"/>
      <c r="R76" s="267"/>
      <c r="S76" s="267"/>
      <c r="T76" s="267"/>
      <c r="U76" s="267"/>
      <c r="V76" s="267"/>
      <c r="W76" s="267"/>
    </row>
    <row r="77" spans="1:23">
      <c r="A77" s="274"/>
      <c r="B77" s="104" t="s">
        <v>573</v>
      </c>
      <c r="C77" s="187">
        <v>77.4166666666667</v>
      </c>
      <c r="D77" s="122">
        <v>0</v>
      </c>
      <c r="E77" s="264">
        <v>0</v>
      </c>
      <c r="F77" s="264">
        <v>6.9166666666666696</v>
      </c>
      <c r="G77" s="264">
        <v>4.3333333333333304</v>
      </c>
      <c r="H77" s="264">
        <v>9.8333333333333304</v>
      </c>
      <c r="I77" s="264">
        <v>19.75</v>
      </c>
      <c r="J77" s="264">
        <v>0.91666666666666696</v>
      </c>
      <c r="K77" s="264">
        <v>8.8333333333333304</v>
      </c>
      <c r="L77" s="264">
        <v>6.1666666666666696</v>
      </c>
      <c r="M77" s="264">
        <v>20.6666666666667</v>
      </c>
    </row>
    <row r="78" spans="1:23">
      <c r="A78" s="274"/>
      <c r="B78" s="104" t="s">
        <v>574</v>
      </c>
      <c r="C78" s="187">
        <v>17.6666666666667</v>
      </c>
      <c r="D78" s="122">
        <v>0</v>
      </c>
      <c r="E78" s="264">
        <v>0.33333333333333298</v>
      </c>
      <c r="F78" s="264">
        <v>1.5833333333333299</v>
      </c>
      <c r="G78" s="264">
        <v>1.4166666666666701</v>
      </c>
      <c r="H78" s="264">
        <v>2.5833333333333299</v>
      </c>
      <c r="I78" s="264">
        <v>3.25</v>
      </c>
      <c r="J78" s="264">
        <v>0</v>
      </c>
      <c r="K78" s="264">
        <v>3.6666666666666701</v>
      </c>
      <c r="L78" s="264">
        <v>1.1666666666666701</v>
      </c>
      <c r="M78" s="264">
        <v>3.6666666666666701</v>
      </c>
    </row>
    <row r="79" spans="1:23">
      <c r="A79" s="274"/>
      <c r="B79" s="104" t="s">
        <v>575</v>
      </c>
      <c r="C79" s="187">
        <v>75.75</v>
      </c>
      <c r="D79" s="122">
        <v>0</v>
      </c>
      <c r="E79" s="264">
        <v>1.6666666666666701</v>
      </c>
      <c r="F79" s="264">
        <v>16.9166666666667</v>
      </c>
      <c r="G79" s="264">
        <v>11.9166666666667</v>
      </c>
      <c r="H79" s="264">
        <v>12.25</v>
      </c>
      <c r="I79" s="264">
        <v>12.6666666666667</v>
      </c>
      <c r="J79" s="264">
        <v>0</v>
      </c>
      <c r="K79" s="264">
        <v>9.1666666666666696</v>
      </c>
      <c r="L79" s="264">
        <v>0.91666666666666696</v>
      </c>
      <c r="M79" s="264">
        <v>10.25</v>
      </c>
    </row>
    <row r="80" spans="1:23">
      <c r="A80" s="277"/>
      <c r="B80" s="213" t="s">
        <v>576</v>
      </c>
      <c r="C80" s="191">
        <v>43.6666666666667</v>
      </c>
      <c r="D80" s="125">
        <v>0</v>
      </c>
      <c r="E80" s="265">
        <v>1.5</v>
      </c>
      <c r="F80" s="265">
        <v>4.5</v>
      </c>
      <c r="G80" s="265">
        <v>2.5833333333333299</v>
      </c>
      <c r="H80" s="265">
        <v>4.3333333333333304</v>
      </c>
      <c r="I80" s="265">
        <v>10.0833333333333</v>
      </c>
      <c r="J80" s="265">
        <v>2.5833333333333299</v>
      </c>
      <c r="K80" s="265">
        <v>2.1666666666666701</v>
      </c>
      <c r="L80" s="265">
        <v>3.6666666666666701</v>
      </c>
      <c r="M80" s="265">
        <v>12.25</v>
      </c>
    </row>
    <row r="81" spans="1:23">
      <c r="A81" s="280" t="s">
        <v>439</v>
      </c>
      <c r="B81" s="281" t="s">
        <v>577</v>
      </c>
      <c r="C81" s="282">
        <v>1030.9166666666699</v>
      </c>
      <c r="D81" s="288">
        <v>0</v>
      </c>
      <c r="E81" s="283">
        <v>4.25</v>
      </c>
      <c r="F81" s="283">
        <v>48.4166666666667</v>
      </c>
      <c r="G81" s="283">
        <v>71.3333333333333</v>
      </c>
      <c r="H81" s="283">
        <v>111.333333333333</v>
      </c>
      <c r="I81" s="283">
        <v>315.66666666666703</v>
      </c>
      <c r="J81" s="283">
        <v>11.6666666666667</v>
      </c>
      <c r="K81" s="283">
        <v>119.666666666667</v>
      </c>
      <c r="L81" s="283">
        <v>64.25</v>
      </c>
      <c r="M81" s="283">
        <v>284.33333333333297</v>
      </c>
    </row>
    <row r="82" spans="1:23">
      <c r="A82" s="277"/>
      <c r="B82" s="213" t="s">
        <v>578</v>
      </c>
      <c r="C82" s="191">
        <v>53.1666666666667</v>
      </c>
      <c r="D82" s="125">
        <v>0</v>
      </c>
      <c r="E82" s="265">
        <v>1</v>
      </c>
      <c r="F82" s="265">
        <v>11.25</v>
      </c>
      <c r="G82" s="265">
        <v>7.8333333333333304</v>
      </c>
      <c r="H82" s="265">
        <v>8</v>
      </c>
      <c r="I82" s="265">
        <v>6.6666666666666696</v>
      </c>
      <c r="J82" s="265">
        <v>0.41666666666666702</v>
      </c>
      <c r="K82" s="265">
        <v>6.4166666666666696</v>
      </c>
      <c r="L82" s="265">
        <v>0.25</v>
      </c>
      <c r="M82" s="265">
        <v>11.3333333333333</v>
      </c>
    </row>
    <row r="83" spans="1:23">
      <c r="A83" s="280" t="s">
        <v>440</v>
      </c>
      <c r="B83" s="281" t="s">
        <v>579</v>
      </c>
      <c r="C83" s="282">
        <v>90.8333333333333</v>
      </c>
      <c r="D83" s="288">
        <v>0.25</v>
      </c>
      <c r="E83" s="291">
        <v>1.25</v>
      </c>
      <c r="F83" s="291">
        <v>5.25</v>
      </c>
      <c r="G83" s="291">
        <v>4.75</v>
      </c>
      <c r="H83" s="291">
        <v>12.0833333333333</v>
      </c>
      <c r="I83" s="291">
        <v>21.5</v>
      </c>
      <c r="J83" s="291">
        <v>1</v>
      </c>
      <c r="K83" s="291">
        <v>11.1666666666667</v>
      </c>
      <c r="L83" s="291">
        <v>8.3333333333333304</v>
      </c>
      <c r="M83" s="291">
        <v>25.25</v>
      </c>
      <c r="N83" s="267"/>
      <c r="O83" s="267"/>
      <c r="P83" s="267"/>
      <c r="Q83" s="267"/>
      <c r="R83" s="267"/>
      <c r="S83" s="267"/>
      <c r="T83" s="267"/>
      <c r="U83" s="267"/>
      <c r="V83" s="267"/>
      <c r="W83" s="267"/>
    </row>
    <row r="84" spans="1:23">
      <c r="A84" s="274"/>
      <c r="B84" s="104" t="s">
        <v>580</v>
      </c>
      <c r="C84" s="187">
        <v>474.333333333334</v>
      </c>
      <c r="D84" s="122">
        <v>0</v>
      </c>
      <c r="E84" s="264">
        <v>2.75</v>
      </c>
      <c r="F84" s="264">
        <v>24.4166666666667</v>
      </c>
      <c r="G84" s="264">
        <v>39.0833333333333</v>
      </c>
      <c r="H84" s="264">
        <v>63.5</v>
      </c>
      <c r="I84" s="264">
        <v>122.666666666667</v>
      </c>
      <c r="J84" s="264">
        <v>2.5833333333333299</v>
      </c>
      <c r="K84" s="264">
        <v>51.6666666666667</v>
      </c>
      <c r="L84" s="264">
        <v>33.9166666666667</v>
      </c>
      <c r="M84" s="264">
        <v>133.75</v>
      </c>
    </row>
    <row r="85" spans="1:23">
      <c r="A85" s="274"/>
      <c r="B85" s="104" t="s">
        <v>581</v>
      </c>
      <c r="C85" s="187">
        <v>145.333333333333</v>
      </c>
      <c r="D85" s="122">
        <v>0</v>
      </c>
      <c r="E85" s="264">
        <v>0.91666666666666696</v>
      </c>
      <c r="F85" s="264">
        <v>13.3333333333333</v>
      </c>
      <c r="G85" s="264">
        <v>11.75</v>
      </c>
      <c r="H85" s="264">
        <v>19.8333333333333</v>
      </c>
      <c r="I85" s="264">
        <v>40.1666666666667</v>
      </c>
      <c r="J85" s="264">
        <v>2.0833333333333299</v>
      </c>
      <c r="K85" s="264">
        <v>9.75</v>
      </c>
      <c r="L85" s="264">
        <v>6.25</v>
      </c>
      <c r="M85" s="264">
        <v>41.25</v>
      </c>
    </row>
    <row r="86" spans="1:23">
      <c r="A86" s="274"/>
      <c r="B86" s="104" t="s">
        <v>582</v>
      </c>
      <c r="C86" s="187">
        <v>85.8333333333333</v>
      </c>
      <c r="D86" s="122">
        <v>0</v>
      </c>
      <c r="E86" s="264">
        <v>3.1666666666666701</v>
      </c>
      <c r="F86" s="264">
        <v>14.1666666666667</v>
      </c>
      <c r="G86" s="264">
        <v>13.4166666666667</v>
      </c>
      <c r="H86" s="264">
        <v>13.4166666666667</v>
      </c>
      <c r="I86" s="264">
        <v>21.4166666666667</v>
      </c>
      <c r="J86" s="264">
        <v>1</v>
      </c>
      <c r="K86" s="264">
        <v>3.75</v>
      </c>
      <c r="L86" s="264">
        <v>2.4166666666666701</v>
      </c>
      <c r="M86" s="264">
        <v>13.0833333333333</v>
      </c>
    </row>
    <row r="87" spans="1:23">
      <c r="A87" s="274"/>
      <c r="B87" s="104" t="s">
        <v>583</v>
      </c>
      <c r="C87" s="187">
        <v>22.8333333333333</v>
      </c>
      <c r="D87" s="122">
        <v>0</v>
      </c>
      <c r="E87" s="264">
        <v>0.25</v>
      </c>
      <c r="F87" s="264">
        <v>2.3333333333333299</v>
      </c>
      <c r="G87" s="264">
        <v>2.1666666666666701</v>
      </c>
      <c r="H87" s="264">
        <v>1.75</v>
      </c>
      <c r="I87" s="264">
        <v>6.5</v>
      </c>
      <c r="J87" s="264">
        <v>1.4166666666666701</v>
      </c>
      <c r="K87" s="264">
        <v>2.1666666666666701</v>
      </c>
      <c r="L87" s="264">
        <v>1.6666666666666701</v>
      </c>
      <c r="M87" s="264">
        <v>4.5833333333333304</v>
      </c>
    </row>
    <row r="88" spans="1:23">
      <c r="A88" s="274"/>
      <c r="B88" s="104" t="s">
        <v>584</v>
      </c>
      <c r="C88" s="187">
        <v>79.3333333333333</v>
      </c>
      <c r="D88" s="122">
        <v>0</v>
      </c>
      <c r="E88" s="264">
        <v>6.6666666666666696</v>
      </c>
      <c r="F88" s="264">
        <v>7.0833333333333304</v>
      </c>
      <c r="G88" s="264">
        <v>5.5</v>
      </c>
      <c r="H88" s="264">
        <v>10.0833333333333</v>
      </c>
      <c r="I88" s="264">
        <v>20.5</v>
      </c>
      <c r="J88" s="264">
        <v>2</v>
      </c>
      <c r="K88" s="264">
        <v>4.75</v>
      </c>
      <c r="L88" s="264">
        <v>7.5833333333333304</v>
      </c>
      <c r="M88" s="264">
        <v>15.1666666666667</v>
      </c>
    </row>
    <row r="89" spans="1:23">
      <c r="A89" s="274"/>
      <c r="B89" s="104" t="s">
        <v>585</v>
      </c>
      <c r="C89" s="187">
        <v>434.33333333333297</v>
      </c>
      <c r="D89" s="122">
        <v>0</v>
      </c>
      <c r="E89" s="264">
        <v>1.75</v>
      </c>
      <c r="F89" s="264">
        <v>15.5</v>
      </c>
      <c r="G89" s="264">
        <v>24.3333333333333</v>
      </c>
      <c r="H89" s="264">
        <v>34.5833333333333</v>
      </c>
      <c r="I89" s="264">
        <v>136.333333333333</v>
      </c>
      <c r="J89" s="264">
        <v>3.25</v>
      </c>
      <c r="K89" s="264">
        <v>46.9166666666667</v>
      </c>
      <c r="L89" s="264">
        <v>22.0833333333333</v>
      </c>
      <c r="M89" s="264">
        <v>149.583333333333</v>
      </c>
    </row>
    <row r="90" spans="1:23">
      <c r="A90" s="277"/>
      <c r="B90" s="213" t="s">
        <v>586</v>
      </c>
      <c r="C90" s="191">
        <v>95</v>
      </c>
      <c r="D90" s="125">
        <v>0</v>
      </c>
      <c r="E90" s="125">
        <v>1</v>
      </c>
      <c r="F90" s="125">
        <v>7.9166666666666696</v>
      </c>
      <c r="G90" s="125">
        <v>10</v>
      </c>
      <c r="H90" s="125">
        <v>14.5</v>
      </c>
      <c r="I90" s="125">
        <v>28.5833333333333</v>
      </c>
      <c r="J90" s="125">
        <v>2.6666666666666701</v>
      </c>
      <c r="K90" s="125">
        <v>4.25</v>
      </c>
      <c r="L90" s="125">
        <v>4</v>
      </c>
      <c r="M90" s="125">
        <v>22.0833333333333</v>
      </c>
      <c r="N90" s="267"/>
      <c r="O90" s="267"/>
      <c r="P90" s="267"/>
      <c r="Q90" s="267"/>
      <c r="R90" s="267"/>
      <c r="S90" s="267"/>
      <c r="T90" s="267"/>
      <c r="U90" s="267"/>
      <c r="V90" s="267"/>
      <c r="W90" s="267"/>
    </row>
    <row r="91" spans="1:23">
      <c r="A91" s="294" t="s">
        <v>111</v>
      </c>
      <c r="B91" s="294"/>
      <c r="C91" s="191">
        <v>407.583333333334</v>
      </c>
      <c r="D91" s="125">
        <v>1.4166666666666701</v>
      </c>
      <c r="E91" s="296">
        <v>3.9166666666666701</v>
      </c>
      <c r="F91" s="296">
        <v>44.1666666666667</v>
      </c>
      <c r="G91" s="296">
        <v>33.8333333333333</v>
      </c>
      <c r="H91" s="296">
        <v>44.0833333333333</v>
      </c>
      <c r="I91" s="296">
        <v>98.1666666666667</v>
      </c>
      <c r="J91" s="296">
        <v>3.6666666666666701</v>
      </c>
      <c r="K91" s="296">
        <v>16.3333333333333</v>
      </c>
      <c r="L91" s="296">
        <v>11.8333333333333</v>
      </c>
      <c r="M91" s="296">
        <v>150.166666666667</v>
      </c>
    </row>
    <row r="92" spans="1:23" ht="13.5">
      <c r="A92" s="127" t="s">
        <v>464</v>
      </c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</row>
    <row r="93" spans="1:23" ht="13.5">
      <c r="A93" s="127" t="s">
        <v>465</v>
      </c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</row>
    <row r="94" spans="1:23" ht="13.5">
      <c r="A94" s="127" t="s">
        <v>466</v>
      </c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</row>
    <row r="95" spans="1:23" ht="13.5">
      <c r="A95" s="127" t="s">
        <v>467</v>
      </c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</row>
    <row r="96" spans="1:23" ht="13.5">
      <c r="A96" s="127" t="s">
        <v>216</v>
      </c>
      <c r="B96" s="138"/>
      <c r="C96" s="138"/>
      <c r="D96" s="138"/>
      <c r="E96" s="193"/>
      <c r="F96" s="193"/>
      <c r="G96" s="193"/>
      <c r="H96" s="193"/>
      <c r="I96" s="193"/>
      <c r="J96" s="193"/>
      <c r="K96" s="193"/>
      <c r="L96" s="193"/>
      <c r="M96" s="193"/>
    </row>
    <row r="97" spans="1:23" ht="13.5">
      <c r="A97" s="299"/>
      <c r="B97" s="300"/>
      <c r="C97" s="300"/>
      <c r="D97" s="300"/>
      <c r="E97" s="301"/>
      <c r="F97" s="301"/>
      <c r="G97" s="301"/>
      <c r="H97" s="301"/>
      <c r="I97" s="301"/>
      <c r="J97" s="301"/>
      <c r="K97" s="301"/>
      <c r="L97" s="301"/>
      <c r="M97" s="301"/>
    </row>
    <row r="98" spans="1:23" ht="13.5">
      <c r="A98" s="299"/>
      <c r="B98" s="300"/>
      <c r="C98" s="300"/>
      <c r="D98" s="300"/>
      <c r="E98" s="301"/>
      <c r="F98" s="301"/>
      <c r="G98" s="301"/>
      <c r="H98" s="301"/>
      <c r="I98" s="301"/>
      <c r="J98" s="301"/>
      <c r="K98" s="301"/>
      <c r="L98" s="301"/>
      <c r="M98" s="301"/>
    </row>
    <row r="99" spans="1:23" ht="13.5">
      <c r="A99" s="299"/>
      <c r="B99" s="300"/>
      <c r="C99" s="300"/>
      <c r="D99" s="300"/>
      <c r="E99" s="301"/>
      <c r="F99" s="301"/>
      <c r="G99" s="301"/>
      <c r="H99" s="301"/>
      <c r="I99" s="301"/>
      <c r="J99" s="301"/>
      <c r="K99" s="301"/>
      <c r="L99" s="301"/>
      <c r="M99" s="301"/>
    </row>
    <row r="100" spans="1:23" ht="13.5">
      <c r="A100" s="299"/>
      <c r="B100" s="300"/>
      <c r="C100" s="300"/>
      <c r="D100" s="300"/>
      <c r="E100" s="301"/>
      <c r="F100" s="301"/>
      <c r="G100" s="301"/>
      <c r="H100" s="301"/>
      <c r="I100" s="301"/>
      <c r="J100" s="301"/>
      <c r="K100" s="301"/>
      <c r="L100" s="301"/>
      <c r="M100" s="301"/>
    </row>
    <row r="101" spans="1:23" ht="13.5">
      <c r="A101" s="302"/>
      <c r="B101" s="302"/>
      <c r="C101" s="302"/>
      <c r="D101" s="302"/>
      <c r="E101" s="303"/>
      <c r="F101" s="303"/>
      <c r="G101" s="303"/>
      <c r="H101" s="303"/>
      <c r="I101" s="303"/>
      <c r="J101" s="303"/>
      <c r="K101" s="303"/>
      <c r="L101" s="303"/>
      <c r="M101" s="303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</row>
    <row r="102" spans="1:23" ht="13.5">
      <c r="A102" s="300"/>
      <c r="B102" s="300"/>
      <c r="C102" s="300"/>
      <c r="D102" s="300"/>
      <c r="E102" s="301"/>
      <c r="F102" s="301"/>
      <c r="G102" s="301"/>
      <c r="H102" s="301"/>
      <c r="I102" s="301"/>
      <c r="J102" s="301"/>
      <c r="K102" s="301"/>
      <c r="L102" s="301"/>
      <c r="M102" s="301"/>
    </row>
    <row r="103" spans="1:23" ht="13.5">
      <c r="A103" s="300"/>
      <c r="B103" s="300"/>
      <c r="C103" s="300"/>
      <c r="D103" s="300"/>
      <c r="E103" s="301"/>
      <c r="F103" s="301"/>
      <c r="G103" s="301"/>
      <c r="H103" s="301"/>
      <c r="I103" s="301"/>
      <c r="J103" s="301"/>
      <c r="K103" s="301"/>
      <c r="L103" s="301"/>
      <c r="M103" s="301"/>
    </row>
    <row r="104" spans="1:23" ht="13.5">
      <c r="A104" s="300"/>
      <c r="B104" s="300"/>
      <c r="C104" s="300"/>
      <c r="D104" s="300"/>
      <c r="E104" s="301"/>
      <c r="F104" s="301"/>
      <c r="G104" s="301"/>
      <c r="H104" s="301"/>
      <c r="I104" s="301"/>
      <c r="J104" s="301"/>
      <c r="K104" s="301"/>
      <c r="L104" s="301"/>
      <c r="M104" s="301"/>
    </row>
    <row r="105" spans="1:23" ht="13.5">
      <c r="A105" s="300"/>
      <c r="B105" s="300"/>
      <c r="C105" s="300"/>
      <c r="D105" s="300"/>
      <c r="E105" s="301"/>
      <c r="F105" s="301"/>
      <c r="G105" s="301"/>
      <c r="H105" s="301"/>
      <c r="I105" s="301"/>
      <c r="J105" s="301"/>
      <c r="K105" s="301"/>
      <c r="L105" s="301"/>
      <c r="M105" s="301"/>
    </row>
    <row r="106" spans="1:23" ht="13.5">
      <c r="A106" s="300"/>
      <c r="B106" s="300"/>
      <c r="C106" s="300"/>
      <c r="D106" s="300"/>
      <c r="E106" s="301"/>
      <c r="F106" s="301"/>
      <c r="G106" s="301"/>
      <c r="H106" s="301"/>
      <c r="I106" s="301"/>
      <c r="J106" s="301"/>
      <c r="K106" s="301"/>
      <c r="L106" s="301"/>
      <c r="M106" s="301"/>
    </row>
    <row r="107" spans="1:23" ht="13.5">
      <c r="A107" s="300"/>
      <c r="B107" s="300"/>
      <c r="C107" s="300"/>
      <c r="D107" s="300"/>
      <c r="E107" s="301"/>
      <c r="F107" s="301"/>
      <c r="G107" s="301"/>
      <c r="H107" s="301"/>
      <c r="I107" s="301"/>
      <c r="J107" s="301"/>
      <c r="K107" s="301"/>
      <c r="L107" s="301"/>
      <c r="M107" s="301"/>
    </row>
    <row r="108" spans="1:23" ht="13.5">
      <c r="A108" s="302"/>
      <c r="B108" s="302"/>
      <c r="C108" s="302"/>
      <c r="D108" s="302"/>
      <c r="E108" s="303"/>
      <c r="F108" s="303"/>
      <c r="G108" s="303"/>
      <c r="H108" s="303"/>
      <c r="I108" s="303"/>
      <c r="J108" s="303"/>
      <c r="K108" s="303"/>
      <c r="L108" s="303"/>
      <c r="M108" s="303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</row>
    <row r="109" spans="1:23" ht="13.5">
      <c r="A109" s="300"/>
      <c r="B109" s="300"/>
      <c r="C109" s="300"/>
      <c r="D109" s="300"/>
      <c r="E109" s="301"/>
      <c r="F109" s="301"/>
      <c r="G109" s="301"/>
      <c r="H109" s="301"/>
      <c r="I109" s="301"/>
      <c r="J109" s="301"/>
      <c r="K109" s="301"/>
      <c r="L109" s="301"/>
      <c r="M109" s="301"/>
    </row>
    <row r="110" spans="1:23" ht="13.5">
      <c r="A110" s="300"/>
      <c r="B110" s="300"/>
      <c r="C110" s="300"/>
      <c r="D110" s="300"/>
      <c r="E110" s="301"/>
      <c r="F110" s="301"/>
      <c r="G110" s="301"/>
      <c r="H110" s="301"/>
      <c r="I110" s="301"/>
      <c r="J110" s="301"/>
      <c r="K110" s="301"/>
      <c r="L110" s="301"/>
      <c r="M110" s="301"/>
    </row>
    <row r="111" spans="1:23" ht="13.5">
      <c r="A111" s="300"/>
      <c r="B111" s="300"/>
      <c r="C111" s="300"/>
      <c r="D111" s="300"/>
      <c r="E111" s="301"/>
      <c r="F111" s="301"/>
      <c r="G111" s="301"/>
      <c r="H111" s="301"/>
      <c r="I111" s="301"/>
      <c r="J111" s="301"/>
      <c r="K111" s="301"/>
      <c r="L111" s="301"/>
      <c r="M111" s="301"/>
    </row>
    <row r="112" spans="1:23" ht="13.5">
      <c r="A112" s="300"/>
      <c r="B112" s="300"/>
      <c r="C112" s="300"/>
      <c r="D112" s="300"/>
      <c r="E112" s="301"/>
      <c r="F112" s="301"/>
      <c r="G112" s="301"/>
      <c r="H112" s="301"/>
      <c r="I112" s="301"/>
      <c r="J112" s="301"/>
      <c r="K112" s="301"/>
      <c r="L112" s="301"/>
      <c r="M112" s="301"/>
    </row>
    <row r="113" spans="1:23" ht="13.5">
      <c r="A113" s="300"/>
      <c r="B113" s="300"/>
      <c r="C113" s="300"/>
      <c r="D113" s="300"/>
      <c r="E113" s="301"/>
      <c r="F113" s="301"/>
      <c r="G113" s="301"/>
      <c r="H113" s="301"/>
      <c r="I113" s="301"/>
      <c r="J113" s="301"/>
      <c r="K113" s="301"/>
      <c r="L113" s="301"/>
      <c r="M113" s="301"/>
    </row>
    <row r="114" spans="1:23" ht="13.5">
      <c r="A114" s="300"/>
      <c r="B114" s="300"/>
      <c r="C114" s="300"/>
      <c r="D114" s="300"/>
      <c r="E114" s="301"/>
      <c r="F114" s="301"/>
      <c r="G114" s="301"/>
      <c r="H114" s="301"/>
      <c r="I114" s="301"/>
      <c r="J114" s="301"/>
      <c r="K114" s="301"/>
      <c r="L114" s="301"/>
      <c r="M114" s="301"/>
    </row>
    <row r="115" spans="1:23" ht="13.5">
      <c r="A115" s="302"/>
      <c r="B115" s="302"/>
      <c r="C115" s="302"/>
      <c r="D115" s="302"/>
      <c r="E115" s="303"/>
      <c r="F115" s="303"/>
      <c r="G115" s="303"/>
      <c r="H115" s="303"/>
      <c r="I115" s="303"/>
      <c r="J115" s="303"/>
      <c r="K115" s="303"/>
      <c r="L115" s="303"/>
      <c r="M115" s="303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</row>
    <row r="116" spans="1:23" ht="13.5">
      <c r="A116" s="300"/>
      <c r="B116" s="300"/>
      <c r="C116" s="300"/>
      <c r="D116" s="300"/>
      <c r="E116" s="301"/>
      <c r="F116" s="301"/>
      <c r="G116" s="301"/>
      <c r="H116" s="301"/>
      <c r="I116" s="301"/>
      <c r="J116" s="301"/>
      <c r="K116" s="301"/>
      <c r="L116" s="301"/>
      <c r="M116" s="301"/>
    </row>
    <row r="117" spans="1:23" ht="13.5">
      <c r="A117" s="300"/>
      <c r="B117" s="300"/>
      <c r="C117" s="300"/>
      <c r="D117" s="300"/>
      <c r="E117" s="301"/>
      <c r="F117" s="301"/>
      <c r="G117" s="301"/>
      <c r="H117" s="301"/>
      <c r="I117" s="301"/>
      <c r="J117" s="301"/>
      <c r="K117" s="301"/>
      <c r="L117" s="301"/>
      <c r="M117" s="301"/>
    </row>
    <row r="118" spans="1:23" ht="13.5">
      <c r="A118" s="300"/>
      <c r="B118" s="300"/>
      <c r="C118" s="300"/>
      <c r="D118" s="300"/>
      <c r="E118" s="301"/>
      <c r="F118" s="301"/>
      <c r="G118" s="301"/>
      <c r="H118" s="301"/>
      <c r="I118" s="301"/>
      <c r="J118" s="301"/>
      <c r="K118" s="301"/>
      <c r="L118" s="301"/>
      <c r="M118" s="301"/>
    </row>
    <row r="119" spans="1:23" ht="13.5">
      <c r="A119" s="300"/>
      <c r="B119" s="300"/>
      <c r="C119" s="300"/>
      <c r="D119" s="300"/>
      <c r="E119" s="301"/>
      <c r="F119" s="301"/>
      <c r="G119" s="301"/>
      <c r="H119" s="301"/>
      <c r="I119" s="301"/>
      <c r="J119" s="301"/>
      <c r="K119" s="301"/>
      <c r="L119" s="301"/>
      <c r="M119" s="301"/>
    </row>
    <row r="120" spans="1:23" ht="13.5">
      <c r="A120" s="300"/>
      <c r="B120" s="300"/>
      <c r="C120" s="300"/>
      <c r="D120" s="300"/>
      <c r="E120" s="301"/>
      <c r="F120" s="301"/>
      <c r="G120" s="301"/>
      <c r="H120" s="301"/>
      <c r="I120" s="301"/>
      <c r="J120" s="301"/>
      <c r="K120" s="301"/>
      <c r="L120" s="301"/>
      <c r="M120" s="301"/>
    </row>
    <row r="121" spans="1:23" ht="13.5">
      <c r="A121" s="300"/>
      <c r="B121" s="300"/>
      <c r="C121" s="300"/>
      <c r="D121" s="300"/>
      <c r="E121" s="301"/>
      <c r="F121" s="301"/>
      <c r="G121" s="301"/>
      <c r="H121" s="301"/>
      <c r="I121" s="301"/>
      <c r="J121" s="301"/>
      <c r="K121" s="301"/>
      <c r="L121" s="301"/>
      <c r="M121" s="301"/>
    </row>
    <row r="122" spans="1:23" ht="13.5">
      <c r="A122" s="302"/>
      <c r="B122" s="302"/>
      <c r="C122" s="302"/>
      <c r="D122" s="302"/>
      <c r="E122" s="303"/>
      <c r="F122" s="303"/>
      <c r="G122" s="303"/>
      <c r="H122" s="303"/>
      <c r="I122" s="303"/>
      <c r="J122" s="303"/>
      <c r="K122" s="303"/>
      <c r="L122" s="303"/>
      <c r="M122" s="303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</row>
    <row r="123" spans="1:23" ht="13.5">
      <c r="A123" s="300"/>
      <c r="B123" s="300"/>
      <c r="C123" s="300"/>
      <c r="D123" s="300"/>
      <c r="E123" s="301"/>
      <c r="F123" s="301"/>
      <c r="G123" s="301"/>
      <c r="H123" s="301"/>
      <c r="I123" s="301"/>
      <c r="J123" s="301"/>
      <c r="K123" s="301"/>
      <c r="L123" s="301"/>
      <c r="M123" s="301"/>
    </row>
    <row r="124" spans="1:23" ht="13.5">
      <c r="A124" s="300"/>
      <c r="B124" s="300"/>
      <c r="C124" s="300"/>
      <c r="D124" s="300"/>
      <c r="E124" s="301"/>
      <c r="F124" s="301"/>
      <c r="G124" s="301"/>
      <c r="H124" s="301"/>
      <c r="I124" s="301"/>
      <c r="J124" s="301"/>
      <c r="K124" s="301"/>
      <c r="L124" s="301"/>
      <c r="M124" s="301"/>
    </row>
    <row r="125" spans="1:23" ht="13.5">
      <c r="A125" s="300"/>
      <c r="B125" s="300"/>
      <c r="C125" s="300"/>
      <c r="D125" s="300"/>
      <c r="E125" s="301"/>
      <c r="F125" s="301"/>
      <c r="G125" s="301"/>
      <c r="H125" s="301"/>
      <c r="I125" s="301"/>
      <c r="J125" s="301"/>
      <c r="K125" s="301"/>
      <c r="L125" s="301"/>
      <c r="M125" s="301"/>
    </row>
    <row r="126" spans="1:23" ht="13.5">
      <c r="A126" s="300"/>
      <c r="B126" s="300"/>
      <c r="C126" s="300"/>
      <c r="D126" s="300"/>
      <c r="E126" s="301"/>
      <c r="F126" s="301"/>
      <c r="G126" s="301"/>
      <c r="H126" s="301"/>
      <c r="I126" s="301"/>
      <c r="J126" s="301"/>
      <c r="K126" s="301"/>
      <c r="L126" s="301"/>
      <c r="M126" s="301"/>
    </row>
    <row r="127" spans="1:23" ht="13.5">
      <c r="A127" s="300"/>
      <c r="B127" s="300"/>
      <c r="C127" s="300"/>
      <c r="D127" s="300"/>
      <c r="E127" s="301"/>
      <c r="F127" s="301"/>
      <c r="G127" s="301"/>
      <c r="H127" s="301"/>
      <c r="I127" s="301"/>
      <c r="J127" s="301"/>
      <c r="K127" s="301"/>
      <c r="L127" s="301"/>
      <c r="M127" s="301"/>
    </row>
    <row r="128" spans="1:23" ht="13.5">
      <c r="A128" s="300"/>
      <c r="B128" s="300"/>
      <c r="C128" s="300"/>
      <c r="D128" s="300"/>
      <c r="E128" s="301"/>
      <c r="F128" s="301"/>
      <c r="G128" s="301"/>
      <c r="H128" s="301"/>
      <c r="I128" s="301"/>
      <c r="J128" s="301"/>
      <c r="K128" s="301"/>
      <c r="L128" s="301"/>
      <c r="M128" s="301"/>
    </row>
    <row r="129" spans="1:23" ht="13.5">
      <c r="A129" s="302"/>
      <c r="B129" s="302"/>
      <c r="C129" s="302"/>
      <c r="D129" s="302"/>
      <c r="E129" s="303"/>
      <c r="F129" s="303"/>
      <c r="G129" s="303"/>
      <c r="H129" s="303"/>
      <c r="I129" s="303"/>
      <c r="J129" s="303"/>
      <c r="K129" s="303"/>
      <c r="L129" s="303"/>
      <c r="M129" s="303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</row>
    <row r="130" spans="1:23" ht="13.5">
      <c r="A130" s="300"/>
      <c r="B130" s="300"/>
      <c r="C130" s="300"/>
      <c r="D130" s="300"/>
      <c r="E130" s="301"/>
      <c r="F130" s="301"/>
      <c r="G130" s="301"/>
      <c r="H130" s="301"/>
      <c r="I130" s="301"/>
      <c r="J130" s="301"/>
      <c r="K130" s="301"/>
      <c r="L130" s="301"/>
      <c r="M130" s="301"/>
    </row>
    <row r="131" spans="1:23" ht="13.5">
      <c r="A131" s="300"/>
      <c r="B131" s="300"/>
      <c r="C131" s="300"/>
      <c r="D131" s="300"/>
      <c r="E131" s="301"/>
      <c r="F131" s="301"/>
      <c r="G131" s="301"/>
      <c r="H131" s="301"/>
      <c r="I131" s="301"/>
      <c r="J131" s="301"/>
      <c r="K131" s="301"/>
      <c r="L131" s="301"/>
      <c r="M131" s="301"/>
    </row>
    <row r="132" spans="1:23" ht="13.5">
      <c r="A132" s="300"/>
      <c r="B132" s="300"/>
      <c r="C132" s="300"/>
      <c r="D132" s="300"/>
      <c r="E132" s="301"/>
      <c r="F132" s="301"/>
      <c r="G132" s="301"/>
      <c r="H132" s="301"/>
      <c r="I132" s="301"/>
      <c r="J132" s="301"/>
      <c r="K132" s="301"/>
      <c r="L132" s="301"/>
      <c r="M132" s="301"/>
    </row>
    <row r="133" spans="1:23" ht="13.5">
      <c r="A133" s="300"/>
      <c r="B133" s="300"/>
      <c r="C133" s="300"/>
      <c r="D133" s="300"/>
      <c r="E133" s="301"/>
      <c r="F133" s="301"/>
      <c r="G133" s="301"/>
      <c r="H133" s="301"/>
      <c r="I133" s="301"/>
      <c r="J133" s="301"/>
      <c r="K133" s="301"/>
      <c r="L133" s="301"/>
      <c r="M133" s="301"/>
    </row>
    <row r="134" spans="1:23" ht="13.5">
      <c r="A134" s="300"/>
      <c r="B134" s="300"/>
      <c r="C134" s="300"/>
      <c r="D134" s="300"/>
      <c r="E134" s="301"/>
      <c r="F134" s="301"/>
      <c r="G134" s="301"/>
      <c r="H134" s="301"/>
      <c r="I134" s="301"/>
      <c r="J134" s="301"/>
      <c r="K134" s="301"/>
      <c r="L134" s="301"/>
      <c r="M134" s="301"/>
    </row>
    <row r="135" spans="1:23" ht="13.5">
      <c r="A135" s="300"/>
      <c r="B135" s="300"/>
      <c r="C135" s="300"/>
      <c r="D135" s="300"/>
      <c r="E135" s="301"/>
      <c r="F135" s="301"/>
      <c r="G135" s="301"/>
      <c r="H135" s="301"/>
      <c r="I135" s="301"/>
      <c r="J135" s="301"/>
      <c r="K135" s="301"/>
      <c r="L135" s="301"/>
      <c r="M135" s="301"/>
    </row>
    <row r="136" spans="1:23" ht="13.5">
      <c r="A136" s="302"/>
      <c r="B136" s="302"/>
      <c r="C136" s="302"/>
      <c r="D136" s="302"/>
      <c r="E136" s="303"/>
      <c r="F136" s="303"/>
      <c r="G136" s="303"/>
      <c r="H136" s="303"/>
      <c r="I136" s="303"/>
      <c r="J136" s="303"/>
      <c r="K136" s="303"/>
      <c r="L136" s="303"/>
      <c r="M136" s="303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</row>
    <row r="137" spans="1:23" ht="13.5">
      <c r="A137" s="300"/>
      <c r="B137" s="300"/>
      <c r="C137" s="300"/>
      <c r="D137" s="300"/>
      <c r="E137" s="301"/>
      <c r="F137" s="301"/>
      <c r="G137" s="301"/>
      <c r="H137" s="301"/>
      <c r="I137" s="301"/>
      <c r="J137" s="301"/>
      <c r="K137" s="301"/>
      <c r="L137" s="301"/>
      <c r="M137" s="301"/>
    </row>
    <row r="138" spans="1:23" ht="13.5">
      <c r="A138" s="300"/>
      <c r="B138" s="300"/>
      <c r="C138" s="300"/>
      <c r="D138" s="300"/>
      <c r="E138" s="301"/>
      <c r="F138" s="301"/>
      <c r="G138" s="301"/>
      <c r="H138" s="301"/>
      <c r="I138" s="301"/>
      <c r="J138" s="301"/>
      <c r="K138" s="301"/>
      <c r="L138" s="301"/>
      <c r="M138" s="301"/>
    </row>
    <row r="139" spans="1:23" ht="13.5">
      <c r="A139" s="300"/>
      <c r="B139" s="300"/>
      <c r="C139" s="300"/>
      <c r="D139" s="300"/>
      <c r="E139" s="301"/>
      <c r="F139" s="301"/>
      <c r="G139" s="301"/>
      <c r="H139" s="301"/>
      <c r="I139" s="301"/>
      <c r="J139" s="301"/>
      <c r="K139" s="301"/>
      <c r="L139" s="301"/>
      <c r="M139" s="301"/>
    </row>
    <row r="140" spans="1:23" ht="13.5">
      <c r="A140" s="300"/>
      <c r="B140" s="300"/>
      <c r="C140" s="300"/>
      <c r="D140" s="300"/>
      <c r="E140" s="301"/>
      <c r="F140" s="301"/>
      <c r="G140" s="301"/>
      <c r="H140" s="301"/>
      <c r="I140" s="301"/>
      <c r="J140" s="301"/>
      <c r="K140" s="301"/>
      <c r="L140" s="301"/>
      <c r="M140" s="301"/>
    </row>
    <row r="141" spans="1:23" ht="13.5">
      <c r="A141" s="300"/>
      <c r="B141" s="300"/>
      <c r="C141" s="300"/>
      <c r="D141" s="300"/>
      <c r="E141" s="301"/>
      <c r="F141" s="301"/>
      <c r="G141" s="301"/>
      <c r="H141" s="301"/>
      <c r="I141" s="301"/>
      <c r="J141" s="301"/>
      <c r="K141" s="301"/>
      <c r="L141" s="301"/>
      <c r="M141" s="301"/>
    </row>
    <row r="142" spans="1:23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</row>
    <row r="143" spans="1:23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</row>
    <row r="144" spans="1:23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</row>
    <row r="145" spans="1:13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</row>
    <row r="146" spans="1:13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</row>
    <row r="147" spans="1:13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</row>
    <row r="148" spans="1:13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</row>
    <row r="149" spans="1:13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</row>
    <row r="150" spans="1:13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</row>
    <row r="151" spans="1:13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</row>
    <row r="152" spans="1:13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</row>
    <row r="153" spans="1:13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</row>
    <row r="154" spans="1:13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</row>
    <row r="155" spans="1:13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</row>
    <row r="156" spans="1:13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</row>
    <row r="157" spans="1:13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</row>
    <row r="158" spans="1:13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</row>
    <row r="159" spans="1:13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</row>
    <row r="160" spans="1:13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</row>
    <row r="161" spans="1:13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</row>
    <row r="162" spans="1:13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</row>
    <row r="163" spans="1:13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</row>
    <row r="164" spans="1:13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</row>
    <row r="165" spans="1:13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</row>
    <row r="166" spans="1:13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</row>
    <row r="167" spans="1:13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</row>
    <row r="168" spans="1:13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</row>
    <row r="169" spans="1:13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</row>
    <row r="170" spans="1:13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</row>
    <row r="171" spans="1:13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</row>
    <row r="172" spans="1:13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</row>
    <row r="173" spans="1:13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</row>
    <row r="174" spans="1:13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31:A35"/>
    <mergeCell ref="A36:A40"/>
    <mergeCell ref="A41:A45"/>
    <mergeCell ref="A46:A52"/>
    <mergeCell ref="A53:A57"/>
    <mergeCell ref="A58:A62"/>
    <mergeCell ref="A5:A10"/>
    <mergeCell ref="A11:A13"/>
    <mergeCell ref="A14:A17"/>
    <mergeCell ref="A18:A21"/>
    <mergeCell ref="A22:A26"/>
    <mergeCell ref="A27:A30"/>
  </mergeCells>
  <pageMargins left="0.23622047244094491" right="0.23622047244094491" top="0.39370078740157483" bottom="0.34" header="0" footer="0.11811023622047245"/>
  <pageSetup paperSize="9" scale="85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4"/>
  <sheetViews>
    <sheetView workbookViewId="0">
      <selection activeCell="I18" sqref="I18"/>
    </sheetView>
  </sheetViews>
  <sheetFormatPr baseColWidth="10" defaultColWidth="11.42578125" defaultRowHeight="12.75"/>
  <cols>
    <col min="1" max="1" width="18.5703125" style="235" customWidth="1"/>
    <col min="2" max="2" width="22.140625" style="235" customWidth="1"/>
    <col min="3" max="3" width="11.7109375" style="235" customWidth="1"/>
    <col min="4" max="9" width="10.140625" style="235" customWidth="1"/>
    <col min="10" max="16384" width="11.42578125" style="235"/>
  </cols>
  <sheetData>
    <row r="1" spans="1:18">
      <c r="A1" s="103" t="s">
        <v>598</v>
      </c>
      <c r="B1" s="103"/>
      <c r="C1" s="103"/>
      <c r="D1" s="122"/>
      <c r="E1" s="122"/>
      <c r="F1" s="122"/>
      <c r="G1" s="122"/>
      <c r="H1" s="122"/>
      <c r="I1" s="122"/>
    </row>
    <row r="2" spans="1:18">
      <c r="A2" s="107" t="s">
        <v>599</v>
      </c>
      <c r="B2" s="107"/>
      <c r="C2" s="107"/>
      <c r="D2" s="122"/>
      <c r="E2" s="122"/>
      <c r="F2" s="122"/>
      <c r="G2" s="122"/>
      <c r="H2" s="122"/>
      <c r="I2" s="122"/>
    </row>
    <row r="3" spans="1:18">
      <c r="A3" s="129"/>
      <c r="B3" s="129"/>
      <c r="C3" s="129"/>
      <c r="D3" s="193"/>
      <c r="E3" s="193"/>
      <c r="F3" s="193"/>
      <c r="G3" s="193"/>
      <c r="H3" s="193"/>
      <c r="I3" s="193"/>
    </row>
    <row r="4" spans="1:18" ht="38.25">
      <c r="A4" s="110"/>
      <c r="B4" s="110"/>
      <c r="C4" s="167" t="s">
        <v>6</v>
      </c>
      <c r="D4" s="167" t="s">
        <v>477</v>
      </c>
      <c r="E4" s="167" t="s">
        <v>600</v>
      </c>
      <c r="F4" s="167" t="s">
        <v>601</v>
      </c>
      <c r="G4" s="167" t="s">
        <v>602</v>
      </c>
      <c r="H4" s="167" t="s">
        <v>603</v>
      </c>
      <c r="I4" s="167" t="s">
        <v>482</v>
      </c>
    </row>
    <row r="5" spans="1:18">
      <c r="A5" s="274" t="s">
        <v>422</v>
      </c>
      <c r="B5" s="104" t="s">
        <v>501</v>
      </c>
      <c r="C5" s="187">
        <v>153.583333333333</v>
      </c>
      <c r="D5" s="264">
        <v>17.1666666666667</v>
      </c>
      <c r="E5" s="264">
        <v>25.9166666666667</v>
      </c>
      <c r="F5" s="264">
        <v>20</v>
      </c>
      <c r="G5" s="264">
        <v>18.1666666666667</v>
      </c>
      <c r="H5" s="264">
        <v>19.3333333333333</v>
      </c>
      <c r="I5" s="264">
        <v>53</v>
      </c>
    </row>
    <row r="6" spans="1:18">
      <c r="A6" s="274"/>
      <c r="B6" s="104" t="s">
        <v>502</v>
      </c>
      <c r="C6" s="187">
        <v>142.25</v>
      </c>
      <c r="D6" s="264">
        <v>15.25</v>
      </c>
      <c r="E6" s="264">
        <v>21.5</v>
      </c>
      <c r="F6" s="264">
        <v>17.75</v>
      </c>
      <c r="G6" s="264">
        <v>13.4166666666667</v>
      </c>
      <c r="H6" s="264">
        <v>19.1666666666667</v>
      </c>
      <c r="I6" s="264">
        <v>55.1666666666667</v>
      </c>
    </row>
    <row r="7" spans="1:18">
      <c r="A7" s="274"/>
      <c r="B7" s="104" t="s">
        <v>503</v>
      </c>
      <c r="C7" s="187">
        <v>361</v>
      </c>
      <c r="D7" s="264">
        <v>40.0833333333333</v>
      </c>
      <c r="E7" s="264">
        <v>55.1666666666667</v>
      </c>
      <c r="F7" s="264">
        <v>44.25</v>
      </c>
      <c r="G7" s="264">
        <v>43.8333333333333</v>
      </c>
      <c r="H7" s="264">
        <v>38.9166666666667</v>
      </c>
      <c r="I7" s="264">
        <v>138.75</v>
      </c>
    </row>
    <row r="8" spans="1:18">
      <c r="A8" s="274"/>
      <c r="B8" s="104" t="s">
        <v>504</v>
      </c>
      <c r="C8" s="187">
        <v>278.33333333333297</v>
      </c>
      <c r="D8" s="264">
        <v>29.5833333333333</v>
      </c>
      <c r="E8" s="264">
        <v>38.1666666666667</v>
      </c>
      <c r="F8" s="264">
        <v>33.9166666666667</v>
      </c>
      <c r="G8" s="264">
        <v>34</v>
      </c>
      <c r="H8" s="264">
        <v>34.0833333333333</v>
      </c>
      <c r="I8" s="264">
        <v>108.583333333333</v>
      </c>
    </row>
    <row r="9" spans="1:18">
      <c r="A9" s="274"/>
      <c r="B9" s="104" t="s">
        <v>505</v>
      </c>
      <c r="C9" s="187">
        <v>167</v>
      </c>
      <c r="D9" s="264">
        <v>19.6666666666667</v>
      </c>
      <c r="E9" s="264">
        <v>28.6666666666667</v>
      </c>
      <c r="F9" s="264">
        <v>22</v>
      </c>
      <c r="G9" s="264">
        <v>20.9166666666667</v>
      </c>
      <c r="H9" s="264">
        <v>20.9166666666667</v>
      </c>
      <c r="I9" s="264">
        <v>54.8333333333333</v>
      </c>
    </row>
    <row r="10" spans="1:18">
      <c r="A10" s="277"/>
      <c r="B10" s="213" t="s">
        <v>506</v>
      </c>
      <c r="C10" s="191">
        <v>184.833333333333</v>
      </c>
      <c r="D10" s="265">
        <v>19.25</v>
      </c>
      <c r="E10" s="265">
        <v>26.75</v>
      </c>
      <c r="F10" s="265">
        <v>21.75</v>
      </c>
      <c r="G10" s="265">
        <v>21.9166666666667</v>
      </c>
      <c r="H10" s="265">
        <v>25.1666666666667</v>
      </c>
      <c r="I10" s="265">
        <v>70</v>
      </c>
    </row>
    <row r="11" spans="1:18">
      <c r="A11" s="280" t="s">
        <v>444</v>
      </c>
      <c r="B11" s="281" t="s">
        <v>507</v>
      </c>
      <c r="C11" s="282">
        <v>1244.9166666666699</v>
      </c>
      <c r="D11" s="283">
        <v>130.166666666667</v>
      </c>
      <c r="E11" s="283">
        <v>174.5</v>
      </c>
      <c r="F11" s="283">
        <v>136.583333333333</v>
      </c>
      <c r="G11" s="283">
        <v>140</v>
      </c>
      <c r="H11" s="283">
        <v>137.416666666667</v>
      </c>
      <c r="I11" s="283">
        <v>526.25</v>
      </c>
    </row>
    <row r="12" spans="1:18">
      <c r="A12" s="274"/>
      <c r="B12" s="104" t="s">
        <v>508</v>
      </c>
      <c r="C12" s="187">
        <v>155.666666666667</v>
      </c>
      <c r="D12" s="286">
        <v>17.5833333333333</v>
      </c>
      <c r="E12" s="286">
        <v>24.5833333333333</v>
      </c>
      <c r="F12" s="286">
        <v>20.25</v>
      </c>
      <c r="G12" s="286">
        <v>20.75</v>
      </c>
      <c r="H12" s="286">
        <v>18.75</v>
      </c>
      <c r="I12" s="286">
        <v>53.75</v>
      </c>
      <c r="J12" s="267"/>
      <c r="K12" s="267"/>
      <c r="L12" s="267"/>
      <c r="M12" s="267"/>
      <c r="N12" s="267"/>
      <c r="O12" s="267"/>
      <c r="P12" s="267"/>
      <c r="Q12" s="267"/>
      <c r="R12" s="267"/>
    </row>
    <row r="13" spans="1:18">
      <c r="A13" s="277"/>
      <c r="B13" s="213" t="s">
        <v>509</v>
      </c>
      <c r="C13" s="191">
        <v>389.41666666666703</v>
      </c>
      <c r="D13" s="265">
        <v>37.6666666666667</v>
      </c>
      <c r="E13" s="265">
        <v>51.5833333333333</v>
      </c>
      <c r="F13" s="265">
        <v>42.3333333333333</v>
      </c>
      <c r="G13" s="265">
        <v>47.4166666666667</v>
      </c>
      <c r="H13" s="265">
        <v>50.1666666666667</v>
      </c>
      <c r="I13" s="265">
        <v>160.25</v>
      </c>
    </row>
    <row r="14" spans="1:18">
      <c r="A14" s="280" t="s">
        <v>424</v>
      </c>
      <c r="B14" s="281" t="s">
        <v>510</v>
      </c>
      <c r="C14" s="282">
        <v>400.41666666666703</v>
      </c>
      <c r="D14" s="283">
        <v>41.4166666666667</v>
      </c>
      <c r="E14" s="283">
        <v>55.6666666666667</v>
      </c>
      <c r="F14" s="283">
        <v>43.5833333333333</v>
      </c>
      <c r="G14" s="283">
        <v>37.25</v>
      </c>
      <c r="H14" s="283">
        <v>44.8333333333333</v>
      </c>
      <c r="I14" s="283">
        <v>177.666666666667</v>
      </c>
    </row>
    <row r="15" spans="1:18">
      <c r="A15" s="274"/>
      <c r="B15" s="104" t="s">
        <v>511</v>
      </c>
      <c r="C15" s="187">
        <v>213.75</v>
      </c>
      <c r="D15" s="264">
        <v>23.4166666666667</v>
      </c>
      <c r="E15" s="264">
        <v>32.6666666666667</v>
      </c>
      <c r="F15" s="264">
        <v>25.9166666666667</v>
      </c>
      <c r="G15" s="264">
        <v>28.9166666666667</v>
      </c>
      <c r="H15" s="264">
        <v>24.5</v>
      </c>
      <c r="I15" s="264">
        <v>78.3333333333333</v>
      </c>
    </row>
    <row r="16" spans="1:18">
      <c r="A16" s="274"/>
      <c r="B16" s="104" t="s">
        <v>512</v>
      </c>
      <c r="C16" s="187">
        <v>783.83333333333303</v>
      </c>
      <c r="D16" s="264">
        <v>80.25</v>
      </c>
      <c r="E16" s="264">
        <v>107.5</v>
      </c>
      <c r="F16" s="264">
        <v>82.5</v>
      </c>
      <c r="G16" s="264">
        <v>83.25</v>
      </c>
      <c r="H16" s="264">
        <v>98.0833333333333</v>
      </c>
      <c r="I16" s="264">
        <v>332.25</v>
      </c>
    </row>
    <row r="17" spans="1:19">
      <c r="A17" s="277"/>
      <c r="B17" s="213" t="s">
        <v>513</v>
      </c>
      <c r="C17" s="191">
        <v>1079</v>
      </c>
      <c r="D17" s="265">
        <v>113.166666666667</v>
      </c>
      <c r="E17" s="265">
        <v>145.833333333333</v>
      </c>
      <c r="F17" s="265">
        <v>115.5</v>
      </c>
      <c r="G17" s="265">
        <v>121.583333333333</v>
      </c>
      <c r="H17" s="265">
        <v>137.583333333333</v>
      </c>
      <c r="I17" s="265">
        <v>445.33333333333297</v>
      </c>
    </row>
    <row r="18" spans="1:19">
      <c r="A18" s="280" t="s">
        <v>425</v>
      </c>
      <c r="B18" s="281" t="s">
        <v>514</v>
      </c>
      <c r="C18" s="282">
        <v>606.83333333333303</v>
      </c>
      <c r="D18" s="288">
        <v>63.9166666666667</v>
      </c>
      <c r="E18" s="288">
        <v>90.9166666666667</v>
      </c>
      <c r="F18" s="288">
        <v>67.75</v>
      </c>
      <c r="G18" s="288">
        <v>68.9166666666667</v>
      </c>
      <c r="H18" s="288">
        <v>77.5</v>
      </c>
      <c r="I18" s="288">
        <v>237.833333333333</v>
      </c>
      <c r="J18" s="267"/>
      <c r="K18" s="267"/>
      <c r="L18" s="267"/>
      <c r="M18" s="267"/>
      <c r="N18" s="267"/>
      <c r="O18" s="267"/>
      <c r="P18" s="267"/>
      <c r="Q18" s="267"/>
      <c r="R18" s="267"/>
      <c r="S18" s="267"/>
    </row>
    <row r="19" spans="1:19">
      <c r="A19" s="274"/>
      <c r="B19" s="104" t="s">
        <v>515</v>
      </c>
      <c r="C19" s="187">
        <v>337.83333333333297</v>
      </c>
      <c r="D19" s="264">
        <v>35.75</v>
      </c>
      <c r="E19" s="264">
        <v>52.4166666666667</v>
      </c>
      <c r="F19" s="264">
        <v>40.5</v>
      </c>
      <c r="G19" s="264">
        <v>39</v>
      </c>
      <c r="H19" s="264">
        <v>45.0833333333333</v>
      </c>
      <c r="I19" s="264">
        <v>125.083333333333</v>
      </c>
    </row>
    <row r="20" spans="1:19">
      <c r="A20" s="274"/>
      <c r="B20" s="104" t="s">
        <v>516</v>
      </c>
      <c r="C20" s="187">
        <v>407.91666666666703</v>
      </c>
      <c r="D20" s="264">
        <v>43.8333333333333</v>
      </c>
      <c r="E20" s="264">
        <v>56.9166666666667</v>
      </c>
      <c r="F20" s="264">
        <v>42.5833333333333</v>
      </c>
      <c r="G20" s="264">
        <v>38.5833333333333</v>
      </c>
      <c r="H20" s="264">
        <v>55.5</v>
      </c>
      <c r="I20" s="264">
        <v>170.5</v>
      </c>
    </row>
    <row r="21" spans="1:19">
      <c r="A21" s="277"/>
      <c r="B21" s="213" t="s">
        <v>517</v>
      </c>
      <c r="C21" s="191">
        <v>599.25</v>
      </c>
      <c r="D21" s="265">
        <v>66.6666666666667</v>
      </c>
      <c r="E21" s="265">
        <v>92.1666666666667</v>
      </c>
      <c r="F21" s="265">
        <v>68.4166666666667</v>
      </c>
      <c r="G21" s="265">
        <v>64.8333333333333</v>
      </c>
      <c r="H21" s="265">
        <v>75.6666666666667</v>
      </c>
      <c r="I21" s="265">
        <v>231.5</v>
      </c>
    </row>
    <row r="22" spans="1:19">
      <c r="A22" s="280" t="s">
        <v>445</v>
      </c>
      <c r="B22" s="281" t="s">
        <v>518</v>
      </c>
      <c r="C22" s="282">
        <v>718.83333333333405</v>
      </c>
      <c r="D22" s="283">
        <v>73.75</v>
      </c>
      <c r="E22" s="283">
        <v>99.3333333333333</v>
      </c>
      <c r="F22" s="283">
        <v>82.6666666666667</v>
      </c>
      <c r="G22" s="283">
        <v>83.75</v>
      </c>
      <c r="H22" s="283">
        <v>76.9166666666667</v>
      </c>
      <c r="I22" s="283">
        <v>302.41666666666703</v>
      </c>
    </row>
    <row r="23" spans="1:19">
      <c r="A23" s="274"/>
      <c r="B23" s="104" t="s">
        <v>519</v>
      </c>
      <c r="C23" s="187">
        <v>668.66666666666697</v>
      </c>
      <c r="D23" s="264">
        <v>67.6666666666667</v>
      </c>
      <c r="E23" s="264">
        <v>92.0833333333333</v>
      </c>
      <c r="F23" s="264">
        <v>75.5</v>
      </c>
      <c r="G23" s="264">
        <v>71.9166666666667</v>
      </c>
      <c r="H23" s="264">
        <v>64.75</v>
      </c>
      <c r="I23" s="264">
        <v>296.75</v>
      </c>
    </row>
    <row r="24" spans="1:19">
      <c r="A24" s="274"/>
      <c r="B24" s="104" t="s">
        <v>520</v>
      </c>
      <c r="C24" s="187">
        <v>462.25</v>
      </c>
      <c r="D24" s="264">
        <v>46.25</v>
      </c>
      <c r="E24" s="264">
        <v>63.9166666666667</v>
      </c>
      <c r="F24" s="264">
        <v>52.4166666666667</v>
      </c>
      <c r="G24" s="264">
        <v>55.75</v>
      </c>
      <c r="H24" s="264">
        <v>56.4166666666667</v>
      </c>
      <c r="I24" s="264">
        <v>187.5</v>
      </c>
    </row>
    <row r="25" spans="1:19">
      <c r="A25" s="274"/>
      <c r="B25" s="104" t="s">
        <v>521</v>
      </c>
      <c r="C25" s="187">
        <v>648</v>
      </c>
      <c r="D25" s="122">
        <v>71.0833333333333</v>
      </c>
      <c r="E25" s="122">
        <v>98.0833333333333</v>
      </c>
      <c r="F25" s="122">
        <v>74.25</v>
      </c>
      <c r="G25" s="122">
        <v>68.0833333333333</v>
      </c>
      <c r="H25" s="122">
        <v>63.75</v>
      </c>
      <c r="I25" s="122">
        <v>272.75</v>
      </c>
      <c r="J25" s="267"/>
      <c r="K25" s="267"/>
      <c r="L25" s="267"/>
      <c r="M25" s="267"/>
      <c r="N25" s="267"/>
      <c r="O25" s="267"/>
      <c r="P25" s="267"/>
      <c r="Q25" s="267"/>
      <c r="R25" s="267"/>
      <c r="S25" s="267"/>
    </row>
    <row r="26" spans="1:19">
      <c r="A26" s="277"/>
      <c r="B26" s="213" t="s">
        <v>522</v>
      </c>
      <c r="C26" s="191">
        <v>579.08333333333405</v>
      </c>
      <c r="D26" s="265">
        <v>58.0833333333333</v>
      </c>
      <c r="E26" s="265">
        <v>79.6666666666667</v>
      </c>
      <c r="F26" s="265">
        <v>68.0833333333333</v>
      </c>
      <c r="G26" s="265">
        <v>66.5833333333333</v>
      </c>
      <c r="H26" s="265">
        <v>77</v>
      </c>
      <c r="I26" s="265">
        <v>229.666666666667</v>
      </c>
    </row>
    <row r="27" spans="1:19">
      <c r="A27" s="280" t="s">
        <v>446</v>
      </c>
      <c r="B27" s="281" t="s">
        <v>523</v>
      </c>
      <c r="C27" s="282">
        <v>219.666666666667</v>
      </c>
      <c r="D27" s="283">
        <v>20.25</v>
      </c>
      <c r="E27" s="283">
        <v>27.9166666666667</v>
      </c>
      <c r="F27" s="283">
        <v>24.3333333333333</v>
      </c>
      <c r="G27" s="283">
        <v>27.0833333333333</v>
      </c>
      <c r="H27" s="283">
        <v>30.75</v>
      </c>
      <c r="I27" s="283">
        <v>89.3333333333333</v>
      </c>
    </row>
    <row r="28" spans="1:19">
      <c r="A28" s="274"/>
      <c r="B28" s="104" t="s">
        <v>524</v>
      </c>
      <c r="C28" s="187">
        <v>607.08333333333303</v>
      </c>
      <c r="D28" s="264">
        <v>65.1666666666667</v>
      </c>
      <c r="E28" s="264">
        <v>87.4166666666667</v>
      </c>
      <c r="F28" s="264">
        <v>73.1666666666667</v>
      </c>
      <c r="G28" s="264">
        <v>68.5833333333333</v>
      </c>
      <c r="H28" s="264">
        <v>72.5</v>
      </c>
      <c r="I28" s="264">
        <v>240.25</v>
      </c>
    </row>
    <row r="29" spans="1:19">
      <c r="A29" s="274"/>
      <c r="B29" s="104" t="s">
        <v>525</v>
      </c>
      <c r="C29" s="187">
        <v>192.333333333333</v>
      </c>
      <c r="D29" s="264">
        <v>22</v>
      </c>
      <c r="E29" s="264">
        <v>30.0833333333333</v>
      </c>
      <c r="F29" s="264">
        <v>21.25</v>
      </c>
      <c r="G29" s="264">
        <v>22.4166666666667</v>
      </c>
      <c r="H29" s="264">
        <v>23.6666666666667</v>
      </c>
      <c r="I29" s="264">
        <v>72.9166666666667</v>
      </c>
    </row>
    <row r="30" spans="1:19">
      <c r="A30" s="277"/>
      <c r="B30" s="213" t="s">
        <v>526</v>
      </c>
      <c r="C30" s="191">
        <v>80</v>
      </c>
      <c r="D30" s="265">
        <v>10.75</v>
      </c>
      <c r="E30" s="265">
        <v>13.6666666666667</v>
      </c>
      <c r="F30" s="265">
        <v>8.4166666666666696</v>
      </c>
      <c r="G30" s="265">
        <v>7.3333333333333304</v>
      </c>
      <c r="H30" s="265">
        <v>8.5</v>
      </c>
      <c r="I30" s="265">
        <v>31.3333333333333</v>
      </c>
    </row>
    <row r="31" spans="1:19">
      <c r="A31" s="280" t="s">
        <v>447</v>
      </c>
      <c r="B31" s="281" t="s">
        <v>527</v>
      </c>
      <c r="C31" s="282">
        <v>1687.8333333333301</v>
      </c>
      <c r="D31" s="283">
        <v>181.5</v>
      </c>
      <c r="E31" s="283">
        <v>243.833333333333</v>
      </c>
      <c r="F31" s="283">
        <v>195.75</v>
      </c>
      <c r="G31" s="283">
        <v>176.666666666667</v>
      </c>
      <c r="H31" s="283">
        <v>189.333333333333</v>
      </c>
      <c r="I31" s="283">
        <v>700.75</v>
      </c>
    </row>
    <row r="32" spans="1:19">
      <c r="A32" s="274"/>
      <c r="B32" s="104" t="s">
        <v>528</v>
      </c>
      <c r="C32" s="187">
        <v>375.666666666666</v>
      </c>
      <c r="D32" s="264">
        <v>36.5</v>
      </c>
      <c r="E32" s="264">
        <v>47.1666666666667</v>
      </c>
      <c r="F32" s="264">
        <v>39.8333333333333</v>
      </c>
      <c r="G32" s="264">
        <v>38.4166666666667</v>
      </c>
      <c r="H32" s="264">
        <v>47.9166666666667</v>
      </c>
      <c r="I32" s="264">
        <v>165.833333333333</v>
      </c>
    </row>
    <row r="33" spans="1:19">
      <c r="A33" s="274"/>
      <c r="B33" s="104" t="s">
        <v>529</v>
      </c>
      <c r="C33" s="187">
        <v>762.00000000000102</v>
      </c>
      <c r="D33" s="264">
        <v>80.4166666666667</v>
      </c>
      <c r="E33" s="264">
        <v>113.666666666667</v>
      </c>
      <c r="F33" s="264">
        <v>92</v>
      </c>
      <c r="G33" s="264">
        <v>77.5833333333333</v>
      </c>
      <c r="H33" s="264">
        <v>73.9166666666667</v>
      </c>
      <c r="I33" s="264">
        <v>324.41666666666703</v>
      </c>
    </row>
    <row r="34" spans="1:19">
      <c r="A34" s="274"/>
      <c r="B34" s="104" t="s">
        <v>530</v>
      </c>
      <c r="C34" s="187">
        <v>380.666666666666</v>
      </c>
      <c r="D34" s="264">
        <v>37.6666666666667</v>
      </c>
      <c r="E34" s="264">
        <v>52.0833333333333</v>
      </c>
      <c r="F34" s="264">
        <v>39.75</v>
      </c>
      <c r="G34" s="264">
        <v>33.4166666666667</v>
      </c>
      <c r="H34" s="264">
        <v>40.4166666666667</v>
      </c>
      <c r="I34" s="264">
        <v>177.333333333333</v>
      </c>
    </row>
    <row r="35" spans="1:19">
      <c r="A35" s="277"/>
      <c r="B35" s="213" t="s">
        <v>531</v>
      </c>
      <c r="C35" s="191">
        <v>333.41666666666703</v>
      </c>
      <c r="D35" s="265">
        <v>32.4166666666667</v>
      </c>
      <c r="E35" s="265">
        <v>45.4166666666667</v>
      </c>
      <c r="F35" s="265">
        <v>35.3333333333333</v>
      </c>
      <c r="G35" s="265">
        <v>31.5833333333333</v>
      </c>
      <c r="H35" s="265">
        <v>41.4166666666667</v>
      </c>
      <c r="I35" s="265">
        <v>147.25</v>
      </c>
    </row>
    <row r="36" spans="1:19">
      <c r="A36" s="280" t="s">
        <v>429</v>
      </c>
      <c r="B36" s="281" t="s">
        <v>532</v>
      </c>
      <c r="C36" s="282">
        <v>1453.9166666666699</v>
      </c>
      <c r="D36" s="283">
        <v>154.833333333333</v>
      </c>
      <c r="E36" s="283">
        <v>206.166666666667</v>
      </c>
      <c r="F36" s="283">
        <v>160.666666666667</v>
      </c>
      <c r="G36" s="283">
        <v>152.083333333333</v>
      </c>
      <c r="H36" s="283">
        <v>161.5</v>
      </c>
      <c r="I36" s="283">
        <v>618.66666666666697</v>
      </c>
    </row>
    <row r="37" spans="1:19">
      <c r="A37" s="274"/>
      <c r="B37" s="104" t="s">
        <v>533</v>
      </c>
      <c r="C37" s="187">
        <v>693.66666666666697</v>
      </c>
      <c r="D37" s="122">
        <v>68.0833333333333</v>
      </c>
      <c r="E37" s="122">
        <v>86.5833333333333</v>
      </c>
      <c r="F37" s="122">
        <v>72</v>
      </c>
      <c r="G37" s="122">
        <v>68.5</v>
      </c>
      <c r="H37" s="122">
        <v>79.8333333333333</v>
      </c>
      <c r="I37" s="122">
        <v>318.66666666666703</v>
      </c>
      <c r="J37" s="267"/>
      <c r="K37" s="267"/>
      <c r="L37" s="267"/>
      <c r="M37" s="267"/>
      <c r="N37" s="267"/>
      <c r="O37" s="267"/>
      <c r="P37" s="267"/>
      <c r="Q37" s="267"/>
      <c r="R37" s="267"/>
      <c r="S37" s="267"/>
    </row>
    <row r="38" spans="1:19">
      <c r="A38" s="274"/>
      <c r="B38" s="104" t="s">
        <v>534</v>
      </c>
      <c r="C38" s="187">
        <v>671.83333333333303</v>
      </c>
      <c r="D38" s="264">
        <v>63.9166666666667</v>
      </c>
      <c r="E38" s="264">
        <v>86.0833333333333</v>
      </c>
      <c r="F38" s="264">
        <v>75.75</v>
      </c>
      <c r="G38" s="264">
        <v>85.3333333333333</v>
      </c>
      <c r="H38" s="264">
        <v>73.75</v>
      </c>
      <c r="I38" s="264">
        <v>287</v>
      </c>
    </row>
    <row r="39" spans="1:19">
      <c r="A39" s="274"/>
      <c r="B39" s="104" t="s">
        <v>535</v>
      </c>
      <c r="C39" s="187">
        <v>527.5</v>
      </c>
      <c r="D39" s="264">
        <v>46.8333333333333</v>
      </c>
      <c r="E39" s="264">
        <v>63.4166666666667</v>
      </c>
      <c r="F39" s="264">
        <v>50.3333333333333</v>
      </c>
      <c r="G39" s="264">
        <v>54.8333333333333</v>
      </c>
      <c r="H39" s="264">
        <v>62.9166666666667</v>
      </c>
      <c r="I39" s="264">
        <v>249.166666666667</v>
      </c>
    </row>
    <row r="40" spans="1:19">
      <c r="A40" s="277"/>
      <c r="B40" s="213" t="s">
        <v>536</v>
      </c>
      <c r="C40" s="191">
        <v>249.333333333333</v>
      </c>
      <c r="D40" s="265">
        <v>26.1666666666667</v>
      </c>
      <c r="E40" s="265">
        <v>33.75</v>
      </c>
      <c r="F40" s="265">
        <v>29.25</v>
      </c>
      <c r="G40" s="265">
        <v>26.0833333333333</v>
      </c>
      <c r="H40" s="265">
        <v>26</v>
      </c>
      <c r="I40" s="265">
        <v>108.083333333333</v>
      </c>
    </row>
    <row r="41" spans="1:19">
      <c r="A41" s="280" t="s">
        <v>430</v>
      </c>
      <c r="B41" s="281" t="s">
        <v>537</v>
      </c>
      <c r="C41" s="282">
        <v>1012.08333333333</v>
      </c>
      <c r="D41" s="283">
        <v>113.833333333333</v>
      </c>
      <c r="E41" s="283">
        <v>154.25</v>
      </c>
      <c r="F41" s="283">
        <v>116.166666666667</v>
      </c>
      <c r="G41" s="283">
        <v>107.083333333333</v>
      </c>
      <c r="H41" s="283">
        <v>113.333333333333</v>
      </c>
      <c r="I41" s="283">
        <v>407.41666666666703</v>
      </c>
    </row>
    <row r="42" spans="1:19">
      <c r="A42" s="274"/>
      <c r="B42" s="104" t="s">
        <v>538</v>
      </c>
      <c r="C42" s="187">
        <v>1165.5</v>
      </c>
      <c r="D42" s="264">
        <v>117.583333333333</v>
      </c>
      <c r="E42" s="264">
        <v>162.5</v>
      </c>
      <c r="F42" s="264">
        <v>139.333333333333</v>
      </c>
      <c r="G42" s="264">
        <v>131.083333333333</v>
      </c>
      <c r="H42" s="264">
        <v>125.083333333333</v>
      </c>
      <c r="I42" s="264">
        <v>489.91666666666703</v>
      </c>
    </row>
    <row r="43" spans="1:19">
      <c r="A43" s="274"/>
      <c r="B43" s="104" t="s">
        <v>539</v>
      </c>
      <c r="C43" s="187">
        <v>447.91666666666703</v>
      </c>
      <c r="D43" s="264">
        <v>46.8333333333333</v>
      </c>
      <c r="E43" s="264">
        <v>59.75</v>
      </c>
      <c r="F43" s="264">
        <v>48.5833333333333</v>
      </c>
      <c r="G43" s="264">
        <v>47</v>
      </c>
      <c r="H43" s="264">
        <v>41.5833333333333</v>
      </c>
      <c r="I43" s="264">
        <v>204.166666666667</v>
      </c>
    </row>
    <row r="44" spans="1:19">
      <c r="A44" s="274"/>
      <c r="B44" s="104" t="s">
        <v>540</v>
      </c>
      <c r="C44" s="187">
        <v>746.33333333333405</v>
      </c>
      <c r="D44" s="122">
        <v>71.8333333333333</v>
      </c>
      <c r="E44" s="122">
        <v>96.6666666666667</v>
      </c>
      <c r="F44" s="122">
        <v>78</v>
      </c>
      <c r="G44" s="122">
        <v>76.8333333333333</v>
      </c>
      <c r="H44" s="122">
        <v>90.5833333333333</v>
      </c>
      <c r="I44" s="122">
        <v>332.41666666666703</v>
      </c>
      <c r="J44" s="267"/>
      <c r="K44" s="267"/>
      <c r="L44" s="267"/>
      <c r="M44" s="267"/>
      <c r="N44" s="267"/>
      <c r="O44" s="267"/>
      <c r="P44" s="267"/>
      <c r="Q44" s="267"/>
      <c r="R44" s="267"/>
      <c r="S44" s="267"/>
    </row>
    <row r="45" spans="1:19">
      <c r="A45" s="277"/>
      <c r="B45" s="213" t="s">
        <v>541</v>
      </c>
      <c r="C45" s="191">
        <v>263.5</v>
      </c>
      <c r="D45" s="265">
        <v>25</v>
      </c>
      <c r="E45" s="265">
        <v>33.75</v>
      </c>
      <c r="F45" s="265">
        <v>28.4166666666667</v>
      </c>
      <c r="G45" s="265">
        <v>29.6666666666667</v>
      </c>
      <c r="H45" s="265">
        <v>26.1666666666667</v>
      </c>
      <c r="I45" s="265">
        <v>120.5</v>
      </c>
    </row>
    <row r="46" spans="1:19">
      <c r="A46" s="280" t="s">
        <v>431</v>
      </c>
      <c r="B46" s="281" t="s">
        <v>542</v>
      </c>
      <c r="C46" s="282">
        <v>1354.5</v>
      </c>
      <c r="D46" s="283">
        <v>130.416666666667</v>
      </c>
      <c r="E46" s="283">
        <v>181.333333333333</v>
      </c>
      <c r="F46" s="283">
        <v>142.75</v>
      </c>
      <c r="G46" s="283">
        <v>137.833333333333</v>
      </c>
      <c r="H46" s="283">
        <v>149.5</v>
      </c>
      <c r="I46" s="283">
        <v>612.66666666666697</v>
      </c>
    </row>
    <row r="47" spans="1:19">
      <c r="A47" s="274"/>
      <c r="B47" s="104" t="s">
        <v>543</v>
      </c>
      <c r="C47" s="187">
        <v>873.00000000000102</v>
      </c>
      <c r="D47" s="264">
        <v>88</v>
      </c>
      <c r="E47" s="264">
        <v>118.5</v>
      </c>
      <c r="F47" s="264">
        <v>85.1666666666667</v>
      </c>
      <c r="G47" s="264">
        <v>80.25</v>
      </c>
      <c r="H47" s="264">
        <v>102.916666666667</v>
      </c>
      <c r="I47" s="264">
        <v>398.16666666666703</v>
      </c>
    </row>
    <row r="48" spans="1:19">
      <c r="A48" s="274"/>
      <c r="B48" s="104" t="s">
        <v>544</v>
      </c>
      <c r="C48" s="187">
        <v>1385.0833333333301</v>
      </c>
      <c r="D48" s="264">
        <v>130.416666666667</v>
      </c>
      <c r="E48" s="264">
        <v>177</v>
      </c>
      <c r="F48" s="264">
        <v>141.75</v>
      </c>
      <c r="G48" s="264">
        <v>146.5</v>
      </c>
      <c r="H48" s="264">
        <v>155.583333333333</v>
      </c>
      <c r="I48" s="264">
        <v>633.83333333333303</v>
      </c>
    </row>
    <row r="49" spans="1:19">
      <c r="A49" s="274"/>
      <c r="B49" s="104" t="s">
        <v>545</v>
      </c>
      <c r="C49" s="187">
        <v>243.083333333334</v>
      </c>
      <c r="D49" s="264">
        <v>26.0833333333333</v>
      </c>
      <c r="E49" s="264">
        <v>33.9166666666667</v>
      </c>
      <c r="F49" s="264">
        <v>26.25</v>
      </c>
      <c r="G49" s="264">
        <v>24.75</v>
      </c>
      <c r="H49" s="264">
        <v>26.9166666666667</v>
      </c>
      <c r="I49" s="264">
        <v>105.166666666667</v>
      </c>
    </row>
    <row r="50" spans="1:19">
      <c r="A50" s="274"/>
      <c r="B50" s="104" t="s">
        <v>546</v>
      </c>
      <c r="C50" s="187">
        <v>904.25</v>
      </c>
      <c r="D50" s="264">
        <v>75.8333333333333</v>
      </c>
      <c r="E50" s="264">
        <v>108.333333333333</v>
      </c>
      <c r="F50" s="264">
        <v>91.5833333333333</v>
      </c>
      <c r="G50" s="264">
        <v>90.1666666666667</v>
      </c>
      <c r="H50" s="264">
        <v>91.5833333333333</v>
      </c>
      <c r="I50" s="264">
        <v>446.75</v>
      </c>
    </row>
    <row r="51" spans="1:19">
      <c r="A51" s="274"/>
      <c r="B51" s="104" t="s">
        <v>547</v>
      </c>
      <c r="C51" s="187">
        <v>238.333333333333</v>
      </c>
      <c r="D51" s="122">
        <v>23.75</v>
      </c>
      <c r="E51" s="122">
        <v>36.25</v>
      </c>
      <c r="F51" s="122">
        <v>29.3333333333333</v>
      </c>
      <c r="G51" s="122">
        <v>28</v>
      </c>
      <c r="H51" s="122">
        <v>26</v>
      </c>
      <c r="I51" s="122">
        <v>95</v>
      </c>
      <c r="J51" s="267"/>
      <c r="K51" s="267"/>
      <c r="L51" s="267"/>
      <c r="M51" s="267"/>
      <c r="N51" s="267"/>
      <c r="O51" s="267"/>
      <c r="P51" s="267"/>
      <c r="Q51" s="267"/>
      <c r="R51" s="267"/>
      <c r="S51" s="267"/>
    </row>
    <row r="52" spans="1:19">
      <c r="A52" s="277"/>
      <c r="B52" s="213" t="s">
        <v>548</v>
      </c>
      <c r="C52" s="191">
        <v>332</v>
      </c>
      <c r="D52" s="265">
        <v>31.25</v>
      </c>
      <c r="E52" s="265">
        <v>43.75</v>
      </c>
      <c r="F52" s="265">
        <v>32.8333333333333</v>
      </c>
      <c r="G52" s="265">
        <v>37.9166666666667</v>
      </c>
      <c r="H52" s="265">
        <v>47.5</v>
      </c>
      <c r="I52" s="265">
        <v>138.75</v>
      </c>
    </row>
    <row r="53" spans="1:19">
      <c r="A53" s="280" t="s">
        <v>432</v>
      </c>
      <c r="B53" s="281" t="s">
        <v>549</v>
      </c>
      <c r="C53" s="282">
        <v>807.41666666666697</v>
      </c>
      <c r="D53" s="283">
        <v>81</v>
      </c>
      <c r="E53" s="283">
        <v>106.166666666667</v>
      </c>
      <c r="F53" s="283">
        <v>84.3333333333333</v>
      </c>
      <c r="G53" s="283">
        <v>77.3333333333333</v>
      </c>
      <c r="H53" s="283">
        <v>89.3333333333333</v>
      </c>
      <c r="I53" s="283">
        <v>369.25</v>
      </c>
    </row>
    <row r="54" spans="1:19">
      <c r="A54" s="274"/>
      <c r="B54" s="104" t="s">
        <v>550</v>
      </c>
      <c r="C54" s="187">
        <v>1761.5833333333301</v>
      </c>
      <c r="D54" s="264">
        <v>154.75</v>
      </c>
      <c r="E54" s="264">
        <v>217.833333333333</v>
      </c>
      <c r="F54" s="264">
        <v>185.916666666667</v>
      </c>
      <c r="G54" s="264">
        <v>183.166666666667</v>
      </c>
      <c r="H54" s="264">
        <v>198</v>
      </c>
      <c r="I54" s="264">
        <v>821.91666666666697</v>
      </c>
    </row>
    <row r="55" spans="1:19">
      <c r="A55" s="274"/>
      <c r="B55" s="104" t="s">
        <v>551</v>
      </c>
      <c r="C55" s="187">
        <v>1077.6666666666699</v>
      </c>
      <c r="D55" s="264">
        <v>105.333333333333</v>
      </c>
      <c r="E55" s="264">
        <v>149.5</v>
      </c>
      <c r="F55" s="264">
        <v>118.083333333333</v>
      </c>
      <c r="G55" s="264">
        <v>109.916666666667</v>
      </c>
      <c r="H55" s="264">
        <v>109.333333333333</v>
      </c>
      <c r="I55" s="264">
        <v>485.5</v>
      </c>
    </row>
    <row r="56" spans="1:19">
      <c r="A56" s="274"/>
      <c r="B56" s="104" t="s">
        <v>552</v>
      </c>
      <c r="C56" s="187">
        <v>541</v>
      </c>
      <c r="D56" s="264">
        <v>51.1666666666667</v>
      </c>
      <c r="E56" s="264">
        <v>67.9166666666667</v>
      </c>
      <c r="F56" s="264">
        <v>57.6666666666667</v>
      </c>
      <c r="G56" s="264">
        <v>64.25</v>
      </c>
      <c r="H56" s="264">
        <v>62.6666666666667</v>
      </c>
      <c r="I56" s="264">
        <v>237.333333333333</v>
      </c>
    </row>
    <row r="57" spans="1:19">
      <c r="A57" s="277"/>
      <c r="B57" s="213" t="s">
        <v>553</v>
      </c>
      <c r="C57" s="191">
        <v>686.66666666666697</v>
      </c>
      <c r="D57" s="265">
        <v>59.0833333333333</v>
      </c>
      <c r="E57" s="265">
        <v>87.4166666666667</v>
      </c>
      <c r="F57" s="265">
        <v>67.9166666666667</v>
      </c>
      <c r="G57" s="265">
        <v>70.9166666666667</v>
      </c>
      <c r="H57" s="265">
        <v>76.5833333333333</v>
      </c>
      <c r="I57" s="265">
        <v>324.75</v>
      </c>
    </row>
    <row r="58" spans="1:19">
      <c r="A58" s="280" t="s">
        <v>433</v>
      </c>
      <c r="B58" s="281" t="s">
        <v>554</v>
      </c>
      <c r="C58" s="282">
        <v>1617.5</v>
      </c>
      <c r="D58" s="283">
        <v>154</v>
      </c>
      <c r="E58" s="283">
        <v>212.25</v>
      </c>
      <c r="F58" s="283">
        <v>183.583333333333</v>
      </c>
      <c r="G58" s="283">
        <v>171.75</v>
      </c>
      <c r="H58" s="283">
        <v>185.5</v>
      </c>
      <c r="I58" s="283">
        <v>710.41666666666697</v>
      </c>
    </row>
    <row r="59" spans="1:19">
      <c r="A59" s="274"/>
      <c r="B59" s="104" t="s">
        <v>555</v>
      </c>
      <c r="C59" s="187">
        <v>534.66666666666697</v>
      </c>
      <c r="D59" s="264">
        <v>52.25</v>
      </c>
      <c r="E59" s="264">
        <v>68.4166666666667</v>
      </c>
      <c r="F59" s="264">
        <v>60.1666666666667</v>
      </c>
      <c r="G59" s="264">
        <v>60.3333333333333</v>
      </c>
      <c r="H59" s="264">
        <v>62.0833333333333</v>
      </c>
      <c r="I59" s="264">
        <v>231.416666666667</v>
      </c>
    </row>
    <row r="60" spans="1:19">
      <c r="A60" s="274"/>
      <c r="B60" s="104" t="s">
        <v>556</v>
      </c>
      <c r="C60" s="187">
        <v>1134.3333333333301</v>
      </c>
      <c r="D60" s="264">
        <v>108.916666666667</v>
      </c>
      <c r="E60" s="264">
        <v>150.833333333333</v>
      </c>
      <c r="F60" s="264">
        <v>121.416666666667</v>
      </c>
      <c r="G60" s="264">
        <v>123.5</v>
      </c>
      <c r="H60" s="264">
        <v>133.25</v>
      </c>
      <c r="I60" s="264">
        <v>496.41666666666703</v>
      </c>
    </row>
    <row r="61" spans="1:19">
      <c r="A61" s="274"/>
      <c r="B61" s="104" t="s">
        <v>557</v>
      </c>
      <c r="C61" s="187">
        <v>308.83333333333297</v>
      </c>
      <c r="D61" s="264">
        <v>29.3333333333333</v>
      </c>
      <c r="E61" s="264">
        <v>38.0833333333333</v>
      </c>
      <c r="F61" s="264">
        <v>33.1666666666667</v>
      </c>
      <c r="G61" s="264">
        <v>32.5833333333333</v>
      </c>
      <c r="H61" s="264">
        <v>40.4166666666667</v>
      </c>
      <c r="I61" s="264">
        <v>135.25</v>
      </c>
    </row>
    <row r="62" spans="1:19">
      <c r="A62" s="277"/>
      <c r="B62" s="213" t="s">
        <v>558</v>
      </c>
      <c r="C62" s="191">
        <v>442.08333333333297</v>
      </c>
      <c r="D62" s="265">
        <v>41.5</v>
      </c>
      <c r="E62" s="265">
        <v>58.5</v>
      </c>
      <c r="F62" s="265">
        <v>50.25</v>
      </c>
      <c r="G62" s="265">
        <v>59.3333333333333</v>
      </c>
      <c r="H62" s="265">
        <v>62</v>
      </c>
      <c r="I62" s="265">
        <v>170.5</v>
      </c>
    </row>
    <row r="63" spans="1:19">
      <c r="A63" s="274" t="s">
        <v>434</v>
      </c>
      <c r="B63" s="104" t="s">
        <v>559</v>
      </c>
      <c r="C63" s="187">
        <v>544.58333333333303</v>
      </c>
      <c r="D63" s="264">
        <v>46.4166666666667</v>
      </c>
      <c r="E63" s="264">
        <v>63.3333333333333</v>
      </c>
      <c r="F63" s="264">
        <v>57.1666666666667</v>
      </c>
      <c r="G63" s="264">
        <v>58.6666666666667</v>
      </c>
      <c r="H63" s="264">
        <v>59.75</v>
      </c>
      <c r="I63" s="264">
        <v>259.25</v>
      </c>
    </row>
    <row r="64" spans="1:19">
      <c r="A64" s="274"/>
      <c r="B64" s="104" t="s">
        <v>560</v>
      </c>
      <c r="C64" s="187">
        <v>623.33333333333303</v>
      </c>
      <c r="D64" s="122">
        <v>64.5</v>
      </c>
      <c r="E64" s="122">
        <v>84.1666666666667</v>
      </c>
      <c r="F64" s="122">
        <v>70</v>
      </c>
      <c r="G64" s="122">
        <v>65.5833333333333</v>
      </c>
      <c r="H64" s="122">
        <v>86.3333333333333</v>
      </c>
      <c r="I64" s="122">
        <v>252.75</v>
      </c>
      <c r="J64" s="267"/>
      <c r="K64" s="267"/>
      <c r="L64" s="267"/>
      <c r="M64" s="267"/>
      <c r="N64" s="267"/>
      <c r="O64" s="267"/>
      <c r="P64" s="267"/>
      <c r="Q64" s="267"/>
      <c r="R64" s="267"/>
      <c r="S64" s="267"/>
    </row>
    <row r="65" spans="1:19">
      <c r="A65" s="274"/>
      <c r="B65" s="104" t="s">
        <v>561</v>
      </c>
      <c r="C65" s="187">
        <v>496.16666666666703</v>
      </c>
      <c r="D65" s="264">
        <v>52.0833333333333</v>
      </c>
      <c r="E65" s="264">
        <v>68</v>
      </c>
      <c r="F65" s="264">
        <v>56</v>
      </c>
      <c r="G65" s="264">
        <v>52.0833333333333</v>
      </c>
      <c r="H65" s="264">
        <v>47.5833333333333</v>
      </c>
      <c r="I65" s="264">
        <v>220.416666666667</v>
      </c>
    </row>
    <row r="66" spans="1:19">
      <c r="A66" s="274"/>
      <c r="B66" s="104" t="s">
        <v>562</v>
      </c>
      <c r="C66" s="187">
        <v>247.583333333333</v>
      </c>
      <c r="D66" s="264">
        <v>27.3333333333333</v>
      </c>
      <c r="E66" s="264">
        <v>37.4166666666667</v>
      </c>
      <c r="F66" s="264">
        <v>27.8333333333333</v>
      </c>
      <c r="G66" s="264">
        <v>27.6666666666667</v>
      </c>
      <c r="H66" s="264">
        <v>26.8333333333333</v>
      </c>
      <c r="I66" s="264">
        <v>100.5</v>
      </c>
    </row>
    <row r="67" spans="1:19">
      <c r="A67" s="277"/>
      <c r="B67" s="213" t="s">
        <v>563</v>
      </c>
      <c r="C67" s="191">
        <v>136.5</v>
      </c>
      <c r="D67" s="265">
        <v>15.4166666666667</v>
      </c>
      <c r="E67" s="265">
        <v>18.9166666666667</v>
      </c>
      <c r="F67" s="265">
        <v>14.3333333333333</v>
      </c>
      <c r="G67" s="265">
        <v>13.3333333333333</v>
      </c>
      <c r="H67" s="265">
        <v>22.1666666666667</v>
      </c>
      <c r="I67" s="265">
        <v>52.3333333333333</v>
      </c>
    </row>
    <row r="68" spans="1:19">
      <c r="A68" s="274" t="s">
        <v>435</v>
      </c>
      <c r="B68" s="104" t="s">
        <v>564</v>
      </c>
      <c r="C68" s="187">
        <v>1341.5</v>
      </c>
      <c r="D68" s="264">
        <v>147.5</v>
      </c>
      <c r="E68" s="264">
        <v>190.166666666667</v>
      </c>
      <c r="F68" s="264">
        <v>154.5</v>
      </c>
      <c r="G68" s="264">
        <v>167.666666666667</v>
      </c>
      <c r="H68" s="264">
        <v>167.583333333333</v>
      </c>
      <c r="I68" s="264">
        <v>514.08333333333303</v>
      </c>
    </row>
    <row r="69" spans="1:19">
      <c r="A69" s="277"/>
      <c r="B69" s="213" t="s">
        <v>565</v>
      </c>
      <c r="C69" s="191">
        <v>271.75</v>
      </c>
      <c r="D69" s="265">
        <v>29.25</v>
      </c>
      <c r="E69" s="265">
        <v>39.5</v>
      </c>
      <c r="F69" s="265">
        <v>31.75</v>
      </c>
      <c r="G69" s="265">
        <v>27.5</v>
      </c>
      <c r="H69" s="265">
        <v>31.9166666666667</v>
      </c>
      <c r="I69" s="265">
        <v>111.833333333333</v>
      </c>
    </row>
    <row r="70" spans="1:19">
      <c r="A70" s="274" t="s">
        <v>436</v>
      </c>
      <c r="B70" s="104" t="s">
        <v>566</v>
      </c>
      <c r="C70" s="187">
        <v>1544.6666666666699</v>
      </c>
      <c r="D70" s="122">
        <v>160.5</v>
      </c>
      <c r="E70" s="122">
        <v>218.083333333333</v>
      </c>
      <c r="F70" s="122">
        <v>174.166666666667</v>
      </c>
      <c r="G70" s="122">
        <v>159.583333333333</v>
      </c>
      <c r="H70" s="122">
        <v>159.833333333333</v>
      </c>
      <c r="I70" s="122">
        <v>672.5</v>
      </c>
      <c r="J70" s="267"/>
      <c r="K70" s="267"/>
      <c r="L70" s="267"/>
      <c r="M70" s="267"/>
      <c r="N70" s="267"/>
      <c r="O70" s="267"/>
      <c r="P70" s="267"/>
      <c r="Q70" s="267"/>
      <c r="R70" s="267"/>
      <c r="S70" s="267"/>
    </row>
    <row r="71" spans="1:19">
      <c r="A71" s="274"/>
      <c r="B71" s="104" t="s">
        <v>567</v>
      </c>
      <c r="C71" s="187">
        <v>2122.3333333333399</v>
      </c>
      <c r="D71" s="264">
        <v>218.416666666667</v>
      </c>
      <c r="E71" s="264">
        <v>292.41666666666703</v>
      </c>
      <c r="F71" s="264">
        <v>238.75</v>
      </c>
      <c r="G71" s="264">
        <v>235.666666666667</v>
      </c>
      <c r="H71" s="264">
        <v>230.166666666667</v>
      </c>
      <c r="I71" s="264">
        <v>906.91666666666697</v>
      </c>
    </row>
    <row r="72" spans="1:19">
      <c r="A72" s="277"/>
      <c r="B72" s="213" t="s">
        <v>568</v>
      </c>
      <c r="C72" s="191">
        <v>424.83333333333297</v>
      </c>
      <c r="D72" s="265">
        <v>41.25</v>
      </c>
      <c r="E72" s="265">
        <v>55.4166666666667</v>
      </c>
      <c r="F72" s="265">
        <v>50.5833333333333</v>
      </c>
      <c r="G72" s="265">
        <v>52.3333333333333</v>
      </c>
      <c r="H72" s="265">
        <v>52.9166666666667</v>
      </c>
      <c r="I72" s="265">
        <v>172.333333333333</v>
      </c>
    </row>
    <row r="73" spans="1:19">
      <c r="A73" s="280" t="s">
        <v>437</v>
      </c>
      <c r="B73" s="281" t="s">
        <v>569</v>
      </c>
      <c r="C73" s="282">
        <v>2686.5833333333298</v>
      </c>
      <c r="D73" s="283">
        <v>275.25</v>
      </c>
      <c r="E73" s="283">
        <v>366.75</v>
      </c>
      <c r="F73" s="283">
        <v>288.83333333333297</v>
      </c>
      <c r="G73" s="283">
        <v>291.83333333333297</v>
      </c>
      <c r="H73" s="283">
        <v>300.41666666666703</v>
      </c>
      <c r="I73" s="283">
        <v>1163.5</v>
      </c>
    </row>
    <row r="74" spans="1:19">
      <c r="A74" s="277"/>
      <c r="B74" s="213" t="s">
        <v>570</v>
      </c>
      <c r="C74" s="191">
        <v>467.833333333334</v>
      </c>
      <c r="D74" s="265">
        <v>48</v>
      </c>
      <c r="E74" s="265">
        <v>64.4166666666667</v>
      </c>
      <c r="F74" s="265">
        <v>49.6666666666667</v>
      </c>
      <c r="G74" s="265">
        <v>47.75</v>
      </c>
      <c r="H74" s="265">
        <v>55.0833333333333</v>
      </c>
      <c r="I74" s="265">
        <v>202.916666666667</v>
      </c>
    </row>
    <row r="75" spans="1:19">
      <c r="A75" s="280" t="s">
        <v>438</v>
      </c>
      <c r="B75" s="281" t="s">
        <v>571</v>
      </c>
      <c r="C75" s="282">
        <v>47.4166666666667</v>
      </c>
      <c r="D75" s="283">
        <v>4.25</v>
      </c>
      <c r="E75" s="283">
        <v>6.5</v>
      </c>
      <c r="F75" s="283">
        <v>5.25</v>
      </c>
      <c r="G75" s="283">
        <v>5.75</v>
      </c>
      <c r="H75" s="283">
        <v>7.1666666666666696</v>
      </c>
      <c r="I75" s="283">
        <v>18.5</v>
      </c>
    </row>
    <row r="76" spans="1:19">
      <c r="A76" s="274"/>
      <c r="B76" s="104" t="s">
        <v>572</v>
      </c>
      <c r="C76" s="187">
        <v>68</v>
      </c>
      <c r="D76" s="122">
        <v>7.8333333333333304</v>
      </c>
      <c r="E76" s="122">
        <v>10.5833333333333</v>
      </c>
      <c r="F76" s="122">
        <v>8.5</v>
      </c>
      <c r="G76" s="122">
        <v>7</v>
      </c>
      <c r="H76" s="122">
        <v>4.8333333333333304</v>
      </c>
      <c r="I76" s="122">
        <v>29.25</v>
      </c>
      <c r="J76" s="267"/>
      <c r="K76" s="267"/>
      <c r="L76" s="267"/>
      <c r="M76" s="267"/>
      <c r="N76" s="267"/>
      <c r="O76" s="267"/>
      <c r="P76" s="267"/>
      <c r="Q76" s="267"/>
      <c r="R76" s="267"/>
      <c r="S76" s="267"/>
    </row>
    <row r="77" spans="1:19">
      <c r="A77" s="274"/>
      <c r="B77" s="104" t="s">
        <v>573</v>
      </c>
      <c r="C77" s="187">
        <v>77.4166666666667</v>
      </c>
      <c r="D77" s="264">
        <v>7.5</v>
      </c>
      <c r="E77" s="264">
        <v>10.0833333333333</v>
      </c>
      <c r="F77" s="264">
        <v>7.6666666666666696</v>
      </c>
      <c r="G77" s="264">
        <v>6.5</v>
      </c>
      <c r="H77" s="264">
        <v>11.0833333333333</v>
      </c>
      <c r="I77" s="264">
        <v>34.5833333333333</v>
      </c>
    </row>
    <row r="78" spans="1:19">
      <c r="A78" s="274"/>
      <c r="B78" s="104" t="s">
        <v>574</v>
      </c>
      <c r="C78" s="187">
        <v>17.6666666666667</v>
      </c>
      <c r="D78" s="264">
        <v>2.0833333333333299</v>
      </c>
      <c r="E78" s="264">
        <v>3.1666666666666701</v>
      </c>
      <c r="F78" s="264">
        <v>1.8333333333333299</v>
      </c>
      <c r="G78" s="264">
        <v>1.5833333333333299</v>
      </c>
      <c r="H78" s="264">
        <v>3.0833333333333299</v>
      </c>
      <c r="I78" s="264">
        <v>5.9166666666666696</v>
      </c>
    </row>
    <row r="79" spans="1:19">
      <c r="A79" s="274"/>
      <c r="B79" s="104" t="s">
        <v>575</v>
      </c>
      <c r="C79" s="187">
        <v>75.75</v>
      </c>
      <c r="D79" s="264">
        <v>6.25</v>
      </c>
      <c r="E79" s="264">
        <v>9.75</v>
      </c>
      <c r="F79" s="264">
        <v>10.8333333333333</v>
      </c>
      <c r="G79" s="264">
        <v>11.5</v>
      </c>
      <c r="H79" s="264">
        <v>9.6666666666666696</v>
      </c>
      <c r="I79" s="264">
        <v>27.75</v>
      </c>
    </row>
    <row r="80" spans="1:19">
      <c r="A80" s="277"/>
      <c r="B80" s="213" t="s">
        <v>576</v>
      </c>
      <c r="C80" s="191">
        <v>43.6666666666667</v>
      </c>
      <c r="D80" s="265">
        <v>4.0833333333333304</v>
      </c>
      <c r="E80" s="265">
        <v>5.5</v>
      </c>
      <c r="F80" s="265">
        <v>6.25</v>
      </c>
      <c r="G80" s="265">
        <v>5.8333333333333304</v>
      </c>
      <c r="H80" s="265">
        <v>2.4166666666666701</v>
      </c>
      <c r="I80" s="265">
        <v>19.5833333333333</v>
      </c>
    </row>
    <row r="81" spans="1:19">
      <c r="A81" s="280" t="s">
        <v>439</v>
      </c>
      <c r="B81" s="281" t="s">
        <v>577</v>
      </c>
      <c r="C81" s="282">
        <v>1030.9166666666699</v>
      </c>
      <c r="D81" s="283">
        <v>96</v>
      </c>
      <c r="E81" s="283">
        <v>129</v>
      </c>
      <c r="F81" s="283">
        <v>107.583333333333</v>
      </c>
      <c r="G81" s="283">
        <v>100.25</v>
      </c>
      <c r="H81" s="283">
        <v>123.083333333333</v>
      </c>
      <c r="I81" s="283">
        <v>475</v>
      </c>
    </row>
    <row r="82" spans="1:19">
      <c r="A82" s="277"/>
      <c r="B82" s="213" t="s">
        <v>578</v>
      </c>
      <c r="C82" s="191">
        <v>53.1666666666667</v>
      </c>
      <c r="D82" s="265">
        <v>5.25</v>
      </c>
      <c r="E82" s="265">
        <v>7.4166666666666696</v>
      </c>
      <c r="F82" s="265">
        <v>6.5</v>
      </c>
      <c r="G82" s="265">
        <v>4.5</v>
      </c>
      <c r="H82" s="265">
        <v>5.1666666666666696</v>
      </c>
      <c r="I82" s="265">
        <v>24.3333333333333</v>
      </c>
    </row>
    <row r="83" spans="1:19">
      <c r="A83" s="280" t="s">
        <v>440</v>
      </c>
      <c r="B83" s="281" t="s">
        <v>579</v>
      </c>
      <c r="C83" s="282">
        <v>90.8333333333333</v>
      </c>
      <c r="D83" s="291">
        <v>10</v>
      </c>
      <c r="E83" s="291">
        <v>12.8333333333333</v>
      </c>
      <c r="F83" s="291">
        <v>10.0833333333333</v>
      </c>
      <c r="G83" s="291">
        <v>10.9166666666667</v>
      </c>
      <c r="H83" s="291">
        <v>9.6666666666666696</v>
      </c>
      <c r="I83" s="291">
        <v>37.3333333333333</v>
      </c>
      <c r="J83" s="267"/>
      <c r="K83" s="267"/>
      <c r="L83" s="267"/>
      <c r="M83" s="267"/>
      <c r="N83" s="267"/>
      <c r="O83" s="267"/>
      <c r="P83" s="267"/>
      <c r="Q83" s="267"/>
      <c r="R83" s="267"/>
      <c r="S83" s="267"/>
    </row>
    <row r="84" spans="1:19">
      <c r="A84" s="274"/>
      <c r="B84" s="104" t="s">
        <v>580</v>
      </c>
      <c r="C84" s="187">
        <v>474.33333333333297</v>
      </c>
      <c r="D84" s="264">
        <v>41.8333333333333</v>
      </c>
      <c r="E84" s="264">
        <v>58</v>
      </c>
      <c r="F84" s="264">
        <v>47.5833333333333</v>
      </c>
      <c r="G84" s="264">
        <v>46.75</v>
      </c>
      <c r="H84" s="264">
        <v>54.4166666666667</v>
      </c>
      <c r="I84" s="264">
        <v>225.75</v>
      </c>
    </row>
    <row r="85" spans="1:19">
      <c r="A85" s="274"/>
      <c r="B85" s="104" t="s">
        <v>581</v>
      </c>
      <c r="C85" s="187">
        <v>145.333333333333</v>
      </c>
      <c r="D85" s="264">
        <v>12.9166666666667</v>
      </c>
      <c r="E85" s="264">
        <v>17.9166666666667</v>
      </c>
      <c r="F85" s="264">
        <v>14.4166666666667</v>
      </c>
      <c r="G85" s="264">
        <v>13.9166666666667</v>
      </c>
      <c r="H85" s="264">
        <v>17.25</v>
      </c>
      <c r="I85" s="264">
        <v>68.9166666666667</v>
      </c>
    </row>
    <row r="86" spans="1:19">
      <c r="A86" s="274"/>
      <c r="B86" s="104" t="s">
        <v>582</v>
      </c>
      <c r="C86" s="187">
        <v>85.8333333333333</v>
      </c>
      <c r="D86" s="264">
        <v>9.0833333333333304</v>
      </c>
      <c r="E86" s="264">
        <v>12.1666666666667</v>
      </c>
      <c r="F86" s="264">
        <v>11.0833333333333</v>
      </c>
      <c r="G86" s="264">
        <v>10.3333333333333</v>
      </c>
      <c r="H86" s="264">
        <v>11.5</v>
      </c>
      <c r="I86" s="264">
        <v>31.6666666666667</v>
      </c>
    </row>
    <row r="87" spans="1:19">
      <c r="A87" s="274"/>
      <c r="B87" s="104" t="s">
        <v>583</v>
      </c>
      <c r="C87" s="187">
        <v>22.8333333333333</v>
      </c>
      <c r="D87" s="264">
        <v>2.25</v>
      </c>
      <c r="E87" s="264">
        <v>3.75</v>
      </c>
      <c r="F87" s="264">
        <v>3.1666666666666701</v>
      </c>
      <c r="G87" s="264">
        <v>3</v>
      </c>
      <c r="H87" s="264">
        <v>4.1666666666666696</v>
      </c>
      <c r="I87" s="264">
        <v>6.5</v>
      </c>
    </row>
    <row r="88" spans="1:19">
      <c r="A88" s="274"/>
      <c r="B88" s="104" t="s">
        <v>584</v>
      </c>
      <c r="C88" s="187">
        <v>79.3333333333333</v>
      </c>
      <c r="D88" s="264">
        <v>4.0833333333333304</v>
      </c>
      <c r="E88" s="264">
        <v>5.75</v>
      </c>
      <c r="F88" s="264">
        <v>7.1666666666666696</v>
      </c>
      <c r="G88" s="264">
        <v>9.8333333333333304</v>
      </c>
      <c r="H88" s="264">
        <v>11.75</v>
      </c>
      <c r="I88" s="264">
        <v>40.75</v>
      </c>
    </row>
    <row r="89" spans="1:19">
      <c r="A89" s="274"/>
      <c r="B89" s="104" t="s">
        <v>585</v>
      </c>
      <c r="C89" s="187">
        <v>434.33333333333297</v>
      </c>
      <c r="D89" s="264">
        <v>40.0833333333333</v>
      </c>
      <c r="E89" s="264">
        <v>53.75</v>
      </c>
      <c r="F89" s="264">
        <v>46.8333333333333</v>
      </c>
      <c r="G89" s="264">
        <v>45.25</v>
      </c>
      <c r="H89" s="264">
        <v>42.9166666666667</v>
      </c>
      <c r="I89" s="264">
        <v>205.5</v>
      </c>
    </row>
    <row r="90" spans="1:19">
      <c r="A90" s="277"/>
      <c r="B90" s="213" t="s">
        <v>586</v>
      </c>
      <c r="C90" s="191">
        <v>95</v>
      </c>
      <c r="D90" s="125">
        <v>9.6666666666666696</v>
      </c>
      <c r="E90" s="125">
        <v>12.5833333333333</v>
      </c>
      <c r="F90" s="125">
        <v>10.0833333333333</v>
      </c>
      <c r="G90" s="125">
        <v>10.0833333333333</v>
      </c>
      <c r="H90" s="125">
        <v>13.3333333333333</v>
      </c>
      <c r="I90" s="125">
        <v>39.25</v>
      </c>
      <c r="J90" s="267"/>
      <c r="K90" s="267"/>
      <c r="L90" s="267"/>
      <c r="M90" s="267"/>
      <c r="N90" s="267"/>
      <c r="O90" s="267"/>
      <c r="P90" s="267"/>
      <c r="Q90" s="267"/>
      <c r="R90" s="267"/>
      <c r="S90" s="267"/>
    </row>
    <row r="91" spans="1:19">
      <c r="A91" s="294" t="s">
        <v>111</v>
      </c>
      <c r="B91" s="294"/>
      <c r="C91" s="305">
        <v>407.58333333333297</v>
      </c>
      <c r="D91" s="296">
        <v>124.5</v>
      </c>
      <c r="E91" s="296">
        <v>103.5</v>
      </c>
      <c r="F91" s="296">
        <v>29.75</v>
      </c>
      <c r="G91" s="296">
        <v>25.1666666666667</v>
      </c>
      <c r="H91" s="296">
        <v>17.4166666666667</v>
      </c>
      <c r="I91" s="296">
        <v>107.25</v>
      </c>
    </row>
    <row r="92" spans="1:19" ht="13.5">
      <c r="A92" s="127" t="s">
        <v>216</v>
      </c>
      <c r="B92" s="138"/>
      <c r="C92" s="138"/>
      <c r="D92" s="193"/>
      <c r="E92" s="193"/>
      <c r="F92" s="193"/>
      <c r="G92" s="193"/>
      <c r="H92" s="193"/>
      <c r="I92" s="193"/>
    </row>
    <row r="93" spans="1:19" ht="13.5">
      <c r="A93" s="299"/>
      <c r="B93" s="300"/>
      <c r="C93" s="300"/>
      <c r="D93" s="301"/>
      <c r="E93" s="301"/>
      <c r="F93" s="301"/>
      <c r="G93" s="301"/>
      <c r="H93" s="301"/>
      <c r="I93" s="301"/>
    </row>
    <row r="94" spans="1:19" ht="13.5">
      <c r="A94" s="299"/>
      <c r="B94" s="300"/>
      <c r="C94" s="300"/>
      <c r="D94" s="301"/>
      <c r="E94" s="301"/>
      <c r="F94" s="301"/>
      <c r="G94" s="301"/>
      <c r="H94" s="301"/>
      <c r="I94" s="301"/>
    </row>
    <row r="95" spans="1:19" ht="13.5">
      <c r="A95" s="299"/>
      <c r="B95" s="300"/>
      <c r="C95" s="300"/>
      <c r="D95" s="301"/>
      <c r="E95" s="301"/>
      <c r="F95" s="301"/>
      <c r="G95" s="301"/>
      <c r="H95" s="301"/>
      <c r="I95" s="301"/>
    </row>
    <row r="96" spans="1:19" ht="13.5">
      <c r="A96" s="299"/>
      <c r="B96" s="300"/>
      <c r="C96" s="300"/>
      <c r="D96" s="301"/>
      <c r="E96" s="301"/>
      <c r="F96" s="301"/>
      <c r="G96" s="301"/>
      <c r="H96" s="301"/>
      <c r="I96" s="301"/>
    </row>
    <row r="97" spans="1:19" ht="13.5">
      <c r="A97" s="302"/>
      <c r="B97" s="302"/>
      <c r="C97" s="302"/>
      <c r="D97" s="303"/>
      <c r="E97" s="303"/>
      <c r="F97" s="303"/>
      <c r="G97" s="303"/>
      <c r="H97" s="303"/>
      <c r="I97" s="303"/>
      <c r="J97" s="267"/>
      <c r="K97" s="267"/>
      <c r="L97" s="267"/>
      <c r="M97" s="267"/>
      <c r="N97" s="267"/>
      <c r="O97" s="267"/>
      <c r="P97" s="267"/>
      <c r="Q97" s="267"/>
      <c r="R97" s="267"/>
      <c r="S97" s="267"/>
    </row>
    <row r="98" spans="1:19" ht="13.5">
      <c r="A98" s="300"/>
      <c r="B98" s="300"/>
      <c r="C98" s="300"/>
      <c r="D98" s="301"/>
      <c r="E98" s="301"/>
      <c r="F98" s="301"/>
      <c r="G98" s="301"/>
      <c r="H98" s="301"/>
      <c r="I98" s="301"/>
    </row>
    <row r="99" spans="1:19" ht="13.5">
      <c r="A99" s="300"/>
      <c r="B99" s="300"/>
      <c r="C99" s="300"/>
      <c r="D99" s="301"/>
      <c r="E99" s="301"/>
      <c r="F99" s="301"/>
      <c r="G99" s="301"/>
      <c r="H99" s="301"/>
      <c r="I99" s="301"/>
    </row>
    <row r="100" spans="1:19" ht="13.5">
      <c r="A100" s="300"/>
      <c r="B100" s="300"/>
      <c r="C100" s="300"/>
      <c r="D100" s="301"/>
      <c r="E100" s="301"/>
      <c r="F100" s="301"/>
      <c r="G100" s="301"/>
      <c r="H100" s="301"/>
      <c r="I100" s="301"/>
    </row>
    <row r="101" spans="1:19" ht="13.5">
      <c r="A101" s="300"/>
      <c r="B101" s="300"/>
      <c r="C101" s="300"/>
      <c r="D101" s="301"/>
      <c r="E101" s="301"/>
      <c r="F101" s="301"/>
      <c r="G101" s="301"/>
      <c r="H101" s="301"/>
      <c r="I101" s="301"/>
    </row>
    <row r="102" spans="1:19" ht="13.5">
      <c r="A102" s="300"/>
      <c r="B102" s="300"/>
      <c r="C102" s="300"/>
      <c r="D102" s="301"/>
      <c r="E102" s="301"/>
      <c r="F102" s="301"/>
      <c r="G102" s="301"/>
      <c r="H102" s="301"/>
      <c r="I102" s="301"/>
    </row>
    <row r="103" spans="1:19" ht="13.5">
      <c r="A103" s="300"/>
      <c r="B103" s="300"/>
      <c r="C103" s="300"/>
      <c r="D103" s="301"/>
      <c r="E103" s="301"/>
      <c r="F103" s="301"/>
      <c r="G103" s="301"/>
      <c r="H103" s="301"/>
      <c r="I103" s="301"/>
    </row>
    <row r="104" spans="1:19" ht="13.5">
      <c r="A104" s="302"/>
      <c r="B104" s="302"/>
      <c r="C104" s="302"/>
      <c r="D104" s="303"/>
      <c r="E104" s="303"/>
      <c r="F104" s="303"/>
      <c r="G104" s="303"/>
      <c r="H104" s="303"/>
      <c r="I104" s="303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</row>
    <row r="105" spans="1:19" ht="13.5">
      <c r="A105" s="300"/>
      <c r="B105" s="300"/>
      <c r="C105" s="300"/>
      <c r="D105" s="301"/>
      <c r="E105" s="301"/>
      <c r="F105" s="301"/>
      <c r="G105" s="301"/>
      <c r="H105" s="301"/>
      <c r="I105" s="301"/>
    </row>
    <row r="106" spans="1:19" ht="13.5">
      <c r="A106" s="300"/>
      <c r="B106" s="300"/>
      <c r="C106" s="300"/>
      <c r="D106" s="301"/>
      <c r="E106" s="301"/>
      <c r="F106" s="301"/>
      <c r="G106" s="301"/>
      <c r="H106" s="301"/>
      <c r="I106" s="301"/>
    </row>
    <row r="107" spans="1:19" ht="13.5">
      <c r="A107" s="300"/>
      <c r="B107" s="300"/>
      <c r="C107" s="300"/>
      <c r="D107" s="301"/>
      <c r="E107" s="301"/>
      <c r="F107" s="301"/>
      <c r="G107" s="301"/>
      <c r="H107" s="301"/>
      <c r="I107" s="301"/>
    </row>
    <row r="108" spans="1:19" ht="13.5">
      <c r="A108" s="300"/>
      <c r="B108" s="300"/>
      <c r="C108" s="300"/>
      <c r="D108" s="301"/>
      <c r="E108" s="301"/>
      <c r="F108" s="301"/>
      <c r="G108" s="301"/>
      <c r="H108" s="301"/>
      <c r="I108" s="301"/>
    </row>
    <row r="109" spans="1:19" ht="13.5">
      <c r="A109" s="300"/>
      <c r="B109" s="300"/>
      <c r="C109" s="300"/>
      <c r="D109" s="301"/>
      <c r="E109" s="301"/>
      <c r="F109" s="301"/>
      <c r="G109" s="301"/>
      <c r="H109" s="301"/>
      <c r="I109" s="301"/>
    </row>
    <row r="110" spans="1:19" ht="13.5">
      <c r="A110" s="300"/>
      <c r="B110" s="300"/>
      <c r="C110" s="300"/>
      <c r="D110" s="301"/>
      <c r="E110" s="301"/>
      <c r="F110" s="301"/>
      <c r="G110" s="301"/>
      <c r="H110" s="301"/>
      <c r="I110" s="301"/>
    </row>
    <row r="111" spans="1:19" ht="13.5">
      <c r="A111" s="302"/>
      <c r="B111" s="302"/>
      <c r="C111" s="302"/>
      <c r="D111" s="303"/>
      <c r="E111" s="303"/>
      <c r="F111" s="303"/>
      <c r="G111" s="303"/>
      <c r="H111" s="303"/>
      <c r="I111" s="303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</row>
    <row r="112" spans="1:19" ht="13.5">
      <c r="A112" s="300"/>
      <c r="B112" s="300"/>
      <c r="C112" s="300"/>
      <c r="D112" s="301"/>
      <c r="E112" s="301"/>
      <c r="F112" s="301"/>
      <c r="G112" s="301"/>
      <c r="H112" s="301"/>
      <c r="I112" s="301"/>
    </row>
    <row r="113" spans="1:19" ht="13.5">
      <c r="A113" s="300"/>
      <c r="B113" s="300"/>
      <c r="C113" s="300"/>
      <c r="D113" s="301"/>
      <c r="E113" s="301"/>
      <c r="F113" s="301"/>
      <c r="G113" s="301"/>
      <c r="H113" s="301"/>
      <c r="I113" s="301"/>
    </row>
    <row r="114" spans="1:19" ht="13.5">
      <c r="A114" s="300"/>
      <c r="B114" s="300"/>
      <c r="C114" s="300"/>
      <c r="D114" s="301"/>
      <c r="E114" s="301"/>
      <c r="F114" s="301"/>
      <c r="G114" s="301"/>
      <c r="H114" s="301"/>
      <c r="I114" s="301"/>
    </row>
    <row r="115" spans="1:19" ht="13.5">
      <c r="A115" s="300"/>
      <c r="B115" s="300"/>
      <c r="C115" s="300"/>
      <c r="D115" s="301"/>
      <c r="E115" s="301"/>
      <c r="F115" s="301"/>
      <c r="G115" s="301"/>
      <c r="H115" s="301"/>
      <c r="I115" s="301"/>
    </row>
    <row r="116" spans="1:19" ht="13.5">
      <c r="A116" s="300"/>
      <c r="B116" s="300"/>
      <c r="C116" s="300"/>
      <c r="D116" s="301"/>
      <c r="E116" s="301"/>
      <c r="F116" s="301"/>
      <c r="G116" s="301"/>
      <c r="H116" s="301"/>
      <c r="I116" s="301"/>
    </row>
    <row r="117" spans="1:19" ht="13.5">
      <c r="A117" s="300"/>
      <c r="B117" s="300"/>
      <c r="C117" s="300"/>
      <c r="D117" s="301"/>
      <c r="E117" s="301"/>
      <c r="F117" s="301"/>
      <c r="G117" s="301"/>
      <c r="H117" s="301"/>
      <c r="I117" s="301"/>
    </row>
    <row r="118" spans="1:19" ht="13.5">
      <c r="A118" s="302"/>
      <c r="B118" s="302"/>
      <c r="C118" s="302"/>
      <c r="D118" s="303"/>
      <c r="E118" s="303"/>
      <c r="F118" s="303"/>
      <c r="G118" s="303"/>
      <c r="H118" s="303"/>
      <c r="I118" s="303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</row>
    <row r="119" spans="1:19" ht="13.5">
      <c r="A119" s="300"/>
      <c r="B119" s="300"/>
      <c r="C119" s="300"/>
      <c r="D119" s="301"/>
      <c r="E119" s="301"/>
      <c r="F119" s="301"/>
      <c r="G119" s="301"/>
      <c r="H119" s="301"/>
      <c r="I119" s="301"/>
    </row>
    <row r="120" spans="1:19" ht="13.5">
      <c r="A120" s="300"/>
      <c r="B120" s="300"/>
      <c r="C120" s="300"/>
      <c r="D120" s="301"/>
      <c r="E120" s="301"/>
      <c r="F120" s="301"/>
      <c r="G120" s="301"/>
      <c r="H120" s="301"/>
      <c r="I120" s="301"/>
    </row>
    <row r="121" spans="1:19" ht="13.5">
      <c r="A121" s="300"/>
      <c r="B121" s="300"/>
      <c r="C121" s="300"/>
      <c r="D121" s="301"/>
      <c r="E121" s="301"/>
      <c r="F121" s="301"/>
      <c r="G121" s="301"/>
      <c r="H121" s="301"/>
      <c r="I121" s="301"/>
    </row>
    <row r="122" spans="1:19" ht="13.5">
      <c r="A122" s="300"/>
      <c r="B122" s="300"/>
      <c r="C122" s="300"/>
      <c r="D122" s="301"/>
      <c r="E122" s="301"/>
      <c r="F122" s="301"/>
      <c r="G122" s="301"/>
      <c r="H122" s="301"/>
      <c r="I122" s="301"/>
    </row>
    <row r="123" spans="1:19" ht="13.5">
      <c r="A123" s="300"/>
      <c r="B123" s="300"/>
      <c r="C123" s="300"/>
      <c r="D123" s="301"/>
      <c r="E123" s="301"/>
      <c r="F123" s="301"/>
      <c r="G123" s="301"/>
      <c r="H123" s="301"/>
      <c r="I123" s="301"/>
    </row>
    <row r="124" spans="1:19" ht="13.5">
      <c r="A124" s="300"/>
      <c r="B124" s="300"/>
      <c r="C124" s="300"/>
      <c r="D124" s="301"/>
      <c r="E124" s="301"/>
      <c r="F124" s="301"/>
      <c r="G124" s="301"/>
      <c r="H124" s="301"/>
      <c r="I124" s="301"/>
    </row>
    <row r="125" spans="1:19" ht="13.5">
      <c r="A125" s="302"/>
      <c r="B125" s="302"/>
      <c r="C125" s="302"/>
      <c r="D125" s="303"/>
      <c r="E125" s="303"/>
      <c r="F125" s="303"/>
      <c r="G125" s="303"/>
      <c r="H125" s="303"/>
      <c r="I125" s="303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</row>
    <row r="126" spans="1:19" ht="13.5">
      <c r="A126" s="300"/>
      <c r="B126" s="300"/>
      <c r="C126" s="300"/>
      <c r="D126" s="301"/>
      <c r="E126" s="301"/>
      <c r="F126" s="301"/>
      <c r="G126" s="301"/>
      <c r="H126" s="301"/>
      <c r="I126" s="301"/>
    </row>
    <row r="127" spans="1:19" ht="13.5">
      <c r="A127" s="300"/>
      <c r="B127" s="300"/>
      <c r="C127" s="300"/>
      <c r="D127" s="301"/>
      <c r="E127" s="301"/>
      <c r="F127" s="301"/>
      <c r="G127" s="301"/>
      <c r="H127" s="301"/>
      <c r="I127" s="301"/>
    </row>
    <row r="128" spans="1:19" ht="13.5">
      <c r="A128" s="300"/>
      <c r="B128" s="300"/>
      <c r="C128" s="300"/>
      <c r="D128" s="301"/>
      <c r="E128" s="301"/>
      <c r="F128" s="301"/>
      <c r="G128" s="301"/>
      <c r="H128" s="301"/>
      <c r="I128" s="301"/>
    </row>
    <row r="129" spans="1:19" ht="13.5">
      <c r="A129" s="300"/>
      <c r="B129" s="300"/>
      <c r="C129" s="300"/>
      <c r="D129" s="301"/>
      <c r="E129" s="301"/>
      <c r="F129" s="301"/>
      <c r="G129" s="301"/>
      <c r="H129" s="301"/>
      <c r="I129" s="301"/>
    </row>
    <row r="130" spans="1:19" ht="13.5">
      <c r="A130" s="300"/>
      <c r="B130" s="300"/>
      <c r="C130" s="300"/>
      <c r="D130" s="301"/>
      <c r="E130" s="301"/>
      <c r="F130" s="301"/>
      <c r="G130" s="301"/>
      <c r="H130" s="301"/>
      <c r="I130" s="301"/>
    </row>
    <row r="131" spans="1:19" ht="13.5">
      <c r="A131" s="300"/>
      <c r="B131" s="300"/>
      <c r="C131" s="300"/>
      <c r="D131" s="301"/>
      <c r="E131" s="301"/>
      <c r="F131" s="301"/>
      <c r="G131" s="301"/>
      <c r="H131" s="301"/>
      <c r="I131" s="301"/>
    </row>
    <row r="132" spans="1:19" ht="13.5">
      <c r="A132" s="302"/>
      <c r="B132" s="302"/>
      <c r="C132" s="302"/>
      <c r="D132" s="303"/>
      <c r="E132" s="303"/>
      <c r="F132" s="303"/>
      <c r="G132" s="303"/>
      <c r="H132" s="303"/>
      <c r="I132" s="303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</row>
    <row r="133" spans="1:19" ht="13.5">
      <c r="A133" s="300"/>
      <c r="B133" s="300"/>
      <c r="C133" s="300"/>
      <c r="D133" s="301"/>
      <c r="E133" s="301"/>
      <c r="F133" s="301"/>
      <c r="G133" s="301"/>
      <c r="H133" s="301"/>
      <c r="I133" s="301"/>
    </row>
    <row r="134" spans="1:19" ht="13.5">
      <c r="A134" s="300"/>
      <c r="B134" s="300"/>
      <c r="C134" s="300"/>
      <c r="D134" s="301"/>
      <c r="E134" s="301"/>
      <c r="F134" s="301"/>
      <c r="G134" s="301"/>
      <c r="H134" s="301"/>
      <c r="I134" s="301"/>
    </row>
    <row r="135" spans="1:19" ht="13.5">
      <c r="A135" s="300"/>
      <c r="B135" s="300"/>
      <c r="C135" s="300"/>
      <c r="D135" s="301"/>
      <c r="E135" s="301"/>
      <c r="F135" s="301"/>
      <c r="G135" s="301"/>
      <c r="H135" s="301"/>
      <c r="I135" s="301"/>
    </row>
    <row r="136" spans="1:19" ht="13.5">
      <c r="A136" s="300"/>
      <c r="B136" s="300"/>
      <c r="C136" s="300"/>
      <c r="D136" s="301"/>
      <c r="E136" s="301"/>
      <c r="F136" s="301"/>
      <c r="G136" s="301"/>
      <c r="H136" s="301"/>
      <c r="I136" s="301"/>
    </row>
    <row r="137" spans="1:19">
      <c r="A137" s="104"/>
      <c r="B137" s="104"/>
      <c r="C137" s="104"/>
      <c r="D137" s="104"/>
      <c r="E137" s="104"/>
      <c r="F137" s="104"/>
      <c r="G137" s="104"/>
      <c r="H137" s="104"/>
      <c r="I137" s="104"/>
    </row>
    <row r="138" spans="1:19">
      <c r="A138" s="104"/>
      <c r="B138" s="104"/>
      <c r="C138" s="104"/>
      <c r="D138" s="104"/>
      <c r="E138" s="104"/>
      <c r="F138" s="104"/>
      <c r="G138" s="104"/>
      <c r="H138" s="104"/>
      <c r="I138" s="104"/>
    </row>
    <row r="139" spans="1:19">
      <c r="A139" s="104"/>
      <c r="B139" s="104"/>
      <c r="C139" s="104"/>
      <c r="D139" s="104"/>
      <c r="E139" s="104"/>
      <c r="F139" s="104"/>
      <c r="G139" s="104"/>
      <c r="H139" s="104"/>
      <c r="I139" s="104"/>
    </row>
    <row r="140" spans="1:19">
      <c r="A140" s="104"/>
      <c r="B140" s="104"/>
      <c r="C140" s="104"/>
      <c r="D140" s="104"/>
      <c r="E140" s="104"/>
      <c r="F140" s="104"/>
      <c r="G140" s="104"/>
      <c r="H140" s="104"/>
      <c r="I140" s="104"/>
    </row>
    <row r="141" spans="1:19">
      <c r="A141" s="104"/>
      <c r="B141" s="104"/>
      <c r="C141" s="104"/>
      <c r="D141" s="104"/>
      <c r="E141" s="104"/>
      <c r="F141" s="104"/>
      <c r="G141" s="104"/>
      <c r="H141" s="104"/>
      <c r="I141" s="104"/>
    </row>
    <row r="142" spans="1:19">
      <c r="A142" s="104"/>
      <c r="B142" s="104"/>
      <c r="C142" s="104"/>
      <c r="D142" s="104"/>
      <c r="E142" s="104"/>
      <c r="F142" s="104"/>
      <c r="G142" s="104"/>
      <c r="H142" s="104"/>
      <c r="I142" s="104"/>
    </row>
    <row r="143" spans="1:19">
      <c r="A143" s="104"/>
      <c r="B143" s="104"/>
      <c r="C143" s="104"/>
      <c r="D143" s="104"/>
      <c r="E143" s="104"/>
      <c r="F143" s="104"/>
      <c r="G143" s="104"/>
      <c r="H143" s="104"/>
      <c r="I143" s="104"/>
    </row>
    <row r="144" spans="1:19">
      <c r="A144" s="104"/>
      <c r="B144" s="104"/>
      <c r="C144" s="104"/>
      <c r="D144" s="104"/>
      <c r="E144" s="104"/>
      <c r="F144" s="104"/>
      <c r="G144" s="104"/>
      <c r="H144" s="104"/>
      <c r="I144" s="104"/>
    </row>
    <row r="145" spans="1:9">
      <c r="A145" s="104"/>
      <c r="B145" s="104"/>
      <c r="C145" s="104"/>
      <c r="D145" s="104"/>
      <c r="E145" s="104"/>
      <c r="F145" s="104"/>
      <c r="G145" s="104"/>
      <c r="H145" s="104"/>
      <c r="I145" s="104"/>
    </row>
    <row r="146" spans="1:9">
      <c r="A146" s="104"/>
      <c r="B146" s="104"/>
      <c r="C146" s="104"/>
      <c r="D146" s="104"/>
      <c r="E146" s="104"/>
      <c r="F146" s="104"/>
      <c r="G146" s="104"/>
      <c r="H146" s="104"/>
      <c r="I146" s="104"/>
    </row>
    <row r="147" spans="1:9">
      <c r="A147" s="104"/>
      <c r="B147" s="104"/>
      <c r="C147" s="104"/>
      <c r="D147" s="104"/>
      <c r="E147" s="104"/>
      <c r="F147" s="104"/>
      <c r="G147" s="104"/>
      <c r="H147" s="104"/>
      <c r="I147" s="104"/>
    </row>
    <row r="148" spans="1:9">
      <c r="A148" s="104"/>
      <c r="B148" s="104"/>
      <c r="C148" s="104"/>
      <c r="D148" s="104"/>
      <c r="E148" s="104"/>
      <c r="F148" s="104"/>
      <c r="G148" s="104"/>
      <c r="H148" s="104"/>
      <c r="I148" s="104"/>
    </row>
    <row r="149" spans="1:9">
      <c r="A149" s="104"/>
      <c r="B149" s="104"/>
      <c r="C149" s="104"/>
      <c r="D149" s="104"/>
      <c r="E149" s="104"/>
      <c r="F149" s="104"/>
      <c r="G149" s="104"/>
      <c r="H149" s="104"/>
      <c r="I149" s="104"/>
    </row>
    <row r="150" spans="1:9">
      <c r="A150" s="104"/>
      <c r="B150" s="104"/>
      <c r="C150" s="104"/>
      <c r="D150" s="104"/>
      <c r="E150" s="104"/>
      <c r="F150" s="104"/>
      <c r="G150" s="104"/>
      <c r="H150" s="104"/>
      <c r="I150" s="104"/>
    </row>
    <row r="151" spans="1:9">
      <c r="A151" s="104"/>
      <c r="B151" s="104"/>
      <c r="C151" s="104"/>
      <c r="D151" s="104"/>
      <c r="E151" s="104"/>
      <c r="F151" s="104"/>
      <c r="G151" s="104"/>
      <c r="H151" s="104"/>
      <c r="I151" s="104"/>
    </row>
    <row r="152" spans="1:9">
      <c r="A152" s="104"/>
      <c r="B152" s="104"/>
      <c r="C152" s="104"/>
      <c r="D152" s="104"/>
      <c r="E152" s="104"/>
      <c r="F152" s="104"/>
      <c r="G152" s="104"/>
      <c r="H152" s="104"/>
      <c r="I152" s="104"/>
    </row>
    <row r="153" spans="1:9">
      <c r="A153" s="104"/>
      <c r="B153" s="104"/>
      <c r="C153" s="104"/>
      <c r="D153" s="104"/>
      <c r="E153" s="104"/>
      <c r="F153" s="104"/>
      <c r="G153" s="104"/>
      <c r="H153" s="104"/>
      <c r="I153" s="104"/>
    </row>
    <row r="154" spans="1:9">
      <c r="A154" s="104"/>
      <c r="B154" s="104"/>
      <c r="C154" s="104"/>
      <c r="D154" s="104"/>
      <c r="E154" s="104"/>
      <c r="F154" s="104"/>
      <c r="G154" s="104"/>
      <c r="H154" s="104"/>
      <c r="I154" s="104"/>
    </row>
    <row r="155" spans="1:9">
      <c r="A155" s="104"/>
      <c r="B155" s="104"/>
      <c r="C155" s="104"/>
      <c r="D155" s="104"/>
      <c r="E155" s="104"/>
      <c r="F155" s="104"/>
      <c r="G155" s="104"/>
      <c r="H155" s="104"/>
      <c r="I155" s="104"/>
    </row>
    <row r="156" spans="1:9">
      <c r="A156" s="104"/>
      <c r="B156" s="104"/>
      <c r="C156" s="104"/>
      <c r="D156" s="104"/>
      <c r="E156" s="104"/>
      <c r="F156" s="104"/>
      <c r="G156" s="104"/>
      <c r="H156" s="104"/>
      <c r="I156" s="104"/>
    </row>
    <row r="157" spans="1:9">
      <c r="A157" s="104"/>
      <c r="B157" s="104"/>
      <c r="C157" s="104"/>
      <c r="D157" s="104"/>
      <c r="E157" s="104"/>
      <c r="F157" s="104"/>
      <c r="G157" s="104"/>
      <c r="H157" s="104"/>
      <c r="I157" s="104"/>
    </row>
    <row r="158" spans="1:9">
      <c r="A158" s="104"/>
      <c r="B158" s="104"/>
      <c r="C158" s="104"/>
      <c r="D158" s="104"/>
      <c r="E158" s="104"/>
      <c r="F158" s="104"/>
      <c r="G158" s="104"/>
      <c r="H158" s="104"/>
      <c r="I158" s="104"/>
    </row>
    <row r="159" spans="1:9">
      <c r="A159" s="104"/>
      <c r="B159" s="104"/>
      <c r="C159" s="104"/>
      <c r="D159" s="104"/>
      <c r="E159" s="104"/>
      <c r="F159" s="104"/>
      <c r="G159" s="104"/>
      <c r="H159" s="104"/>
      <c r="I159" s="104"/>
    </row>
    <row r="160" spans="1:9">
      <c r="A160" s="104"/>
      <c r="B160" s="104"/>
      <c r="C160" s="104"/>
      <c r="D160" s="104"/>
      <c r="E160" s="104"/>
      <c r="F160" s="104"/>
      <c r="G160" s="104"/>
      <c r="H160" s="104"/>
      <c r="I160" s="104"/>
    </row>
    <row r="161" spans="1:9">
      <c r="A161" s="104"/>
      <c r="B161" s="104"/>
      <c r="C161" s="104"/>
      <c r="D161" s="104"/>
      <c r="E161" s="104"/>
      <c r="F161" s="104"/>
      <c r="G161" s="104"/>
      <c r="H161" s="104"/>
      <c r="I161" s="104"/>
    </row>
    <row r="162" spans="1:9">
      <c r="A162" s="104"/>
      <c r="B162" s="104"/>
      <c r="C162" s="104"/>
      <c r="D162" s="104"/>
      <c r="E162" s="104"/>
      <c r="F162" s="104"/>
      <c r="G162" s="104"/>
      <c r="H162" s="104"/>
      <c r="I162" s="104"/>
    </row>
    <row r="163" spans="1:9">
      <c r="A163" s="104"/>
      <c r="B163" s="104"/>
      <c r="C163" s="104"/>
      <c r="D163" s="104"/>
      <c r="E163" s="104"/>
      <c r="F163" s="104"/>
      <c r="G163" s="104"/>
      <c r="H163" s="104"/>
      <c r="I163" s="104"/>
    </row>
    <row r="164" spans="1:9">
      <c r="A164" s="104"/>
      <c r="B164" s="104"/>
      <c r="C164" s="104"/>
      <c r="D164" s="104"/>
      <c r="E164" s="104"/>
      <c r="F164" s="104"/>
      <c r="G164" s="104"/>
      <c r="H164" s="104"/>
      <c r="I164" s="104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31:A35"/>
    <mergeCell ref="A36:A40"/>
    <mergeCell ref="A41:A45"/>
    <mergeCell ref="A46:A52"/>
    <mergeCell ref="A53:A57"/>
    <mergeCell ref="A58:A62"/>
    <mergeCell ref="A5:A10"/>
    <mergeCell ref="A11:A13"/>
    <mergeCell ref="A14:A17"/>
    <mergeCell ref="A18:A21"/>
    <mergeCell ref="A22:A26"/>
    <mergeCell ref="A27:A30"/>
  </mergeCells>
  <pageMargins left="0.23622047244094491" right="0.23622047244094491" top="0.39370078740157483" bottom="0.34" header="0" footer="0.11811023622047245"/>
  <pageSetup paperSize="9" scale="88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68"/>
  <sheetViews>
    <sheetView workbookViewId="0">
      <selection activeCell="I18" sqref="I18"/>
    </sheetView>
  </sheetViews>
  <sheetFormatPr baseColWidth="10" defaultColWidth="11.42578125" defaultRowHeight="12.75"/>
  <cols>
    <col min="1" max="1" width="18.5703125" style="235" customWidth="1"/>
    <col min="2" max="2" width="22.140625" style="235" customWidth="1"/>
    <col min="3" max="3" width="6.5703125" style="235" bestFit="1" customWidth="1"/>
    <col min="4" max="4" width="7" style="235" bestFit="1" customWidth="1"/>
    <col min="5" max="5" width="5.7109375" style="235" bestFit="1" customWidth="1"/>
    <col min="6" max="6" width="5.5703125" style="235" bestFit="1" customWidth="1"/>
    <col min="7" max="7" width="5.7109375" style="235" bestFit="1" customWidth="1"/>
    <col min="8" max="8" width="5.85546875" style="235" bestFit="1" customWidth="1"/>
    <col min="9" max="9" width="6.28515625" style="235" bestFit="1" customWidth="1"/>
    <col min="10" max="10" width="6.5703125" style="235" bestFit="1" customWidth="1"/>
    <col min="11" max="11" width="9.28515625" style="235" bestFit="1" customWidth="1"/>
    <col min="12" max="12" width="8.140625" style="235" bestFit="1" customWidth="1"/>
    <col min="13" max="13" width="9.7109375" style="235" bestFit="1" customWidth="1"/>
    <col min="14" max="14" width="9.5703125" style="235" bestFit="1" customWidth="1"/>
    <col min="15" max="16384" width="11.42578125" style="235"/>
  </cols>
  <sheetData>
    <row r="1" spans="1:23">
      <c r="A1" s="103" t="s">
        <v>604</v>
      </c>
      <c r="B1" s="103"/>
      <c r="C1" s="103"/>
      <c r="D1" s="103"/>
      <c r="E1" s="103"/>
      <c r="F1" s="103"/>
      <c r="G1" s="103"/>
      <c r="H1" s="103"/>
      <c r="I1" s="122"/>
      <c r="J1" s="122"/>
      <c r="K1" s="122"/>
      <c r="L1" s="122"/>
      <c r="M1" s="122"/>
      <c r="N1" s="122"/>
    </row>
    <row r="2" spans="1:23">
      <c r="A2" s="107" t="s">
        <v>605</v>
      </c>
      <c r="B2" s="107"/>
      <c r="C2" s="107"/>
      <c r="D2" s="107"/>
      <c r="E2" s="107"/>
      <c r="F2" s="107"/>
      <c r="G2" s="107"/>
      <c r="H2" s="107"/>
      <c r="I2" s="122"/>
      <c r="J2" s="122"/>
      <c r="K2" s="122"/>
      <c r="L2" s="122"/>
      <c r="M2" s="122"/>
      <c r="N2" s="122"/>
    </row>
    <row r="3" spans="1:23">
      <c r="A3" s="129"/>
      <c r="B3" s="129"/>
      <c r="C3" s="129"/>
      <c r="D3" s="129"/>
      <c r="E3" s="129"/>
      <c r="F3" s="129"/>
      <c r="G3" s="129"/>
      <c r="H3" s="129"/>
      <c r="I3" s="193"/>
      <c r="J3" s="193"/>
      <c r="K3" s="193"/>
      <c r="L3" s="193"/>
      <c r="M3" s="193"/>
      <c r="N3" s="193"/>
    </row>
    <row r="4" spans="1:23">
      <c r="A4" s="110"/>
      <c r="B4" s="110"/>
      <c r="C4" s="203" t="s">
        <v>182</v>
      </c>
      <c r="D4" s="203" t="s">
        <v>183</v>
      </c>
      <c r="E4" s="203" t="s">
        <v>184</v>
      </c>
      <c r="F4" s="203" t="s">
        <v>185</v>
      </c>
      <c r="G4" s="203" t="s">
        <v>186</v>
      </c>
      <c r="H4" s="203" t="s">
        <v>187</v>
      </c>
      <c r="I4" s="203" t="s">
        <v>188</v>
      </c>
      <c r="J4" s="203" t="s">
        <v>189</v>
      </c>
      <c r="K4" s="203" t="s">
        <v>190</v>
      </c>
      <c r="L4" s="203" t="s">
        <v>191</v>
      </c>
      <c r="M4" s="203" t="s">
        <v>192</v>
      </c>
      <c r="N4" s="203" t="s">
        <v>193</v>
      </c>
    </row>
    <row r="5" spans="1:23">
      <c r="A5" s="274" t="s">
        <v>422</v>
      </c>
      <c r="B5" s="104" t="s">
        <v>501</v>
      </c>
      <c r="C5" s="122">
        <v>146</v>
      </c>
      <c r="D5" s="122">
        <v>149</v>
      </c>
      <c r="E5" s="122">
        <v>146</v>
      </c>
      <c r="F5" s="122">
        <v>143</v>
      </c>
      <c r="G5" s="122">
        <v>149</v>
      </c>
      <c r="H5" s="122">
        <v>148</v>
      </c>
      <c r="I5" s="264">
        <v>152</v>
      </c>
      <c r="J5" s="264">
        <v>162</v>
      </c>
      <c r="K5" s="264">
        <v>160</v>
      </c>
      <c r="L5" s="264">
        <v>170</v>
      </c>
      <c r="M5" s="264">
        <v>159</v>
      </c>
      <c r="N5" s="264">
        <v>159</v>
      </c>
    </row>
    <row r="6" spans="1:23">
      <c r="A6" s="274"/>
      <c r="B6" s="104" t="s">
        <v>502</v>
      </c>
      <c r="C6" s="122">
        <v>142</v>
      </c>
      <c r="D6" s="122">
        <v>140</v>
      </c>
      <c r="E6" s="122">
        <v>134</v>
      </c>
      <c r="F6" s="122">
        <v>139</v>
      </c>
      <c r="G6" s="122">
        <v>136</v>
      </c>
      <c r="H6" s="122">
        <v>138</v>
      </c>
      <c r="I6" s="264">
        <v>133</v>
      </c>
      <c r="J6" s="264">
        <v>142</v>
      </c>
      <c r="K6" s="264">
        <v>140</v>
      </c>
      <c r="L6" s="264">
        <v>153</v>
      </c>
      <c r="M6" s="264">
        <v>155</v>
      </c>
      <c r="N6" s="264">
        <v>155</v>
      </c>
    </row>
    <row r="7" spans="1:23">
      <c r="A7" s="274"/>
      <c r="B7" s="104" t="s">
        <v>503</v>
      </c>
      <c r="C7" s="122">
        <v>361</v>
      </c>
      <c r="D7" s="122">
        <v>354</v>
      </c>
      <c r="E7" s="122">
        <v>359</v>
      </c>
      <c r="F7" s="122">
        <v>362</v>
      </c>
      <c r="G7" s="122">
        <v>360</v>
      </c>
      <c r="H7" s="122">
        <v>366</v>
      </c>
      <c r="I7" s="264">
        <v>368</v>
      </c>
      <c r="J7" s="264">
        <v>379</v>
      </c>
      <c r="K7" s="264">
        <v>362</v>
      </c>
      <c r="L7" s="264">
        <v>370</v>
      </c>
      <c r="M7" s="264">
        <v>339</v>
      </c>
      <c r="N7" s="264">
        <v>352</v>
      </c>
    </row>
    <row r="8" spans="1:23">
      <c r="A8" s="274"/>
      <c r="B8" s="104" t="s">
        <v>504</v>
      </c>
      <c r="C8" s="122">
        <v>301</v>
      </c>
      <c r="D8" s="122">
        <v>283</v>
      </c>
      <c r="E8" s="122">
        <v>279</v>
      </c>
      <c r="F8" s="122">
        <v>278</v>
      </c>
      <c r="G8" s="122">
        <v>271</v>
      </c>
      <c r="H8" s="122">
        <v>270</v>
      </c>
      <c r="I8" s="264">
        <v>276</v>
      </c>
      <c r="J8" s="264">
        <v>291</v>
      </c>
      <c r="K8" s="264">
        <v>287</v>
      </c>
      <c r="L8" s="264">
        <v>279</v>
      </c>
      <c r="M8" s="264">
        <v>270</v>
      </c>
      <c r="N8" s="264">
        <v>255</v>
      </c>
    </row>
    <row r="9" spans="1:23">
      <c r="A9" s="274"/>
      <c r="B9" s="104" t="s">
        <v>505</v>
      </c>
      <c r="C9" s="122">
        <v>179</v>
      </c>
      <c r="D9" s="122">
        <v>175</v>
      </c>
      <c r="E9" s="122">
        <v>183</v>
      </c>
      <c r="F9" s="122">
        <v>181</v>
      </c>
      <c r="G9" s="122">
        <v>173</v>
      </c>
      <c r="H9" s="122">
        <v>155</v>
      </c>
      <c r="I9" s="264">
        <v>158</v>
      </c>
      <c r="J9" s="264">
        <v>151</v>
      </c>
      <c r="K9" s="264">
        <v>162</v>
      </c>
      <c r="L9" s="264">
        <v>164</v>
      </c>
      <c r="M9" s="264">
        <v>164</v>
      </c>
      <c r="N9" s="264">
        <v>159</v>
      </c>
    </row>
    <row r="10" spans="1:23">
      <c r="A10" s="277"/>
      <c r="B10" s="213" t="s">
        <v>506</v>
      </c>
      <c r="C10" s="125">
        <v>178</v>
      </c>
      <c r="D10" s="125">
        <v>190</v>
      </c>
      <c r="E10" s="125">
        <v>189</v>
      </c>
      <c r="F10" s="125">
        <v>188</v>
      </c>
      <c r="G10" s="125">
        <v>186</v>
      </c>
      <c r="H10" s="125">
        <v>181</v>
      </c>
      <c r="I10" s="265">
        <v>182</v>
      </c>
      <c r="J10" s="265">
        <v>186</v>
      </c>
      <c r="K10" s="265">
        <v>184</v>
      </c>
      <c r="L10" s="265">
        <v>184</v>
      </c>
      <c r="M10" s="265">
        <v>177</v>
      </c>
      <c r="N10" s="265">
        <v>193</v>
      </c>
    </row>
    <row r="11" spans="1:23">
      <c r="A11" s="280" t="s">
        <v>444</v>
      </c>
      <c r="B11" s="281" t="s">
        <v>507</v>
      </c>
      <c r="C11" s="288">
        <v>1271</v>
      </c>
      <c r="D11" s="288">
        <v>1285</v>
      </c>
      <c r="E11" s="288">
        <v>1259</v>
      </c>
      <c r="F11" s="288">
        <v>1262</v>
      </c>
      <c r="G11" s="288">
        <v>1237</v>
      </c>
      <c r="H11" s="288">
        <v>1224</v>
      </c>
      <c r="I11" s="283">
        <v>1254</v>
      </c>
      <c r="J11" s="283">
        <v>1285</v>
      </c>
      <c r="K11" s="283">
        <v>1266</v>
      </c>
      <c r="L11" s="283">
        <v>1237</v>
      </c>
      <c r="M11" s="283">
        <v>1180</v>
      </c>
      <c r="N11" s="283">
        <v>1179</v>
      </c>
    </row>
    <row r="12" spans="1:23">
      <c r="A12" s="274"/>
      <c r="B12" s="104" t="s">
        <v>508</v>
      </c>
      <c r="C12" s="122">
        <v>146</v>
      </c>
      <c r="D12" s="122">
        <v>145</v>
      </c>
      <c r="E12" s="122">
        <v>143</v>
      </c>
      <c r="F12" s="122">
        <v>152</v>
      </c>
      <c r="G12" s="122">
        <v>154</v>
      </c>
      <c r="H12" s="122">
        <v>161</v>
      </c>
      <c r="I12" s="286">
        <v>168</v>
      </c>
      <c r="J12" s="286">
        <v>168</v>
      </c>
      <c r="K12" s="286">
        <v>157</v>
      </c>
      <c r="L12" s="286">
        <v>165</v>
      </c>
      <c r="M12" s="286">
        <v>154</v>
      </c>
      <c r="N12" s="286">
        <v>155</v>
      </c>
      <c r="O12" s="267"/>
      <c r="P12" s="267"/>
      <c r="Q12" s="267"/>
      <c r="R12" s="267"/>
      <c r="S12" s="267"/>
      <c r="T12" s="267"/>
      <c r="U12" s="267"/>
      <c r="V12" s="267"/>
      <c r="W12" s="267"/>
    </row>
    <row r="13" spans="1:23">
      <c r="A13" s="277"/>
      <c r="B13" s="213" t="s">
        <v>509</v>
      </c>
      <c r="C13" s="125">
        <v>402</v>
      </c>
      <c r="D13" s="125">
        <v>390</v>
      </c>
      <c r="E13" s="125">
        <v>395</v>
      </c>
      <c r="F13" s="125">
        <v>394</v>
      </c>
      <c r="G13" s="125">
        <v>391</v>
      </c>
      <c r="H13" s="125">
        <v>379</v>
      </c>
      <c r="I13" s="265">
        <v>391</v>
      </c>
      <c r="J13" s="265">
        <v>402</v>
      </c>
      <c r="K13" s="265">
        <v>394</v>
      </c>
      <c r="L13" s="265">
        <v>387</v>
      </c>
      <c r="M13" s="265">
        <v>375</v>
      </c>
      <c r="N13" s="265">
        <v>373</v>
      </c>
    </row>
    <row r="14" spans="1:23">
      <c r="A14" s="280" t="s">
        <v>424</v>
      </c>
      <c r="B14" s="281" t="s">
        <v>510</v>
      </c>
      <c r="C14" s="288">
        <v>404</v>
      </c>
      <c r="D14" s="288">
        <v>400</v>
      </c>
      <c r="E14" s="288">
        <v>395</v>
      </c>
      <c r="F14" s="288">
        <v>400</v>
      </c>
      <c r="G14" s="288">
        <v>387</v>
      </c>
      <c r="H14" s="288">
        <v>390</v>
      </c>
      <c r="I14" s="283">
        <v>387</v>
      </c>
      <c r="J14" s="283">
        <v>418</v>
      </c>
      <c r="K14" s="283">
        <v>422</v>
      </c>
      <c r="L14" s="283">
        <v>419</v>
      </c>
      <c r="M14" s="283">
        <v>394</v>
      </c>
      <c r="N14" s="283">
        <v>389</v>
      </c>
    </row>
    <row r="15" spans="1:23">
      <c r="A15" s="274"/>
      <c r="B15" s="104" t="s">
        <v>511</v>
      </c>
      <c r="C15" s="122">
        <v>221</v>
      </c>
      <c r="D15" s="122">
        <v>216</v>
      </c>
      <c r="E15" s="122">
        <v>215</v>
      </c>
      <c r="F15" s="122">
        <v>210</v>
      </c>
      <c r="G15" s="122">
        <v>213</v>
      </c>
      <c r="H15" s="122">
        <v>212</v>
      </c>
      <c r="I15" s="264">
        <v>210</v>
      </c>
      <c r="J15" s="264">
        <v>219</v>
      </c>
      <c r="K15" s="264">
        <v>206</v>
      </c>
      <c r="L15" s="264">
        <v>225</v>
      </c>
      <c r="M15" s="264">
        <v>211</v>
      </c>
      <c r="N15" s="264">
        <v>207</v>
      </c>
    </row>
    <row r="16" spans="1:23">
      <c r="A16" s="274"/>
      <c r="B16" s="104" t="s">
        <v>512</v>
      </c>
      <c r="C16" s="122">
        <v>777</v>
      </c>
      <c r="D16" s="122">
        <v>769</v>
      </c>
      <c r="E16" s="122">
        <v>786</v>
      </c>
      <c r="F16" s="122">
        <v>811</v>
      </c>
      <c r="G16" s="122">
        <v>817</v>
      </c>
      <c r="H16" s="122">
        <v>787</v>
      </c>
      <c r="I16" s="264">
        <v>814</v>
      </c>
      <c r="J16" s="264">
        <v>819</v>
      </c>
      <c r="K16" s="264">
        <v>794</v>
      </c>
      <c r="L16" s="264">
        <v>784</v>
      </c>
      <c r="M16" s="264">
        <v>738</v>
      </c>
      <c r="N16" s="264">
        <v>710</v>
      </c>
    </row>
    <row r="17" spans="1:24">
      <c r="A17" s="277"/>
      <c r="B17" s="213" t="s">
        <v>513</v>
      </c>
      <c r="C17" s="125">
        <v>1081</v>
      </c>
      <c r="D17" s="125">
        <v>1078</v>
      </c>
      <c r="E17" s="125">
        <v>1060</v>
      </c>
      <c r="F17" s="125">
        <v>1082</v>
      </c>
      <c r="G17" s="125">
        <v>1073</v>
      </c>
      <c r="H17" s="125">
        <v>1069</v>
      </c>
      <c r="I17" s="265">
        <v>1095</v>
      </c>
      <c r="J17" s="265">
        <v>1129</v>
      </c>
      <c r="K17" s="265">
        <v>1093</v>
      </c>
      <c r="L17" s="265">
        <v>1077</v>
      </c>
      <c r="M17" s="265">
        <v>1056</v>
      </c>
      <c r="N17" s="265">
        <v>1055</v>
      </c>
    </row>
    <row r="18" spans="1:24">
      <c r="A18" s="280" t="s">
        <v>425</v>
      </c>
      <c r="B18" s="281" t="s">
        <v>514</v>
      </c>
      <c r="C18" s="288">
        <v>603</v>
      </c>
      <c r="D18" s="288">
        <v>609</v>
      </c>
      <c r="E18" s="288">
        <v>616</v>
      </c>
      <c r="F18" s="288">
        <v>605</v>
      </c>
      <c r="G18" s="288">
        <v>593</v>
      </c>
      <c r="H18" s="288">
        <v>614</v>
      </c>
      <c r="I18" s="288">
        <v>610</v>
      </c>
      <c r="J18" s="288">
        <v>638</v>
      </c>
      <c r="K18" s="288">
        <v>621</v>
      </c>
      <c r="L18" s="288">
        <v>600</v>
      </c>
      <c r="M18" s="288">
        <v>582</v>
      </c>
      <c r="N18" s="288">
        <v>591</v>
      </c>
      <c r="O18" s="267"/>
      <c r="P18" s="267"/>
      <c r="Q18" s="267"/>
      <c r="R18" s="267"/>
      <c r="S18" s="267"/>
      <c r="T18" s="267"/>
      <c r="U18" s="267"/>
      <c r="V18" s="267"/>
      <c r="W18" s="267"/>
      <c r="X18" s="267"/>
    </row>
    <row r="19" spans="1:24">
      <c r="A19" s="274"/>
      <c r="B19" s="104" t="s">
        <v>515</v>
      </c>
      <c r="C19" s="122">
        <v>357</v>
      </c>
      <c r="D19" s="122">
        <v>346</v>
      </c>
      <c r="E19" s="122">
        <v>333</v>
      </c>
      <c r="F19" s="122">
        <v>332</v>
      </c>
      <c r="G19" s="122">
        <v>344</v>
      </c>
      <c r="H19" s="122">
        <v>319</v>
      </c>
      <c r="I19" s="264">
        <v>339</v>
      </c>
      <c r="J19" s="264">
        <v>337</v>
      </c>
      <c r="K19" s="264">
        <v>332</v>
      </c>
      <c r="L19" s="264">
        <v>339</v>
      </c>
      <c r="M19" s="264">
        <v>340</v>
      </c>
      <c r="N19" s="264">
        <v>336</v>
      </c>
    </row>
    <row r="20" spans="1:24">
      <c r="A20" s="274"/>
      <c r="B20" s="104" t="s">
        <v>516</v>
      </c>
      <c r="C20" s="122">
        <v>417</v>
      </c>
      <c r="D20" s="122">
        <v>425</v>
      </c>
      <c r="E20" s="122">
        <v>424</v>
      </c>
      <c r="F20" s="122">
        <v>422</v>
      </c>
      <c r="G20" s="122">
        <v>419</v>
      </c>
      <c r="H20" s="122">
        <v>413</v>
      </c>
      <c r="I20" s="264">
        <v>399</v>
      </c>
      <c r="J20" s="264">
        <v>398</v>
      </c>
      <c r="K20" s="264">
        <v>397</v>
      </c>
      <c r="L20" s="264">
        <v>412</v>
      </c>
      <c r="M20" s="264">
        <v>387</v>
      </c>
      <c r="N20" s="264">
        <v>382</v>
      </c>
    </row>
    <row r="21" spans="1:24">
      <c r="A21" s="277"/>
      <c r="B21" s="213" t="s">
        <v>517</v>
      </c>
      <c r="C21" s="125">
        <v>615</v>
      </c>
      <c r="D21" s="125">
        <v>610</v>
      </c>
      <c r="E21" s="125">
        <v>610</v>
      </c>
      <c r="F21" s="125">
        <v>616</v>
      </c>
      <c r="G21" s="125">
        <v>594</v>
      </c>
      <c r="H21" s="125">
        <v>605</v>
      </c>
      <c r="I21" s="265">
        <v>589</v>
      </c>
      <c r="J21" s="265">
        <v>615</v>
      </c>
      <c r="K21" s="265">
        <v>587</v>
      </c>
      <c r="L21" s="265">
        <v>615</v>
      </c>
      <c r="M21" s="265">
        <v>570</v>
      </c>
      <c r="N21" s="265">
        <v>565</v>
      </c>
    </row>
    <row r="22" spans="1:24">
      <c r="A22" s="280" t="s">
        <v>445</v>
      </c>
      <c r="B22" s="281" t="s">
        <v>518</v>
      </c>
      <c r="C22" s="288">
        <v>705</v>
      </c>
      <c r="D22" s="288">
        <v>728</v>
      </c>
      <c r="E22" s="288">
        <v>717</v>
      </c>
      <c r="F22" s="288">
        <v>732</v>
      </c>
      <c r="G22" s="288">
        <v>713</v>
      </c>
      <c r="H22" s="288">
        <v>723</v>
      </c>
      <c r="I22" s="283">
        <v>724</v>
      </c>
      <c r="J22" s="283">
        <v>727</v>
      </c>
      <c r="K22" s="283">
        <v>727</v>
      </c>
      <c r="L22" s="283">
        <v>732</v>
      </c>
      <c r="M22" s="283">
        <v>711</v>
      </c>
      <c r="N22" s="283">
        <v>687</v>
      </c>
    </row>
    <row r="23" spans="1:24">
      <c r="A23" s="274"/>
      <c r="B23" s="104" t="s">
        <v>519</v>
      </c>
      <c r="C23" s="122">
        <v>683</v>
      </c>
      <c r="D23" s="122">
        <v>687</v>
      </c>
      <c r="E23" s="122">
        <v>672</v>
      </c>
      <c r="F23" s="122">
        <v>675</v>
      </c>
      <c r="G23" s="122">
        <v>673</v>
      </c>
      <c r="H23" s="122">
        <v>687</v>
      </c>
      <c r="I23" s="264">
        <v>676</v>
      </c>
      <c r="J23" s="264">
        <v>683</v>
      </c>
      <c r="K23" s="264">
        <v>652</v>
      </c>
      <c r="L23" s="264">
        <v>675</v>
      </c>
      <c r="M23" s="264">
        <v>638</v>
      </c>
      <c r="N23" s="264">
        <v>623</v>
      </c>
    </row>
    <row r="24" spans="1:24">
      <c r="A24" s="274"/>
      <c r="B24" s="104" t="s">
        <v>520</v>
      </c>
      <c r="C24" s="122">
        <v>459</v>
      </c>
      <c r="D24" s="122">
        <v>456</v>
      </c>
      <c r="E24" s="122">
        <v>454</v>
      </c>
      <c r="F24" s="122">
        <v>469</v>
      </c>
      <c r="G24" s="122">
        <v>471</v>
      </c>
      <c r="H24" s="122">
        <v>449</v>
      </c>
      <c r="I24" s="264">
        <v>471</v>
      </c>
      <c r="J24" s="264">
        <v>490</v>
      </c>
      <c r="K24" s="264">
        <v>472</v>
      </c>
      <c r="L24" s="264">
        <v>463</v>
      </c>
      <c r="M24" s="264">
        <v>451</v>
      </c>
      <c r="N24" s="264">
        <v>442</v>
      </c>
    </row>
    <row r="25" spans="1:24">
      <c r="A25" s="274"/>
      <c r="B25" s="104" t="s">
        <v>521</v>
      </c>
      <c r="C25" s="122">
        <v>634</v>
      </c>
      <c r="D25" s="122">
        <v>639</v>
      </c>
      <c r="E25" s="122">
        <v>639</v>
      </c>
      <c r="F25" s="122">
        <v>664</v>
      </c>
      <c r="G25" s="122">
        <v>654</v>
      </c>
      <c r="H25" s="122">
        <v>635</v>
      </c>
      <c r="I25" s="122">
        <v>643</v>
      </c>
      <c r="J25" s="122">
        <v>656</v>
      </c>
      <c r="K25" s="122">
        <v>667</v>
      </c>
      <c r="L25" s="122">
        <v>676</v>
      </c>
      <c r="M25" s="122">
        <v>639</v>
      </c>
      <c r="N25" s="122">
        <v>630</v>
      </c>
      <c r="O25" s="267"/>
      <c r="P25" s="267"/>
      <c r="Q25" s="267"/>
      <c r="R25" s="267"/>
      <c r="S25" s="267"/>
      <c r="T25" s="267"/>
      <c r="U25" s="267"/>
      <c r="V25" s="267"/>
      <c r="W25" s="267"/>
      <c r="X25" s="267"/>
    </row>
    <row r="26" spans="1:24">
      <c r="A26" s="277"/>
      <c r="B26" s="213" t="s">
        <v>522</v>
      </c>
      <c r="C26" s="125">
        <v>616</v>
      </c>
      <c r="D26" s="125">
        <v>619</v>
      </c>
      <c r="E26" s="125">
        <v>604</v>
      </c>
      <c r="F26" s="125">
        <v>590</v>
      </c>
      <c r="G26" s="125">
        <v>575</v>
      </c>
      <c r="H26" s="125">
        <v>575</v>
      </c>
      <c r="I26" s="265">
        <v>579</v>
      </c>
      <c r="J26" s="265">
        <v>587</v>
      </c>
      <c r="K26" s="265">
        <v>572</v>
      </c>
      <c r="L26" s="265">
        <v>565</v>
      </c>
      <c r="M26" s="265">
        <v>537</v>
      </c>
      <c r="N26" s="265">
        <v>530</v>
      </c>
    </row>
    <row r="27" spans="1:24">
      <c r="A27" s="280" t="s">
        <v>446</v>
      </c>
      <c r="B27" s="281" t="s">
        <v>523</v>
      </c>
      <c r="C27" s="288">
        <v>227</v>
      </c>
      <c r="D27" s="288">
        <v>220</v>
      </c>
      <c r="E27" s="288">
        <v>218</v>
      </c>
      <c r="F27" s="288">
        <v>218</v>
      </c>
      <c r="G27" s="288">
        <v>221</v>
      </c>
      <c r="H27" s="288">
        <v>213</v>
      </c>
      <c r="I27" s="283">
        <v>223</v>
      </c>
      <c r="J27" s="283">
        <v>223</v>
      </c>
      <c r="K27" s="283">
        <v>222</v>
      </c>
      <c r="L27" s="283">
        <v>224</v>
      </c>
      <c r="M27" s="283">
        <v>219</v>
      </c>
      <c r="N27" s="283">
        <v>208</v>
      </c>
    </row>
    <row r="28" spans="1:24">
      <c r="A28" s="274"/>
      <c r="B28" s="104" t="s">
        <v>524</v>
      </c>
      <c r="C28" s="122">
        <v>635</v>
      </c>
      <c r="D28" s="122">
        <v>626</v>
      </c>
      <c r="E28" s="122">
        <v>612</v>
      </c>
      <c r="F28" s="122">
        <v>612</v>
      </c>
      <c r="G28" s="122">
        <v>607</v>
      </c>
      <c r="H28" s="122">
        <v>605</v>
      </c>
      <c r="I28" s="264">
        <v>601</v>
      </c>
      <c r="J28" s="264">
        <v>608</v>
      </c>
      <c r="K28" s="264">
        <v>598</v>
      </c>
      <c r="L28" s="264">
        <v>606</v>
      </c>
      <c r="M28" s="264">
        <v>587</v>
      </c>
      <c r="N28" s="264">
        <v>588</v>
      </c>
    </row>
    <row r="29" spans="1:24">
      <c r="A29" s="274"/>
      <c r="B29" s="104" t="s">
        <v>525</v>
      </c>
      <c r="C29" s="122">
        <v>190</v>
      </c>
      <c r="D29" s="122">
        <v>176</v>
      </c>
      <c r="E29" s="122">
        <v>180</v>
      </c>
      <c r="F29" s="122">
        <v>188</v>
      </c>
      <c r="G29" s="122">
        <v>184</v>
      </c>
      <c r="H29" s="122">
        <v>188</v>
      </c>
      <c r="I29" s="264">
        <v>194</v>
      </c>
      <c r="J29" s="264">
        <v>200</v>
      </c>
      <c r="K29" s="264">
        <v>199</v>
      </c>
      <c r="L29" s="264">
        <v>204</v>
      </c>
      <c r="M29" s="264">
        <v>199</v>
      </c>
      <c r="N29" s="264">
        <v>206</v>
      </c>
    </row>
    <row r="30" spans="1:24">
      <c r="A30" s="277"/>
      <c r="B30" s="213" t="s">
        <v>526</v>
      </c>
      <c r="C30" s="125">
        <v>80</v>
      </c>
      <c r="D30" s="125">
        <v>76</v>
      </c>
      <c r="E30" s="125">
        <v>84</v>
      </c>
      <c r="F30" s="125">
        <v>80</v>
      </c>
      <c r="G30" s="125">
        <v>78</v>
      </c>
      <c r="H30" s="125">
        <v>78</v>
      </c>
      <c r="I30" s="265">
        <v>76</v>
      </c>
      <c r="J30" s="265">
        <v>77</v>
      </c>
      <c r="K30" s="265">
        <v>81</v>
      </c>
      <c r="L30" s="265">
        <v>83</v>
      </c>
      <c r="M30" s="265">
        <v>80</v>
      </c>
      <c r="N30" s="265">
        <v>87</v>
      </c>
    </row>
    <row r="31" spans="1:24">
      <c r="A31" s="280" t="s">
        <v>447</v>
      </c>
      <c r="B31" s="281" t="s">
        <v>527</v>
      </c>
      <c r="C31" s="288">
        <v>1708</v>
      </c>
      <c r="D31" s="288">
        <v>1730</v>
      </c>
      <c r="E31" s="288">
        <v>1698</v>
      </c>
      <c r="F31" s="288">
        <v>1715</v>
      </c>
      <c r="G31" s="288">
        <v>1710</v>
      </c>
      <c r="H31" s="288">
        <v>1663</v>
      </c>
      <c r="I31" s="283">
        <v>1624</v>
      </c>
      <c r="J31" s="283">
        <v>1721</v>
      </c>
      <c r="K31" s="283">
        <v>1713</v>
      </c>
      <c r="L31" s="283">
        <v>1716</v>
      </c>
      <c r="M31" s="283">
        <v>1630</v>
      </c>
      <c r="N31" s="283">
        <v>1626</v>
      </c>
    </row>
    <row r="32" spans="1:24">
      <c r="A32" s="274"/>
      <c r="B32" s="104" t="s">
        <v>528</v>
      </c>
      <c r="C32" s="122">
        <v>387</v>
      </c>
      <c r="D32" s="122">
        <v>398</v>
      </c>
      <c r="E32" s="122">
        <v>379</v>
      </c>
      <c r="F32" s="122">
        <v>382</v>
      </c>
      <c r="G32" s="122">
        <v>381</v>
      </c>
      <c r="H32" s="122">
        <v>388</v>
      </c>
      <c r="I32" s="264">
        <v>370</v>
      </c>
      <c r="J32" s="264">
        <v>375</v>
      </c>
      <c r="K32" s="264">
        <v>363</v>
      </c>
      <c r="L32" s="264">
        <v>372</v>
      </c>
      <c r="M32" s="264">
        <v>362</v>
      </c>
      <c r="N32" s="264">
        <v>351</v>
      </c>
    </row>
    <row r="33" spans="1:24">
      <c r="A33" s="274"/>
      <c r="B33" s="104" t="s">
        <v>529</v>
      </c>
      <c r="C33" s="122">
        <v>774</v>
      </c>
      <c r="D33" s="122">
        <v>777</v>
      </c>
      <c r="E33" s="122">
        <v>784</v>
      </c>
      <c r="F33" s="122">
        <v>800</v>
      </c>
      <c r="G33" s="122">
        <v>776</v>
      </c>
      <c r="H33" s="122">
        <v>746</v>
      </c>
      <c r="I33" s="264">
        <v>740</v>
      </c>
      <c r="J33" s="264">
        <v>774</v>
      </c>
      <c r="K33" s="264">
        <v>762</v>
      </c>
      <c r="L33" s="264">
        <v>777</v>
      </c>
      <c r="M33" s="264">
        <v>726</v>
      </c>
      <c r="N33" s="264">
        <v>708</v>
      </c>
    </row>
    <row r="34" spans="1:24">
      <c r="A34" s="274"/>
      <c r="B34" s="104" t="s">
        <v>530</v>
      </c>
      <c r="C34" s="122">
        <v>377</v>
      </c>
      <c r="D34" s="122">
        <v>380</v>
      </c>
      <c r="E34" s="122">
        <v>377</v>
      </c>
      <c r="F34" s="122">
        <v>379</v>
      </c>
      <c r="G34" s="122">
        <v>378</v>
      </c>
      <c r="H34" s="122">
        <v>388</v>
      </c>
      <c r="I34" s="264">
        <v>377</v>
      </c>
      <c r="J34" s="264">
        <v>391</v>
      </c>
      <c r="K34" s="264">
        <v>393</v>
      </c>
      <c r="L34" s="264">
        <v>384</v>
      </c>
      <c r="M34" s="264">
        <v>377</v>
      </c>
      <c r="N34" s="264">
        <v>367</v>
      </c>
    </row>
    <row r="35" spans="1:24">
      <c r="A35" s="277"/>
      <c r="B35" s="213" t="s">
        <v>531</v>
      </c>
      <c r="C35" s="125">
        <v>338</v>
      </c>
      <c r="D35" s="125">
        <v>341</v>
      </c>
      <c r="E35" s="125">
        <v>340</v>
      </c>
      <c r="F35" s="125">
        <v>342</v>
      </c>
      <c r="G35" s="125">
        <v>323</v>
      </c>
      <c r="H35" s="125">
        <v>330</v>
      </c>
      <c r="I35" s="265">
        <v>326</v>
      </c>
      <c r="J35" s="265">
        <v>338</v>
      </c>
      <c r="K35" s="265">
        <v>333</v>
      </c>
      <c r="L35" s="265">
        <v>343</v>
      </c>
      <c r="M35" s="265">
        <v>331</v>
      </c>
      <c r="N35" s="265">
        <v>316</v>
      </c>
    </row>
    <row r="36" spans="1:24">
      <c r="A36" s="280" t="s">
        <v>429</v>
      </c>
      <c r="B36" s="281" t="s">
        <v>532</v>
      </c>
      <c r="C36" s="288">
        <v>1473</v>
      </c>
      <c r="D36" s="288">
        <v>1457</v>
      </c>
      <c r="E36" s="288">
        <v>1478</v>
      </c>
      <c r="F36" s="288">
        <v>1500</v>
      </c>
      <c r="G36" s="288">
        <v>1482</v>
      </c>
      <c r="H36" s="288">
        <v>1467</v>
      </c>
      <c r="I36" s="283">
        <v>1464</v>
      </c>
      <c r="J36" s="283">
        <v>1484</v>
      </c>
      <c r="K36" s="283">
        <v>1463</v>
      </c>
      <c r="L36" s="283">
        <v>1436</v>
      </c>
      <c r="M36" s="283">
        <v>1382</v>
      </c>
      <c r="N36" s="283">
        <v>1361</v>
      </c>
    </row>
    <row r="37" spans="1:24">
      <c r="A37" s="274"/>
      <c r="B37" s="104" t="s">
        <v>533</v>
      </c>
      <c r="C37" s="122">
        <v>704</v>
      </c>
      <c r="D37" s="122">
        <v>708</v>
      </c>
      <c r="E37" s="122">
        <v>705</v>
      </c>
      <c r="F37" s="122">
        <v>724</v>
      </c>
      <c r="G37" s="122">
        <v>722</v>
      </c>
      <c r="H37" s="122">
        <v>715</v>
      </c>
      <c r="I37" s="122">
        <v>686</v>
      </c>
      <c r="J37" s="122">
        <v>714</v>
      </c>
      <c r="K37" s="122">
        <v>693</v>
      </c>
      <c r="L37" s="122">
        <v>688</v>
      </c>
      <c r="M37" s="122">
        <v>635</v>
      </c>
      <c r="N37" s="122">
        <v>630</v>
      </c>
      <c r="O37" s="267"/>
      <c r="P37" s="267"/>
      <c r="Q37" s="267"/>
      <c r="R37" s="267"/>
      <c r="S37" s="267"/>
      <c r="T37" s="267"/>
      <c r="U37" s="267"/>
      <c r="V37" s="267"/>
      <c r="W37" s="267"/>
      <c r="X37" s="267"/>
    </row>
    <row r="38" spans="1:24">
      <c r="A38" s="274"/>
      <c r="B38" s="104" t="s">
        <v>534</v>
      </c>
      <c r="C38" s="122">
        <v>686</v>
      </c>
      <c r="D38" s="122">
        <v>680</v>
      </c>
      <c r="E38" s="122">
        <v>692</v>
      </c>
      <c r="F38" s="122">
        <v>700</v>
      </c>
      <c r="G38" s="122">
        <v>688</v>
      </c>
      <c r="H38" s="122">
        <v>680</v>
      </c>
      <c r="I38" s="264">
        <v>660</v>
      </c>
      <c r="J38" s="264">
        <v>686</v>
      </c>
      <c r="K38" s="264">
        <v>667</v>
      </c>
      <c r="L38" s="264">
        <v>667</v>
      </c>
      <c r="M38" s="264">
        <v>634</v>
      </c>
      <c r="N38" s="264">
        <v>622</v>
      </c>
    </row>
    <row r="39" spans="1:24">
      <c r="A39" s="274"/>
      <c r="B39" s="104" t="s">
        <v>535</v>
      </c>
      <c r="C39" s="122">
        <v>522</v>
      </c>
      <c r="D39" s="122">
        <v>527</v>
      </c>
      <c r="E39" s="122">
        <v>533</v>
      </c>
      <c r="F39" s="122">
        <v>549</v>
      </c>
      <c r="G39" s="122">
        <v>543</v>
      </c>
      <c r="H39" s="122">
        <v>542</v>
      </c>
      <c r="I39" s="264">
        <v>535</v>
      </c>
      <c r="J39" s="264">
        <v>534</v>
      </c>
      <c r="K39" s="264">
        <v>516</v>
      </c>
      <c r="L39" s="264">
        <v>545</v>
      </c>
      <c r="M39" s="264">
        <v>499</v>
      </c>
      <c r="N39" s="264">
        <v>485</v>
      </c>
    </row>
    <row r="40" spans="1:24">
      <c r="A40" s="277"/>
      <c r="B40" s="213" t="s">
        <v>536</v>
      </c>
      <c r="C40" s="125">
        <v>255</v>
      </c>
      <c r="D40" s="125">
        <v>270</v>
      </c>
      <c r="E40" s="125">
        <v>269</v>
      </c>
      <c r="F40" s="125">
        <v>271</v>
      </c>
      <c r="G40" s="125">
        <v>252</v>
      </c>
      <c r="H40" s="125">
        <v>243</v>
      </c>
      <c r="I40" s="265">
        <v>233</v>
      </c>
      <c r="J40" s="265">
        <v>244</v>
      </c>
      <c r="K40" s="265">
        <v>245</v>
      </c>
      <c r="L40" s="265">
        <v>252</v>
      </c>
      <c r="M40" s="265">
        <v>229</v>
      </c>
      <c r="N40" s="265">
        <v>229</v>
      </c>
    </row>
    <row r="41" spans="1:24">
      <c r="A41" s="280" t="s">
        <v>430</v>
      </c>
      <c r="B41" s="281" t="s">
        <v>537</v>
      </c>
      <c r="C41" s="288">
        <v>1003</v>
      </c>
      <c r="D41" s="288">
        <v>1015</v>
      </c>
      <c r="E41" s="288">
        <v>1011</v>
      </c>
      <c r="F41" s="288">
        <v>1070</v>
      </c>
      <c r="G41" s="288">
        <v>1031</v>
      </c>
      <c r="H41" s="288">
        <v>991</v>
      </c>
      <c r="I41" s="283">
        <v>1027</v>
      </c>
      <c r="J41" s="283">
        <v>1016</v>
      </c>
      <c r="K41" s="283">
        <v>1013</v>
      </c>
      <c r="L41" s="283">
        <v>1029</v>
      </c>
      <c r="M41" s="283">
        <v>987</v>
      </c>
      <c r="N41" s="283">
        <v>952</v>
      </c>
    </row>
    <row r="42" spans="1:24">
      <c r="A42" s="274"/>
      <c r="B42" s="104" t="s">
        <v>538</v>
      </c>
      <c r="C42" s="122">
        <v>1216</v>
      </c>
      <c r="D42" s="122">
        <v>1180</v>
      </c>
      <c r="E42" s="122">
        <v>1167</v>
      </c>
      <c r="F42" s="122">
        <v>1178</v>
      </c>
      <c r="G42" s="122">
        <v>1182</v>
      </c>
      <c r="H42" s="122">
        <v>1164</v>
      </c>
      <c r="I42" s="264">
        <v>1132</v>
      </c>
      <c r="J42" s="264">
        <v>1162</v>
      </c>
      <c r="K42" s="264">
        <v>1176</v>
      </c>
      <c r="L42" s="264">
        <v>1175</v>
      </c>
      <c r="M42" s="264">
        <v>1126</v>
      </c>
      <c r="N42" s="264">
        <v>1128</v>
      </c>
    </row>
    <row r="43" spans="1:24">
      <c r="A43" s="274"/>
      <c r="B43" s="104" t="s">
        <v>539</v>
      </c>
      <c r="C43" s="122">
        <v>453</v>
      </c>
      <c r="D43" s="122">
        <v>442</v>
      </c>
      <c r="E43" s="122">
        <v>452</v>
      </c>
      <c r="F43" s="122">
        <v>462</v>
      </c>
      <c r="G43" s="122">
        <v>442</v>
      </c>
      <c r="H43" s="122">
        <v>452</v>
      </c>
      <c r="I43" s="264">
        <v>458</v>
      </c>
      <c r="J43" s="264">
        <v>472</v>
      </c>
      <c r="K43" s="264">
        <v>454</v>
      </c>
      <c r="L43" s="264">
        <v>451</v>
      </c>
      <c r="M43" s="264">
        <v>427</v>
      </c>
      <c r="N43" s="264">
        <v>410</v>
      </c>
    </row>
    <row r="44" spans="1:24">
      <c r="A44" s="274"/>
      <c r="B44" s="104" t="s">
        <v>540</v>
      </c>
      <c r="C44" s="122">
        <v>758</v>
      </c>
      <c r="D44" s="122">
        <v>751</v>
      </c>
      <c r="E44" s="122">
        <v>768</v>
      </c>
      <c r="F44" s="122">
        <v>779</v>
      </c>
      <c r="G44" s="122">
        <v>765</v>
      </c>
      <c r="H44" s="122">
        <v>753</v>
      </c>
      <c r="I44" s="122">
        <v>740</v>
      </c>
      <c r="J44" s="122">
        <v>737</v>
      </c>
      <c r="K44" s="122">
        <v>746</v>
      </c>
      <c r="L44" s="122">
        <v>756</v>
      </c>
      <c r="M44" s="122">
        <v>706</v>
      </c>
      <c r="N44" s="122">
        <v>697</v>
      </c>
      <c r="O44" s="267"/>
      <c r="P44" s="267"/>
      <c r="Q44" s="267"/>
      <c r="R44" s="267"/>
      <c r="S44" s="267"/>
      <c r="T44" s="267"/>
      <c r="U44" s="267"/>
      <c r="V44" s="267"/>
      <c r="W44" s="267"/>
      <c r="X44" s="267"/>
    </row>
    <row r="45" spans="1:24">
      <c r="A45" s="277"/>
      <c r="B45" s="213" t="s">
        <v>541</v>
      </c>
      <c r="C45" s="125">
        <v>287</v>
      </c>
      <c r="D45" s="125">
        <v>286</v>
      </c>
      <c r="E45" s="125">
        <v>289</v>
      </c>
      <c r="F45" s="125">
        <v>280</v>
      </c>
      <c r="G45" s="125">
        <v>267</v>
      </c>
      <c r="H45" s="125">
        <v>259</v>
      </c>
      <c r="I45" s="265">
        <v>249</v>
      </c>
      <c r="J45" s="265">
        <v>265</v>
      </c>
      <c r="K45" s="265">
        <v>260</v>
      </c>
      <c r="L45" s="265">
        <v>246</v>
      </c>
      <c r="M45" s="265">
        <v>235</v>
      </c>
      <c r="N45" s="265">
        <v>239</v>
      </c>
    </row>
    <row r="46" spans="1:24">
      <c r="A46" s="280" t="s">
        <v>431</v>
      </c>
      <c r="B46" s="281" t="s">
        <v>542</v>
      </c>
      <c r="C46" s="288">
        <v>1394</v>
      </c>
      <c r="D46" s="288">
        <v>1376</v>
      </c>
      <c r="E46" s="288">
        <v>1373</v>
      </c>
      <c r="F46" s="288">
        <v>1388</v>
      </c>
      <c r="G46" s="288">
        <v>1357</v>
      </c>
      <c r="H46" s="288">
        <v>1339</v>
      </c>
      <c r="I46" s="283">
        <v>1351</v>
      </c>
      <c r="J46" s="283">
        <v>1375</v>
      </c>
      <c r="K46" s="283">
        <v>1351</v>
      </c>
      <c r="L46" s="283">
        <v>1347</v>
      </c>
      <c r="M46" s="283">
        <v>1303</v>
      </c>
      <c r="N46" s="283">
        <v>1300</v>
      </c>
    </row>
    <row r="47" spans="1:24">
      <c r="A47" s="274"/>
      <c r="B47" s="104" t="s">
        <v>543</v>
      </c>
      <c r="C47" s="122">
        <v>906</v>
      </c>
      <c r="D47" s="122">
        <v>892</v>
      </c>
      <c r="E47" s="122">
        <v>888</v>
      </c>
      <c r="F47" s="122">
        <v>902</v>
      </c>
      <c r="G47" s="122">
        <v>869</v>
      </c>
      <c r="H47" s="122">
        <v>877</v>
      </c>
      <c r="I47" s="264">
        <v>877</v>
      </c>
      <c r="J47" s="264">
        <v>882</v>
      </c>
      <c r="K47" s="264">
        <v>862</v>
      </c>
      <c r="L47" s="264">
        <v>881</v>
      </c>
      <c r="M47" s="264">
        <v>829</v>
      </c>
      <c r="N47" s="264">
        <v>811</v>
      </c>
    </row>
    <row r="48" spans="1:24">
      <c r="A48" s="274"/>
      <c r="B48" s="104" t="s">
        <v>544</v>
      </c>
      <c r="C48" s="122">
        <v>1412</v>
      </c>
      <c r="D48" s="122">
        <v>1411</v>
      </c>
      <c r="E48" s="122">
        <v>1404</v>
      </c>
      <c r="F48" s="122">
        <v>1430</v>
      </c>
      <c r="G48" s="122">
        <v>1422</v>
      </c>
      <c r="H48" s="122">
        <v>1386</v>
      </c>
      <c r="I48" s="264">
        <v>1348</v>
      </c>
      <c r="J48" s="264">
        <v>1407</v>
      </c>
      <c r="K48" s="264">
        <v>1367</v>
      </c>
      <c r="L48" s="264">
        <v>1388</v>
      </c>
      <c r="M48" s="264">
        <v>1321</v>
      </c>
      <c r="N48" s="264">
        <v>1325</v>
      </c>
    </row>
    <row r="49" spans="1:24">
      <c r="A49" s="274"/>
      <c r="B49" s="104" t="s">
        <v>545</v>
      </c>
      <c r="C49" s="122">
        <v>239</v>
      </c>
      <c r="D49" s="122">
        <v>221</v>
      </c>
      <c r="E49" s="122">
        <v>240</v>
      </c>
      <c r="F49" s="122">
        <v>245</v>
      </c>
      <c r="G49" s="122">
        <v>246</v>
      </c>
      <c r="H49" s="122">
        <v>256</v>
      </c>
      <c r="I49" s="264">
        <v>253</v>
      </c>
      <c r="J49" s="264">
        <v>254</v>
      </c>
      <c r="K49" s="264">
        <v>238</v>
      </c>
      <c r="L49" s="264">
        <v>240</v>
      </c>
      <c r="M49" s="264">
        <v>240</v>
      </c>
      <c r="N49" s="264">
        <v>245</v>
      </c>
    </row>
    <row r="50" spans="1:24">
      <c r="A50" s="274"/>
      <c r="B50" s="104" t="s">
        <v>546</v>
      </c>
      <c r="C50" s="122">
        <v>896</v>
      </c>
      <c r="D50" s="122">
        <v>922</v>
      </c>
      <c r="E50" s="122">
        <v>905</v>
      </c>
      <c r="F50" s="122">
        <v>914</v>
      </c>
      <c r="G50" s="122">
        <v>902</v>
      </c>
      <c r="H50" s="122">
        <v>896</v>
      </c>
      <c r="I50" s="264">
        <v>903</v>
      </c>
      <c r="J50" s="264">
        <v>903</v>
      </c>
      <c r="K50" s="264">
        <v>922</v>
      </c>
      <c r="L50" s="264">
        <v>920</v>
      </c>
      <c r="M50" s="264">
        <v>886</v>
      </c>
      <c r="N50" s="264">
        <v>882</v>
      </c>
    </row>
    <row r="51" spans="1:24">
      <c r="A51" s="274"/>
      <c r="B51" s="104" t="s">
        <v>547</v>
      </c>
      <c r="C51" s="122">
        <v>229</v>
      </c>
      <c r="D51" s="122">
        <v>236</v>
      </c>
      <c r="E51" s="122">
        <v>232</v>
      </c>
      <c r="F51" s="122">
        <v>234</v>
      </c>
      <c r="G51" s="122">
        <v>245</v>
      </c>
      <c r="H51" s="122">
        <v>231</v>
      </c>
      <c r="I51" s="122">
        <v>236</v>
      </c>
      <c r="J51" s="122">
        <v>245</v>
      </c>
      <c r="K51" s="122">
        <v>255</v>
      </c>
      <c r="L51" s="122">
        <v>258</v>
      </c>
      <c r="M51" s="122">
        <v>229</v>
      </c>
      <c r="N51" s="122">
        <v>230</v>
      </c>
      <c r="O51" s="267"/>
      <c r="P51" s="267"/>
      <c r="Q51" s="267"/>
      <c r="R51" s="267"/>
      <c r="S51" s="267"/>
      <c r="T51" s="267"/>
      <c r="U51" s="267"/>
      <c r="V51" s="267"/>
      <c r="W51" s="267"/>
      <c r="X51" s="267"/>
    </row>
    <row r="52" spans="1:24">
      <c r="A52" s="277"/>
      <c r="B52" s="213" t="s">
        <v>548</v>
      </c>
      <c r="C52" s="125">
        <v>335</v>
      </c>
      <c r="D52" s="125">
        <v>328</v>
      </c>
      <c r="E52" s="125">
        <v>317</v>
      </c>
      <c r="F52" s="125">
        <v>321</v>
      </c>
      <c r="G52" s="125">
        <v>335</v>
      </c>
      <c r="H52" s="125">
        <v>348</v>
      </c>
      <c r="I52" s="265">
        <v>331</v>
      </c>
      <c r="J52" s="265">
        <v>338</v>
      </c>
      <c r="K52" s="265">
        <v>349</v>
      </c>
      <c r="L52" s="265">
        <v>337</v>
      </c>
      <c r="M52" s="265">
        <v>320</v>
      </c>
      <c r="N52" s="265">
        <v>325</v>
      </c>
    </row>
    <row r="53" spans="1:24">
      <c r="A53" s="280" t="s">
        <v>432</v>
      </c>
      <c r="B53" s="281" t="s">
        <v>549</v>
      </c>
      <c r="C53" s="288">
        <v>804</v>
      </c>
      <c r="D53" s="288">
        <v>803</v>
      </c>
      <c r="E53" s="288">
        <v>806</v>
      </c>
      <c r="F53" s="288">
        <v>817</v>
      </c>
      <c r="G53" s="288">
        <v>809</v>
      </c>
      <c r="H53" s="288">
        <v>819</v>
      </c>
      <c r="I53" s="283">
        <v>812</v>
      </c>
      <c r="J53" s="283">
        <v>838</v>
      </c>
      <c r="K53" s="283">
        <v>821</v>
      </c>
      <c r="L53" s="283">
        <v>795</v>
      </c>
      <c r="M53" s="283">
        <v>776</v>
      </c>
      <c r="N53" s="283">
        <v>789</v>
      </c>
    </row>
    <row r="54" spans="1:24">
      <c r="A54" s="274"/>
      <c r="B54" s="104" t="s">
        <v>550</v>
      </c>
      <c r="C54" s="122">
        <v>1818</v>
      </c>
      <c r="D54" s="122">
        <v>1828</v>
      </c>
      <c r="E54" s="122">
        <v>1835</v>
      </c>
      <c r="F54" s="122">
        <v>1833</v>
      </c>
      <c r="G54" s="122">
        <v>1834</v>
      </c>
      <c r="H54" s="122">
        <v>1775</v>
      </c>
      <c r="I54" s="264">
        <v>1753</v>
      </c>
      <c r="J54" s="264">
        <v>1761</v>
      </c>
      <c r="K54" s="264">
        <v>1700</v>
      </c>
      <c r="L54" s="264">
        <v>1692</v>
      </c>
      <c r="M54" s="264">
        <v>1652</v>
      </c>
      <c r="N54" s="264">
        <v>1658</v>
      </c>
    </row>
    <row r="55" spans="1:24">
      <c r="A55" s="274"/>
      <c r="B55" s="104" t="s">
        <v>551</v>
      </c>
      <c r="C55" s="122">
        <v>1032</v>
      </c>
      <c r="D55" s="122">
        <v>1048</v>
      </c>
      <c r="E55" s="122">
        <v>1062</v>
      </c>
      <c r="F55" s="122">
        <v>1066</v>
      </c>
      <c r="G55" s="122">
        <v>1052</v>
      </c>
      <c r="H55" s="122">
        <v>1056</v>
      </c>
      <c r="I55" s="264">
        <v>1089</v>
      </c>
      <c r="J55" s="264">
        <v>1110</v>
      </c>
      <c r="K55" s="264">
        <v>1102</v>
      </c>
      <c r="L55" s="264">
        <v>1126</v>
      </c>
      <c r="M55" s="264">
        <v>1097</v>
      </c>
      <c r="N55" s="264">
        <v>1092</v>
      </c>
    </row>
    <row r="56" spans="1:24">
      <c r="A56" s="274"/>
      <c r="B56" s="104" t="s">
        <v>552</v>
      </c>
      <c r="C56" s="122">
        <v>544</v>
      </c>
      <c r="D56" s="122">
        <v>541</v>
      </c>
      <c r="E56" s="122">
        <v>542</v>
      </c>
      <c r="F56" s="122">
        <v>538</v>
      </c>
      <c r="G56" s="122">
        <v>532</v>
      </c>
      <c r="H56" s="122">
        <v>511</v>
      </c>
      <c r="I56" s="264">
        <v>527</v>
      </c>
      <c r="J56" s="264">
        <v>539</v>
      </c>
      <c r="K56" s="264">
        <v>544</v>
      </c>
      <c r="L56" s="264">
        <v>575</v>
      </c>
      <c r="M56" s="264">
        <v>557</v>
      </c>
      <c r="N56" s="264">
        <v>542</v>
      </c>
    </row>
    <row r="57" spans="1:24">
      <c r="A57" s="277"/>
      <c r="B57" s="213" t="s">
        <v>553</v>
      </c>
      <c r="C57" s="125">
        <v>705</v>
      </c>
      <c r="D57" s="125">
        <v>712</v>
      </c>
      <c r="E57" s="125">
        <v>708</v>
      </c>
      <c r="F57" s="125">
        <v>710</v>
      </c>
      <c r="G57" s="125">
        <v>709</v>
      </c>
      <c r="H57" s="125">
        <v>689</v>
      </c>
      <c r="I57" s="265">
        <v>655</v>
      </c>
      <c r="J57" s="265">
        <v>658</v>
      </c>
      <c r="K57" s="265">
        <v>674</v>
      </c>
      <c r="L57" s="265">
        <v>686</v>
      </c>
      <c r="M57" s="265">
        <v>677</v>
      </c>
      <c r="N57" s="265">
        <v>657</v>
      </c>
    </row>
    <row r="58" spans="1:24">
      <c r="A58" s="280" t="s">
        <v>433</v>
      </c>
      <c r="B58" s="281" t="s">
        <v>554</v>
      </c>
      <c r="C58" s="288">
        <v>1661</v>
      </c>
      <c r="D58" s="288">
        <v>1647</v>
      </c>
      <c r="E58" s="288">
        <v>1642</v>
      </c>
      <c r="F58" s="288">
        <v>1675</v>
      </c>
      <c r="G58" s="288">
        <v>1629</v>
      </c>
      <c r="H58" s="288">
        <v>1619</v>
      </c>
      <c r="I58" s="283">
        <v>1611</v>
      </c>
      <c r="J58" s="283">
        <v>1610</v>
      </c>
      <c r="K58" s="283">
        <v>1607</v>
      </c>
      <c r="L58" s="283">
        <v>1623</v>
      </c>
      <c r="M58" s="283">
        <v>1549</v>
      </c>
      <c r="N58" s="283">
        <v>1537</v>
      </c>
    </row>
    <row r="59" spans="1:24">
      <c r="A59" s="274"/>
      <c r="B59" s="104" t="s">
        <v>555</v>
      </c>
      <c r="C59" s="122">
        <v>551</v>
      </c>
      <c r="D59" s="122">
        <v>554</v>
      </c>
      <c r="E59" s="122">
        <v>549</v>
      </c>
      <c r="F59" s="122">
        <v>540</v>
      </c>
      <c r="G59" s="122">
        <v>543</v>
      </c>
      <c r="H59" s="122">
        <v>542</v>
      </c>
      <c r="I59" s="264">
        <v>511</v>
      </c>
      <c r="J59" s="264">
        <v>527</v>
      </c>
      <c r="K59" s="264">
        <v>546</v>
      </c>
      <c r="L59" s="264">
        <v>538</v>
      </c>
      <c r="M59" s="264">
        <v>519</v>
      </c>
      <c r="N59" s="264">
        <v>496</v>
      </c>
    </row>
    <row r="60" spans="1:24">
      <c r="A60" s="274"/>
      <c r="B60" s="104" t="s">
        <v>556</v>
      </c>
      <c r="C60" s="122">
        <v>1172</v>
      </c>
      <c r="D60" s="122">
        <v>1185</v>
      </c>
      <c r="E60" s="122">
        <v>1158</v>
      </c>
      <c r="F60" s="122">
        <v>1161</v>
      </c>
      <c r="G60" s="122">
        <v>1119</v>
      </c>
      <c r="H60" s="122">
        <v>1106</v>
      </c>
      <c r="I60" s="264">
        <v>1110</v>
      </c>
      <c r="J60" s="264">
        <v>1141</v>
      </c>
      <c r="K60" s="264">
        <v>1125</v>
      </c>
      <c r="L60" s="264">
        <v>1129</v>
      </c>
      <c r="M60" s="264">
        <v>1108</v>
      </c>
      <c r="N60" s="264">
        <v>1098</v>
      </c>
    </row>
    <row r="61" spans="1:24">
      <c r="A61" s="274"/>
      <c r="B61" s="104" t="s">
        <v>557</v>
      </c>
      <c r="C61" s="122">
        <v>317</v>
      </c>
      <c r="D61" s="122">
        <v>310</v>
      </c>
      <c r="E61" s="122">
        <v>316</v>
      </c>
      <c r="F61" s="122">
        <v>320</v>
      </c>
      <c r="G61" s="122">
        <v>315</v>
      </c>
      <c r="H61" s="122">
        <v>313</v>
      </c>
      <c r="I61" s="264">
        <v>311</v>
      </c>
      <c r="J61" s="264">
        <v>317</v>
      </c>
      <c r="K61" s="264">
        <v>309</v>
      </c>
      <c r="L61" s="264">
        <v>298</v>
      </c>
      <c r="M61" s="264">
        <v>294</v>
      </c>
      <c r="N61" s="264">
        <v>286</v>
      </c>
    </row>
    <row r="62" spans="1:24">
      <c r="A62" s="277"/>
      <c r="B62" s="213" t="s">
        <v>558</v>
      </c>
      <c r="C62" s="125">
        <v>456</v>
      </c>
      <c r="D62" s="125">
        <v>447</v>
      </c>
      <c r="E62" s="125">
        <v>439</v>
      </c>
      <c r="F62" s="125">
        <v>439</v>
      </c>
      <c r="G62" s="125">
        <v>434</v>
      </c>
      <c r="H62" s="125">
        <v>437</v>
      </c>
      <c r="I62" s="265">
        <v>432</v>
      </c>
      <c r="J62" s="265">
        <v>455</v>
      </c>
      <c r="K62" s="265">
        <v>454</v>
      </c>
      <c r="L62" s="265">
        <v>443</v>
      </c>
      <c r="M62" s="265">
        <v>439</v>
      </c>
      <c r="N62" s="265">
        <v>430</v>
      </c>
    </row>
    <row r="63" spans="1:24">
      <c r="A63" s="274" t="s">
        <v>434</v>
      </c>
      <c r="B63" s="104" t="s">
        <v>559</v>
      </c>
      <c r="C63" s="122">
        <v>575</v>
      </c>
      <c r="D63" s="122">
        <v>558</v>
      </c>
      <c r="E63" s="122">
        <v>561</v>
      </c>
      <c r="F63" s="122">
        <v>569</v>
      </c>
      <c r="G63" s="122">
        <v>549</v>
      </c>
      <c r="H63" s="122">
        <v>541</v>
      </c>
      <c r="I63" s="264">
        <v>531</v>
      </c>
      <c r="J63" s="264">
        <v>544</v>
      </c>
      <c r="K63" s="264">
        <v>525</v>
      </c>
      <c r="L63" s="264">
        <v>547</v>
      </c>
      <c r="M63" s="264">
        <v>518</v>
      </c>
      <c r="N63" s="264">
        <v>517</v>
      </c>
    </row>
    <row r="64" spans="1:24">
      <c r="A64" s="274"/>
      <c r="B64" s="104" t="s">
        <v>560</v>
      </c>
      <c r="C64" s="122">
        <v>631</v>
      </c>
      <c r="D64" s="122">
        <v>628</v>
      </c>
      <c r="E64" s="122">
        <v>621</v>
      </c>
      <c r="F64" s="122">
        <v>646</v>
      </c>
      <c r="G64" s="122">
        <v>624</v>
      </c>
      <c r="H64" s="122">
        <v>628</v>
      </c>
      <c r="I64" s="122">
        <v>634</v>
      </c>
      <c r="J64" s="122">
        <v>646</v>
      </c>
      <c r="K64" s="122">
        <v>626</v>
      </c>
      <c r="L64" s="122">
        <v>622</v>
      </c>
      <c r="M64" s="122">
        <v>592</v>
      </c>
      <c r="N64" s="122">
        <v>582</v>
      </c>
      <c r="O64" s="267"/>
      <c r="P64" s="267"/>
      <c r="Q64" s="267"/>
      <c r="R64" s="267"/>
      <c r="S64" s="267"/>
      <c r="T64" s="267"/>
      <c r="U64" s="267"/>
      <c r="V64" s="267"/>
      <c r="W64" s="267"/>
      <c r="X64" s="267"/>
    </row>
    <row r="65" spans="1:24">
      <c r="A65" s="274"/>
      <c r="B65" s="104" t="s">
        <v>561</v>
      </c>
      <c r="C65" s="122">
        <v>515</v>
      </c>
      <c r="D65" s="122">
        <v>506</v>
      </c>
      <c r="E65" s="122">
        <v>509</v>
      </c>
      <c r="F65" s="122">
        <v>508</v>
      </c>
      <c r="G65" s="122">
        <v>494</v>
      </c>
      <c r="H65" s="122">
        <v>495</v>
      </c>
      <c r="I65" s="264">
        <v>494</v>
      </c>
      <c r="J65" s="264">
        <v>511</v>
      </c>
      <c r="K65" s="264">
        <v>492</v>
      </c>
      <c r="L65" s="264">
        <v>490</v>
      </c>
      <c r="M65" s="264">
        <v>473</v>
      </c>
      <c r="N65" s="264">
        <v>467</v>
      </c>
    </row>
    <row r="66" spans="1:24">
      <c r="A66" s="274"/>
      <c r="B66" s="104" t="s">
        <v>562</v>
      </c>
      <c r="C66" s="122">
        <v>256</v>
      </c>
      <c r="D66" s="122">
        <v>257</v>
      </c>
      <c r="E66" s="122">
        <v>251</v>
      </c>
      <c r="F66" s="122">
        <v>253</v>
      </c>
      <c r="G66" s="122">
        <v>246</v>
      </c>
      <c r="H66" s="122">
        <v>250</v>
      </c>
      <c r="I66" s="264">
        <v>251</v>
      </c>
      <c r="J66" s="264">
        <v>260</v>
      </c>
      <c r="K66" s="264">
        <v>246</v>
      </c>
      <c r="L66" s="264">
        <v>248</v>
      </c>
      <c r="M66" s="264">
        <v>229</v>
      </c>
      <c r="N66" s="264">
        <v>224</v>
      </c>
    </row>
    <row r="67" spans="1:24">
      <c r="A67" s="277"/>
      <c r="B67" s="213" t="s">
        <v>563</v>
      </c>
      <c r="C67" s="125">
        <v>134</v>
      </c>
      <c r="D67" s="125">
        <v>125</v>
      </c>
      <c r="E67" s="125">
        <v>130</v>
      </c>
      <c r="F67" s="125">
        <v>141</v>
      </c>
      <c r="G67" s="125">
        <v>128</v>
      </c>
      <c r="H67" s="125">
        <v>134</v>
      </c>
      <c r="I67" s="265">
        <v>147</v>
      </c>
      <c r="J67" s="265">
        <v>143</v>
      </c>
      <c r="K67" s="265">
        <v>141</v>
      </c>
      <c r="L67" s="265">
        <v>143</v>
      </c>
      <c r="M67" s="265">
        <v>138</v>
      </c>
      <c r="N67" s="265">
        <v>134</v>
      </c>
    </row>
    <row r="68" spans="1:24">
      <c r="A68" s="274" t="s">
        <v>435</v>
      </c>
      <c r="B68" s="104" t="s">
        <v>564</v>
      </c>
      <c r="C68" s="122">
        <v>1365</v>
      </c>
      <c r="D68" s="122">
        <v>1367</v>
      </c>
      <c r="E68" s="122">
        <v>1352</v>
      </c>
      <c r="F68" s="122">
        <v>1371</v>
      </c>
      <c r="G68" s="122">
        <v>1330</v>
      </c>
      <c r="H68" s="122">
        <v>1362</v>
      </c>
      <c r="I68" s="264">
        <v>1338</v>
      </c>
      <c r="J68" s="264">
        <v>1379</v>
      </c>
      <c r="K68" s="264">
        <v>1342</v>
      </c>
      <c r="L68" s="264">
        <v>1343</v>
      </c>
      <c r="M68" s="264">
        <v>1271</v>
      </c>
      <c r="N68" s="264">
        <v>1278</v>
      </c>
    </row>
    <row r="69" spans="1:24">
      <c r="A69" s="277"/>
      <c r="B69" s="213" t="s">
        <v>565</v>
      </c>
      <c r="C69" s="125">
        <v>262</v>
      </c>
      <c r="D69" s="125">
        <v>264</v>
      </c>
      <c r="E69" s="125">
        <v>261</v>
      </c>
      <c r="F69" s="125">
        <v>268</v>
      </c>
      <c r="G69" s="125">
        <v>261</v>
      </c>
      <c r="H69" s="125">
        <v>259</v>
      </c>
      <c r="I69" s="265">
        <v>280</v>
      </c>
      <c r="J69" s="265">
        <v>292</v>
      </c>
      <c r="K69" s="265">
        <v>287</v>
      </c>
      <c r="L69" s="265">
        <v>286</v>
      </c>
      <c r="M69" s="265">
        <v>273</v>
      </c>
      <c r="N69" s="265">
        <v>268</v>
      </c>
    </row>
    <row r="70" spans="1:24">
      <c r="A70" s="274" t="s">
        <v>436</v>
      </c>
      <c r="B70" s="104" t="s">
        <v>566</v>
      </c>
      <c r="C70" s="122">
        <v>1521</v>
      </c>
      <c r="D70" s="122">
        <v>1539</v>
      </c>
      <c r="E70" s="122">
        <v>1552</v>
      </c>
      <c r="F70" s="122">
        <v>1572</v>
      </c>
      <c r="G70" s="122">
        <v>1585</v>
      </c>
      <c r="H70" s="122">
        <v>1580</v>
      </c>
      <c r="I70" s="122">
        <v>1557</v>
      </c>
      <c r="J70" s="122">
        <v>1570</v>
      </c>
      <c r="K70" s="122">
        <v>1555</v>
      </c>
      <c r="L70" s="122">
        <v>1555</v>
      </c>
      <c r="M70" s="122">
        <v>1483</v>
      </c>
      <c r="N70" s="122">
        <v>1467</v>
      </c>
      <c r="O70" s="267"/>
      <c r="P70" s="267"/>
      <c r="Q70" s="267"/>
      <c r="R70" s="267"/>
      <c r="S70" s="267"/>
      <c r="T70" s="267"/>
      <c r="U70" s="267"/>
      <c r="V70" s="267"/>
      <c r="W70" s="267"/>
      <c r="X70" s="267"/>
    </row>
    <row r="71" spans="1:24">
      <c r="A71" s="274"/>
      <c r="B71" s="104" t="s">
        <v>567</v>
      </c>
      <c r="C71" s="122">
        <v>2168</v>
      </c>
      <c r="D71" s="122">
        <v>2179</v>
      </c>
      <c r="E71" s="122">
        <v>2168</v>
      </c>
      <c r="F71" s="122">
        <v>2165</v>
      </c>
      <c r="G71" s="122">
        <v>2157</v>
      </c>
      <c r="H71" s="122">
        <v>2156</v>
      </c>
      <c r="I71" s="264">
        <v>2086</v>
      </c>
      <c r="J71" s="264">
        <v>2125</v>
      </c>
      <c r="K71" s="264">
        <v>2099</v>
      </c>
      <c r="L71" s="264">
        <v>2127</v>
      </c>
      <c r="M71" s="264">
        <v>2015</v>
      </c>
      <c r="N71" s="264">
        <v>2023</v>
      </c>
    </row>
    <row r="72" spans="1:24">
      <c r="A72" s="277"/>
      <c r="B72" s="213" t="s">
        <v>568</v>
      </c>
      <c r="C72" s="125">
        <v>435</v>
      </c>
      <c r="D72" s="125">
        <v>424</v>
      </c>
      <c r="E72" s="125">
        <v>417</v>
      </c>
      <c r="F72" s="125">
        <v>441</v>
      </c>
      <c r="G72" s="125">
        <v>427</v>
      </c>
      <c r="H72" s="125">
        <v>426</v>
      </c>
      <c r="I72" s="265">
        <v>425</v>
      </c>
      <c r="J72" s="265">
        <v>451</v>
      </c>
      <c r="K72" s="265">
        <v>429</v>
      </c>
      <c r="L72" s="265">
        <v>402</v>
      </c>
      <c r="M72" s="265">
        <v>403</v>
      </c>
      <c r="N72" s="265">
        <v>418</v>
      </c>
    </row>
    <row r="73" spans="1:24">
      <c r="A73" s="280" t="s">
        <v>437</v>
      </c>
      <c r="B73" s="281" t="s">
        <v>569</v>
      </c>
      <c r="C73" s="288">
        <v>2757</v>
      </c>
      <c r="D73" s="288">
        <v>2730</v>
      </c>
      <c r="E73" s="288">
        <v>2705</v>
      </c>
      <c r="F73" s="288">
        <v>2738</v>
      </c>
      <c r="G73" s="288">
        <v>2697</v>
      </c>
      <c r="H73" s="288">
        <v>2715</v>
      </c>
      <c r="I73" s="283">
        <v>2663</v>
      </c>
      <c r="J73" s="283">
        <v>2708</v>
      </c>
      <c r="K73" s="283">
        <v>2689</v>
      </c>
      <c r="L73" s="283">
        <v>2705</v>
      </c>
      <c r="M73" s="283">
        <v>2577</v>
      </c>
      <c r="N73" s="283">
        <v>2555</v>
      </c>
    </row>
    <row r="74" spans="1:24">
      <c r="A74" s="277"/>
      <c r="B74" s="213" t="s">
        <v>570</v>
      </c>
      <c r="C74" s="125">
        <v>476</v>
      </c>
      <c r="D74" s="125">
        <v>477</v>
      </c>
      <c r="E74" s="125">
        <v>476</v>
      </c>
      <c r="F74" s="125">
        <v>484</v>
      </c>
      <c r="G74" s="125">
        <v>470</v>
      </c>
      <c r="H74" s="125">
        <v>458</v>
      </c>
      <c r="I74" s="265">
        <v>460</v>
      </c>
      <c r="J74" s="265">
        <v>468</v>
      </c>
      <c r="K74" s="265">
        <v>458</v>
      </c>
      <c r="L74" s="265">
        <v>460</v>
      </c>
      <c r="M74" s="265">
        <v>452</v>
      </c>
      <c r="N74" s="265">
        <v>475</v>
      </c>
    </row>
    <row r="75" spans="1:24">
      <c r="A75" s="280" t="s">
        <v>438</v>
      </c>
      <c r="B75" s="281" t="s">
        <v>571</v>
      </c>
      <c r="C75" s="288">
        <v>45</v>
      </c>
      <c r="D75" s="288">
        <v>48</v>
      </c>
      <c r="E75" s="288">
        <v>48</v>
      </c>
      <c r="F75" s="288">
        <v>50</v>
      </c>
      <c r="G75" s="288">
        <v>50</v>
      </c>
      <c r="H75" s="288">
        <v>50</v>
      </c>
      <c r="I75" s="283">
        <v>47</v>
      </c>
      <c r="J75" s="283">
        <v>51</v>
      </c>
      <c r="K75" s="283">
        <v>45</v>
      </c>
      <c r="L75" s="283">
        <v>46</v>
      </c>
      <c r="M75" s="283">
        <v>43</v>
      </c>
      <c r="N75" s="283">
        <v>46</v>
      </c>
    </row>
    <row r="76" spans="1:24">
      <c r="A76" s="274"/>
      <c r="B76" s="104" t="s">
        <v>572</v>
      </c>
      <c r="C76" s="122">
        <v>77</v>
      </c>
      <c r="D76" s="122">
        <v>69</v>
      </c>
      <c r="E76" s="122">
        <v>69</v>
      </c>
      <c r="F76" s="122">
        <v>71</v>
      </c>
      <c r="G76" s="122">
        <v>72</v>
      </c>
      <c r="H76" s="122">
        <v>67</v>
      </c>
      <c r="I76" s="122">
        <v>67</v>
      </c>
      <c r="J76" s="122">
        <v>67</v>
      </c>
      <c r="K76" s="122">
        <v>73</v>
      </c>
      <c r="L76" s="122">
        <v>66</v>
      </c>
      <c r="M76" s="122">
        <v>57</v>
      </c>
      <c r="N76" s="122">
        <v>61</v>
      </c>
      <c r="O76" s="267"/>
      <c r="P76" s="267"/>
      <c r="Q76" s="267"/>
      <c r="R76" s="267"/>
      <c r="S76" s="267"/>
      <c r="T76" s="267"/>
      <c r="U76" s="267"/>
      <c r="V76" s="267"/>
      <c r="W76" s="267"/>
      <c r="X76" s="267"/>
    </row>
    <row r="77" spans="1:24">
      <c r="A77" s="274"/>
      <c r="B77" s="104" t="s">
        <v>573</v>
      </c>
      <c r="C77" s="122">
        <v>82</v>
      </c>
      <c r="D77" s="122">
        <v>80</v>
      </c>
      <c r="E77" s="122">
        <v>83</v>
      </c>
      <c r="F77" s="122">
        <v>81</v>
      </c>
      <c r="G77" s="122">
        <v>78</v>
      </c>
      <c r="H77" s="122">
        <v>73</v>
      </c>
      <c r="I77" s="264">
        <v>79</v>
      </c>
      <c r="J77" s="264">
        <v>84</v>
      </c>
      <c r="K77" s="264">
        <v>75</v>
      </c>
      <c r="L77" s="264">
        <v>73</v>
      </c>
      <c r="M77" s="264">
        <v>69</v>
      </c>
      <c r="N77" s="264">
        <v>72</v>
      </c>
    </row>
    <row r="78" spans="1:24">
      <c r="A78" s="274"/>
      <c r="B78" s="104" t="s">
        <v>574</v>
      </c>
      <c r="C78" s="122">
        <v>16</v>
      </c>
      <c r="D78" s="122">
        <v>18</v>
      </c>
      <c r="E78" s="122">
        <v>17</v>
      </c>
      <c r="F78" s="122">
        <v>17</v>
      </c>
      <c r="G78" s="122">
        <v>21</v>
      </c>
      <c r="H78" s="122">
        <v>17</v>
      </c>
      <c r="I78" s="264">
        <v>18</v>
      </c>
      <c r="J78" s="264">
        <v>21</v>
      </c>
      <c r="K78" s="264">
        <v>20</v>
      </c>
      <c r="L78" s="264">
        <v>20</v>
      </c>
      <c r="M78" s="264">
        <v>15</v>
      </c>
      <c r="N78" s="264">
        <v>12</v>
      </c>
    </row>
    <row r="79" spans="1:24">
      <c r="A79" s="274"/>
      <c r="B79" s="104" t="s">
        <v>575</v>
      </c>
      <c r="C79" s="122">
        <v>69</v>
      </c>
      <c r="D79" s="122">
        <v>74</v>
      </c>
      <c r="E79" s="122">
        <v>75</v>
      </c>
      <c r="F79" s="122">
        <v>76</v>
      </c>
      <c r="G79" s="122">
        <v>79</v>
      </c>
      <c r="H79" s="122">
        <v>80</v>
      </c>
      <c r="I79" s="264">
        <v>84</v>
      </c>
      <c r="J79" s="264">
        <v>81</v>
      </c>
      <c r="K79" s="264">
        <v>74</v>
      </c>
      <c r="L79" s="264">
        <v>70</v>
      </c>
      <c r="M79" s="264">
        <v>75</v>
      </c>
      <c r="N79" s="264">
        <v>72</v>
      </c>
    </row>
    <row r="80" spans="1:24">
      <c r="A80" s="277"/>
      <c r="B80" s="213" t="s">
        <v>576</v>
      </c>
      <c r="C80" s="125">
        <v>41</v>
      </c>
      <c r="D80" s="125">
        <v>41</v>
      </c>
      <c r="E80" s="125">
        <v>41</v>
      </c>
      <c r="F80" s="125">
        <v>42</v>
      </c>
      <c r="G80" s="125">
        <v>45</v>
      </c>
      <c r="H80" s="125">
        <v>49</v>
      </c>
      <c r="I80" s="265">
        <v>46</v>
      </c>
      <c r="J80" s="265">
        <v>48</v>
      </c>
      <c r="K80" s="265">
        <v>47</v>
      </c>
      <c r="L80" s="265">
        <v>45</v>
      </c>
      <c r="M80" s="265">
        <v>38</v>
      </c>
      <c r="N80" s="265">
        <v>41</v>
      </c>
    </row>
    <row r="81" spans="1:24">
      <c r="A81" s="280" t="s">
        <v>439</v>
      </c>
      <c r="B81" s="281" t="s">
        <v>577</v>
      </c>
      <c r="C81" s="288">
        <v>1063</v>
      </c>
      <c r="D81" s="288">
        <v>1029</v>
      </c>
      <c r="E81" s="288">
        <v>1045</v>
      </c>
      <c r="F81" s="288">
        <v>1042</v>
      </c>
      <c r="G81" s="288">
        <v>1043</v>
      </c>
      <c r="H81" s="288">
        <v>1041</v>
      </c>
      <c r="I81" s="283">
        <v>1028</v>
      </c>
      <c r="J81" s="283">
        <v>1037</v>
      </c>
      <c r="K81" s="283">
        <v>1022</v>
      </c>
      <c r="L81" s="283">
        <v>1035</v>
      </c>
      <c r="M81" s="283">
        <v>997</v>
      </c>
      <c r="N81" s="283">
        <v>989</v>
      </c>
    </row>
    <row r="82" spans="1:24">
      <c r="A82" s="277"/>
      <c r="B82" s="213" t="s">
        <v>578</v>
      </c>
      <c r="C82" s="125">
        <v>64</v>
      </c>
      <c r="D82" s="125">
        <v>59</v>
      </c>
      <c r="E82" s="125">
        <v>57</v>
      </c>
      <c r="F82" s="125">
        <v>57</v>
      </c>
      <c r="G82" s="125">
        <v>56</v>
      </c>
      <c r="H82" s="125">
        <v>53</v>
      </c>
      <c r="I82" s="265">
        <v>49</v>
      </c>
      <c r="J82" s="265">
        <v>50</v>
      </c>
      <c r="K82" s="265">
        <v>50</v>
      </c>
      <c r="L82" s="265">
        <v>49</v>
      </c>
      <c r="M82" s="265">
        <v>48</v>
      </c>
      <c r="N82" s="265">
        <v>46</v>
      </c>
    </row>
    <row r="83" spans="1:24">
      <c r="A83" s="280" t="s">
        <v>440</v>
      </c>
      <c r="B83" s="281" t="s">
        <v>579</v>
      </c>
      <c r="C83" s="288">
        <v>95</v>
      </c>
      <c r="D83" s="288">
        <v>90</v>
      </c>
      <c r="E83" s="288">
        <v>91</v>
      </c>
      <c r="F83" s="288">
        <v>100</v>
      </c>
      <c r="G83" s="288">
        <v>104</v>
      </c>
      <c r="H83" s="288">
        <v>92</v>
      </c>
      <c r="I83" s="291">
        <v>87</v>
      </c>
      <c r="J83" s="291">
        <v>91</v>
      </c>
      <c r="K83" s="291">
        <v>87</v>
      </c>
      <c r="L83" s="291">
        <v>90</v>
      </c>
      <c r="M83" s="291">
        <v>80</v>
      </c>
      <c r="N83" s="291">
        <v>83</v>
      </c>
      <c r="O83" s="267"/>
      <c r="P83" s="267"/>
      <c r="Q83" s="267"/>
      <c r="R83" s="267"/>
      <c r="S83" s="267"/>
      <c r="T83" s="267"/>
      <c r="U83" s="267"/>
      <c r="V83" s="267"/>
      <c r="W83" s="267"/>
      <c r="X83" s="267"/>
    </row>
    <row r="84" spans="1:24">
      <c r="A84" s="274"/>
      <c r="B84" s="104" t="s">
        <v>580</v>
      </c>
      <c r="C84" s="122">
        <v>469</v>
      </c>
      <c r="D84" s="122">
        <v>476</v>
      </c>
      <c r="E84" s="122">
        <v>476</v>
      </c>
      <c r="F84" s="122">
        <v>482</v>
      </c>
      <c r="G84" s="122">
        <v>478</v>
      </c>
      <c r="H84" s="122">
        <v>487</v>
      </c>
      <c r="I84" s="264">
        <v>487</v>
      </c>
      <c r="J84" s="264">
        <v>495</v>
      </c>
      <c r="K84" s="264">
        <v>478</v>
      </c>
      <c r="L84" s="264">
        <v>476</v>
      </c>
      <c r="M84" s="264">
        <v>452</v>
      </c>
      <c r="N84" s="264">
        <v>436</v>
      </c>
    </row>
    <row r="85" spans="1:24">
      <c r="A85" s="274"/>
      <c r="B85" s="104" t="s">
        <v>581</v>
      </c>
      <c r="C85" s="122">
        <v>160</v>
      </c>
      <c r="D85" s="122">
        <v>155</v>
      </c>
      <c r="E85" s="122">
        <v>142</v>
      </c>
      <c r="F85" s="122">
        <v>146</v>
      </c>
      <c r="G85" s="122">
        <v>149</v>
      </c>
      <c r="H85" s="122">
        <v>145</v>
      </c>
      <c r="I85" s="264">
        <v>137</v>
      </c>
      <c r="J85" s="264">
        <v>140</v>
      </c>
      <c r="K85" s="264">
        <v>146</v>
      </c>
      <c r="L85" s="264">
        <v>143</v>
      </c>
      <c r="M85" s="264">
        <v>140</v>
      </c>
      <c r="N85" s="264">
        <v>141</v>
      </c>
    </row>
    <row r="86" spans="1:24">
      <c r="A86" s="274"/>
      <c r="B86" s="104" t="s">
        <v>582</v>
      </c>
      <c r="C86" s="122">
        <v>88</v>
      </c>
      <c r="D86" s="122">
        <v>78</v>
      </c>
      <c r="E86" s="122">
        <v>82</v>
      </c>
      <c r="F86" s="122">
        <v>84</v>
      </c>
      <c r="G86" s="122">
        <v>81</v>
      </c>
      <c r="H86" s="122">
        <v>85</v>
      </c>
      <c r="I86" s="264">
        <v>83</v>
      </c>
      <c r="J86" s="264">
        <v>87</v>
      </c>
      <c r="K86" s="264">
        <v>90</v>
      </c>
      <c r="L86" s="264">
        <v>89</v>
      </c>
      <c r="M86" s="264">
        <v>89</v>
      </c>
      <c r="N86" s="264">
        <v>94</v>
      </c>
    </row>
    <row r="87" spans="1:24">
      <c r="A87" s="274"/>
      <c r="B87" s="104" t="s">
        <v>583</v>
      </c>
      <c r="C87" s="122">
        <v>27</v>
      </c>
      <c r="D87" s="122">
        <v>25</v>
      </c>
      <c r="E87" s="122">
        <v>23</v>
      </c>
      <c r="F87" s="122">
        <v>25</v>
      </c>
      <c r="G87" s="122">
        <v>21</v>
      </c>
      <c r="H87" s="122">
        <v>24</v>
      </c>
      <c r="I87" s="264">
        <v>21</v>
      </c>
      <c r="J87" s="264">
        <v>25</v>
      </c>
      <c r="K87" s="264">
        <v>23</v>
      </c>
      <c r="L87" s="264">
        <v>21</v>
      </c>
      <c r="M87" s="264">
        <v>21</v>
      </c>
      <c r="N87" s="264">
        <v>18</v>
      </c>
    </row>
    <row r="88" spans="1:24">
      <c r="A88" s="274"/>
      <c r="B88" s="104" t="s">
        <v>584</v>
      </c>
      <c r="C88" s="122">
        <v>92</v>
      </c>
      <c r="D88" s="122">
        <v>82</v>
      </c>
      <c r="E88" s="122">
        <v>84</v>
      </c>
      <c r="F88" s="122">
        <v>79</v>
      </c>
      <c r="G88" s="122">
        <v>82</v>
      </c>
      <c r="H88" s="122">
        <v>75</v>
      </c>
      <c r="I88" s="264">
        <v>75</v>
      </c>
      <c r="J88" s="264">
        <v>77</v>
      </c>
      <c r="K88" s="264">
        <v>77</v>
      </c>
      <c r="L88" s="264">
        <v>81</v>
      </c>
      <c r="M88" s="264">
        <v>74</v>
      </c>
      <c r="N88" s="264">
        <v>74</v>
      </c>
    </row>
    <row r="89" spans="1:24">
      <c r="A89" s="274"/>
      <c r="B89" s="104" t="s">
        <v>585</v>
      </c>
      <c r="C89" s="122">
        <v>434</v>
      </c>
      <c r="D89" s="122">
        <v>436</v>
      </c>
      <c r="E89" s="122">
        <v>448</v>
      </c>
      <c r="F89" s="122">
        <v>451</v>
      </c>
      <c r="G89" s="122">
        <v>444</v>
      </c>
      <c r="H89" s="122">
        <v>436</v>
      </c>
      <c r="I89" s="264">
        <v>428</v>
      </c>
      <c r="J89" s="264">
        <v>435</v>
      </c>
      <c r="K89" s="264">
        <v>427</v>
      </c>
      <c r="L89" s="264">
        <v>432</v>
      </c>
      <c r="M89" s="264">
        <v>419</v>
      </c>
      <c r="N89" s="264">
        <v>422</v>
      </c>
    </row>
    <row r="90" spans="1:24">
      <c r="A90" s="277"/>
      <c r="B90" s="213" t="s">
        <v>586</v>
      </c>
      <c r="C90" s="125">
        <v>94</v>
      </c>
      <c r="D90" s="125">
        <v>93</v>
      </c>
      <c r="E90" s="125">
        <v>88</v>
      </c>
      <c r="F90" s="125">
        <v>85</v>
      </c>
      <c r="G90" s="125">
        <v>77</v>
      </c>
      <c r="H90" s="125">
        <v>82</v>
      </c>
      <c r="I90" s="125">
        <v>146</v>
      </c>
      <c r="J90" s="125">
        <v>147</v>
      </c>
      <c r="K90" s="125">
        <v>82</v>
      </c>
      <c r="L90" s="125">
        <v>82</v>
      </c>
      <c r="M90" s="125">
        <v>84</v>
      </c>
      <c r="N90" s="125">
        <v>80</v>
      </c>
      <c r="O90" s="267"/>
      <c r="P90" s="267"/>
      <c r="Q90" s="267"/>
      <c r="R90" s="267"/>
      <c r="S90" s="267"/>
      <c r="T90" s="267"/>
      <c r="U90" s="267"/>
      <c r="V90" s="267"/>
      <c r="W90" s="267"/>
      <c r="X90" s="267"/>
    </row>
    <row r="91" spans="1:24">
      <c r="A91" s="294" t="s">
        <v>111</v>
      </c>
      <c r="B91" s="294"/>
      <c r="C91" s="125">
        <v>671</v>
      </c>
      <c r="D91" s="125">
        <v>812</v>
      </c>
      <c r="E91" s="125">
        <v>919</v>
      </c>
      <c r="F91" s="125">
        <v>267</v>
      </c>
      <c r="G91" s="125">
        <v>292</v>
      </c>
      <c r="H91" s="125">
        <v>305</v>
      </c>
      <c r="I91" s="125">
        <v>192</v>
      </c>
      <c r="J91" s="125">
        <v>231</v>
      </c>
      <c r="K91" s="125">
        <v>317</v>
      </c>
      <c r="L91" s="125">
        <v>306</v>
      </c>
      <c r="M91" s="125">
        <v>320</v>
      </c>
      <c r="N91" s="125">
        <v>259</v>
      </c>
    </row>
    <row r="92" spans="1:24" ht="13.5">
      <c r="A92" s="127" t="s">
        <v>216</v>
      </c>
      <c r="B92" s="138"/>
      <c r="C92" s="138"/>
      <c r="D92" s="138"/>
      <c r="E92" s="138"/>
      <c r="F92" s="138"/>
      <c r="G92" s="138"/>
      <c r="H92" s="138"/>
      <c r="I92" s="193"/>
      <c r="J92" s="193"/>
      <c r="K92" s="193"/>
      <c r="L92" s="193"/>
      <c r="M92" s="193"/>
      <c r="N92" s="193"/>
    </row>
    <row r="93" spans="1:24" ht="13.5">
      <c r="A93" s="299"/>
      <c r="B93" s="300"/>
      <c r="C93" s="300"/>
      <c r="D93" s="300"/>
      <c r="E93" s="300"/>
      <c r="F93" s="300"/>
      <c r="G93" s="300"/>
      <c r="H93" s="300"/>
      <c r="I93" s="301"/>
      <c r="J93" s="301"/>
      <c r="K93" s="301"/>
      <c r="L93" s="301"/>
      <c r="M93" s="301"/>
      <c r="N93" s="301"/>
    </row>
    <row r="94" spans="1:24" ht="13.5">
      <c r="A94" s="299"/>
      <c r="B94" s="300"/>
      <c r="C94" s="300"/>
      <c r="D94" s="300"/>
      <c r="E94" s="300"/>
      <c r="F94" s="300"/>
      <c r="G94" s="300"/>
      <c r="H94" s="300"/>
      <c r="I94" s="301"/>
      <c r="J94" s="301"/>
      <c r="K94" s="301"/>
      <c r="L94" s="301"/>
      <c r="M94" s="301"/>
      <c r="N94" s="301"/>
    </row>
    <row r="95" spans="1:24" ht="13.5">
      <c r="A95" s="299"/>
      <c r="B95" s="300"/>
      <c r="C95" s="300"/>
      <c r="D95" s="300"/>
      <c r="E95" s="300"/>
      <c r="F95" s="300"/>
      <c r="G95" s="300"/>
      <c r="H95" s="300"/>
      <c r="I95" s="301"/>
      <c r="J95" s="301"/>
      <c r="K95" s="301"/>
      <c r="L95" s="301"/>
      <c r="M95" s="301"/>
      <c r="N95" s="301"/>
    </row>
    <row r="96" spans="1:24" ht="13.5">
      <c r="A96" s="299"/>
      <c r="B96" s="300"/>
      <c r="C96" s="300"/>
      <c r="D96" s="300"/>
      <c r="E96" s="300"/>
      <c r="F96" s="300"/>
      <c r="G96" s="300"/>
      <c r="H96" s="300"/>
      <c r="I96" s="301"/>
      <c r="J96" s="301"/>
      <c r="K96" s="301"/>
      <c r="L96" s="301"/>
      <c r="M96" s="301"/>
      <c r="N96" s="301"/>
    </row>
    <row r="97" spans="1:24" ht="13.5">
      <c r="A97" s="302"/>
      <c r="B97" s="302"/>
      <c r="C97" s="302"/>
      <c r="D97" s="302"/>
      <c r="E97" s="302"/>
      <c r="F97" s="302"/>
      <c r="G97" s="302"/>
      <c r="H97" s="302"/>
      <c r="I97" s="303"/>
      <c r="J97" s="303"/>
      <c r="K97" s="303"/>
      <c r="L97" s="303"/>
      <c r="M97" s="303"/>
      <c r="N97" s="303"/>
      <c r="O97" s="267"/>
      <c r="P97" s="267"/>
      <c r="Q97" s="267"/>
      <c r="R97" s="267"/>
      <c r="S97" s="267"/>
      <c r="T97" s="267"/>
      <c r="U97" s="267"/>
      <c r="V97" s="267"/>
      <c r="W97" s="267"/>
      <c r="X97" s="267"/>
    </row>
    <row r="98" spans="1:24" ht="13.5">
      <c r="A98" s="300"/>
      <c r="B98" s="300"/>
      <c r="C98" s="300"/>
      <c r="D98" s="300"/>
      <c r="E98" s="300"/>
      <c r="F98" s="300"/>
      <c r="G98" s="300"/>
      <c r="H98" s="300"/>
      <c r="I98" s="301"/>
      <c r="J98" s="301"/>
      <c r="K98" s="301"/>
      <c r="L98" s="301"/>
      <c r="M98" s="301"/>
      <c r="N98" s="301"/>
    </row>
    <row r="99" spans="1:24" ht="13.5">
      <c r="A99" s="300"/>
      <c r="B99" s="300"/>
      <c r="C99" s="300"/>
      <c r="D99" s="300"/>
      <c r="E99" s="300"/>
      <c r="F99" s="300"/>
      <c r="G99" s="300"/>
      <c r="H99" s="300"/>
      <c r="I99" s="301"/>
      <c r="J99" s="301"/>
      <c r="K99" s="301"/>
      <c r="L99" s="301"/>
      <c r="M99" s="301"/>
      <c r="N99" s="301"/>
    </row>
    <row r="100" spans="1:24" ht="13.5">
      <c r="A100" s="300"/>
      <c r="B100" s="300"/>
      <c r="C100" s="300"/>
      <c r="D100" s="300"/>
      <c r="E100" s="300"/>
      <c r="F100" s="300"/>
      <c r="G100" s="300"/>
      <c r="H100" s="300"/>
      <c r="I100" s="301"/>
      <c r="J100" s="301"/>
      <c r="K100" s="301"/>
      <c r="L100" s="301"/>
      <c r="M100" s="301"/>
      <c r="N100" s="301"/>
    </row>
    <row r="101" spans="1:24" ht="13.5">
      <c r="A101" s="300"/>
      <c r="B101" s="300"/>
      <c r="C101" s="300"/>
      <c r="D101" s="300"/>
      <c r="E101" s="300"/>
      <c r="F101" s="300"/>
      <c r="G101" s="300"/>
      <c r="H101" s="300"/>
      <c r="I101" s="301"/>
      <c r="J101" s="301"/>
      <c r="K101" s="301"/>
      <c r="L101" s="301"/>
      <c r="M101" s="301"/>
      <c r="N101" s="301"/>
    </row>
    <row r="102" spans="1:24" ht="13.5">
      <c r="A102" s="300"/>
      <c r="B102" s="300"/>
      <c r="C102" s="300"/>
      <c r="D102" s="300"/>
      <c r="E102" s="300"/>
      <c r="F102" s="300"/>
      <c r="G102" s="300"/>
      <c r="H102" s="300"/>
      <c r="I102" s="301"/>
      <c r="J102" s="301"/>
      <c r="K102" s="301"/>
      <c r="L102" s="301"/>
      <c r="M102" s="301"/>
      <c r="N102" s="301"/>
    </row>
    <row r="103" spans="1:24" ht="13.5">
      <c r="A103" s="300"/>
      <c r="B103" s="300"/>
      <c r="C103" s="300"/>
      <c r="D103" s="300"/>
      <c r="E103" s="300"/>
      <c r="F103" s="300"/>
      <c r="G103" s="300"/>
      <c r="H103" s="300"/>
      <c r="I103" s="301"/>
      <c r="J103" s="301"/>
      <c r="K103" s="301"/>
      <c r="L103" s="301"/>
      <c r="M103" s="301"/>
      <c r="N103" s="301"/>
    </row>
    <row r="104" spans="1:24" ht="13.5">
      <c r="A104" s="302"/>
      <c r="B104" s="302"/>
      <c r="C104" s="302"/>
      <c r="D104" s="302"/>
      <c r="E104" s="302"/>
      <c r="F104" s="302"/>
      <c r="G104" s="302"/>
      <c r="H104" s="302"/>
      <c r="I104" s="303"/>
      <c r="J104" s="303"/>
      <c r="K104" s="303"/>
      <c r="L104" s="303"/>
      <c r="M104" s="303"/>
      <c r="N104" s="303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</row>
    <row r="105" spans="1:24" ht="13.5">
      <c r="A105" s="300"/>
      <c r="B105" s="300"/>
      <c r="C105" s="300"/>
      <c r="D105" s="300"/>
      <c r="E105" s="300"/>
      <c r="F105" s="300"/>
      <c r="G105" s="300"/>
      <c r="H105" s="300"/>
      <c r="I105" s="301"/>
      <c r="J105" s="301"/>
      <c r="K105" s="301"/>
      <c r="L105" s="301"/>
      <c r="M105" s="301"/>
      <c r="N105" s="301"/>
    </row>
    <row r="106" spans="1:24" ht="13.5">
      <c r="A106" s="300"/>
      <c r="B106" s="300"/>
      <c r="C106" s="300"/>
      <c r="D106" s="300"/>
      <c r="E106" s="300"/>
      <c r="F106" s="300"/>
      <c r="G106" s="300"/>
      <c r="H106" s="300"/>
      <c r="I106" s="301"/>
      <c r="J106" s="301"/>
      <c r="K106" s="301"/>
      <c r="L106" s="301"/>
      <c r="M106" s="301"/>
      <c r="N106" s="301"/>
    </row>
    <row r="107" spans="1:24" ht="13.5">
      <c r="A107" s="300"/>
      <c r="B107" s="300"/>
      <c r="C107" s="300"/>
      <c r="D107" s="300"/>
      <c r="E107" s="300"/>
      <c r="F107" s="300"/>
      <c r="G107" s="300"/>
      <c r="H107" s="300"/>
      <c r="I107" s="301"/>
      <c r="J107" s="301"/>
      <c r="K107" s="301"/>
      <c r="L107" s="301"/>
      <c r="M107" s="301"/>
      <c r="N107" s="301"/>
    </row>
    <row r="108" spans="1:24" ht="13.5">
      <c r="A108" s="300"/>
      <c r="B108" s="300"/>
      <c r="C108" s="300"/>
      <c r="D108" s="300"/>
      <c r="E108" s="300"/>
      <c r="F108" s="300"/>
      <c r="G108" s="300"/>
      <c r="H108" s="300"/>
      <c r="I108" s="301"/>
      <c r="J108" s="301"/>
      <c r="K108" s="301"/>
      <c r="L108" s="301"/>
      <c r="M108" s="301"/>
      <c r="N108" s="301"/>
    </row>
    <row r="109" spans="1:24" ht="13.5">
      <c r="A109" s="300"/>
      <c r="B109" s="300"/>
      <c r="C109" s="300"/>
      <c r="D109" s="300"/>
      <c r="E109" s="300"/>
      <c r="F109" s="300"/>
      <c r="G109" s="300"/>
      <c r="H109" s="300"/>
      <c r="I109" s="301"/>
      <c r="J109" s="301"/>
      <c r="K109" s="301"/>
      <c r="L109" s="301"/>
      <c r="M109" s="301"/>
      <c r="N109" s="301"/>
    </row>
    <row r="110" spans="1:24" ht="13.5">
      <c r="A110" s="300"/>
      <c r="B110" s="300"/>
      <c r="C110" s="300"/>
      <c r="D110" s="300"/>
      <c r="E110" s="300"/>
      <c r="F110" s="300"/>
      <c r="G110" s="300"/>
      <c r="H110" s="300"/>
      <c r="I110" s="301"/>
      <c r="J110" s="301"/>
      <c r="K110" s="301"/>
      <c r="L110" s="301"/>
      <c r="M110" s="301"/>
      <c r="N110" s="301"/>
    </row>
    <row r="111" spans="1:24" ht="13.5">
      <c r="A111" s="302"/>
      <c r="B111" s="302"/>
      <c r="C111" s="302"/>
      <c r="D111" s="302"/>
      <c r="E111" s="302"/>
      <c r="F111" s="302"/>
      <c r="G111" s="302"/>
      <c r="H111" s="302"/>
      <c r="I111" s="303"/>
      <c r="J111" s="303"/>
      <c r="K111" s="303"/>
      <c r="L111" s="303"/>
      <c r="M111" s="303"/>
      <c r="N111" s="303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</row>
    <row r="112" spans="1:24" ht="13.5">
      <c r="A112" s="300"/>
      <c r="B112" s="300"/>
      <c r="C112" s="300"/>
      <c r="D112" s="300"/>
      <c r="E112" s="300"/>
      <c r="F112" s="300"/>
      <c r="G112" s="300"/>
      <c r="H112" s="300"/>
      <c r="I112" s="301"/>
      <c r="J112" s="301"/>
      <c r="K112" s="301"/>
      <c r="L112" s="301"/>
      <c r="M112" s="301"/>
      <c r="N112" s="301"/>
    </row>
    <row r="113" spans="1:24" ht="13.5">
      <c r="A113" s="300"/>
      <c r="B113" s="300"/>
      <c r="C113" s="300"/>
      <c r="D113" s="300"/>
      <c r="E113" s="300"/>
      <c r="F113" s="300"/>
      <c r="G113" s="300"/>
      <c r="H113" s="300"/>
      <c r="I113" s="301"/>
      <c r="J113" s="301"/>
      <c r="K113" s="301"/>
      <c r="L113" s="301"/>
      <c r="M113" s="301"/>
      <c r="N113" s="301"/>
    </row>
    <row r="114" spans="1:24" ht="13.5">
      <c r="A114" s="300"/>
      <c r="B114" s="300"/>
      <c r="C114" s="300"/>
      <c r="D114" s="300"/>
      <c r="E114" s="300"/>
      <c r="F114" s="300"/>
      <c r="G114" s="300"/>
      <c r="H114" s="300"/>
      <c r="I114" s="301"/>
      <c r="J114" s="301"/>
      <c r="K114" s="301"/>
      <c r="L114" s="301"/>
      <c r="M114" s="301"/>
      <c r="N114" s="301"/>
    </row>
    <row r="115" spans="1:24" ht="13.5">
      <c r="A115" s="300"/>
      <c r="B115" s="300"/>
      <c r="C115" s="300"/>
      <c r="D115" s="300"/>
      <c r="E115" s="300"/>
      <c r="F115" s="300"/>
      <c r="G115" s="300"/>
      <c r="H115" s="300"/>
      <c r="I115" s="301"/>
      <c r="J115" s="301"/>
      <c r="K115" s="301"/>
      <c r="L115" s="301"/>
      <c r="M115" s="301"/>
      <c r="N115" s="301"/>
    </row>
    <row r="116" spans="1:24" ht="13.5">
      <c r="A116" s="300"/>
      <c r="B116" s="300"/>
      <c r="C116" s="300"/>
      <c r="D116" s="300"/>
      <c r="E116" s="300"/>
      <c r="F116" s="300"/>
      <c r="G116" s="300"/>
      <c r="H116" s="300"/>
      <c r="I116" s="301"/>
      <c r="J116" s="301"/>
      <c r="K116" s="301"/>
      <c r="L116" s="301"/>
      <c r="M116" s="301"/>
      <c r="N116" s="301"/>
    </row>
    <row r="117" spans="1:24" ht="13.5">
      <c r="A117" s="300"/>
      <c r="B117" s="300"/>
      <c r="C117" s="300"/>
      <c r="D117" s="300"/>
      <c r="E117" s="300"/>
      <c r="F117" s="300"/>
      <c r="G117" s="300"/>
      <c r="H117" s="300"/>
      <c r="I117" s="301"/>
      <c r="J117" s="301"/>
      <c r="K117" s="301"/>
      <c r="L117" s="301"/>
      <c r="M117" s="301"/>
      <c r="N117" s="301"/>
    </row>
    <row r="118" spans="1:24" ht="13.5">
      <c r="A118" s="302"/>
      <c r="B118" s="302"/>
      <c r="C118" s="302"/>
      <c r="D118" s="302"/>
      <c r="E118" s="302"/>
      <c r="F118" s="302"/>
      <c r="G118" s="302"/>
      <c r="H118" s="302"/>
      <c r="I118" s="303"/>
      <c r="J118" s="303"/>
      <c r="K118" s="303"/>
      <c r="L118" s="303"/>
      <c r="M118" s="303"/>
      <c r="N118" s="303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</row>
    <row r="119" spans="1:24" ht="13.5">
      <c r="A119" s="300"/>
      <c r="B119" s="300"/>
      <c r="C119" s="300"/>
      <c r="D119" s="300"/>
      <c r="E119" s="300"/>
      <c r="F119" s="300"/>
      <c r="G119" s="300"/>
      <c r="H119" s="300"/>
      <c r="I119" s="301"/>
      <c r="J119" s="301"/>
      <c r="K119" s="301"/>
      <c r="L119" s="301"/>
      <c r="M119" s="301"/>
      <c r="N119" s="301"/>
    </row>
    <row r="120" spans="1:24" ht="13.5">
      <c r="A120" s="300"/>
      <c r="B120" s="300"/>
      <c r="C120" s="300"/>
      <c r="D120" s="300"/>
      <c r="E120" s="300"/>
      <c r="F120" s="300"/>
      <c r="G120" s="300"/>
      <c r="H120" s="300"/>
      <c r="I120" s="301"/>
      <c r="J120" s="301"/>
      <c r="K120" s="301"/>
      <c r="L120" s="301"/>
      <c r="M120" s="301"/>
      <c r="N120" s="301"/>
    </row>
    <row r="121" spans="1:24" ht="13.5">
      <c r="A121" s="300"/>
      <c r="B121" s="300"/>
      <c r="C121" s="300"/>
      <c r="D121" s="300"/>
      <c r="E121" s="300"/>
      <c r="F121" s="300"/>
      <c r="G121" s="300"/>
      <c r="H121" s="300"/>
      <c r="I121" s="301"/>
      <c r="J121" s="301"/>
      <c r="K121" s="301"/>
      <c r="L121" s="301"/>
      <c r="M121" s="301"/>
      <c r="N121" s="301"/>
    </row>
    <row r="122" spans="1:24" ht="13.5">
      <c r="A122" s="300"/>
      <c r="B122" s="300"/>
      <c r="C122" s="300"/>
      <c r="D122" s="300"/>
      <c r="E122" s="300"/>
      <c r="F122" s="300"/>
      <c r="G122" s="300"/>
      <c r="H122" s="300"/>
      <c r="I122" s="301"/>
      <c r="J122" s="301"/>
      <c r="K122" s="301"/>
      <c r="L122" s="301"/>
      <c r="M122" s="301"/>
      <c r="N122" s="301"/>
    </row>
    <row r="123" spans="1:24" ht="13.5">
      <c r="A123" s="300"/>
      <c r="B123" s="300"/>
      <c r="C123" s="300"/>
      <c r="D123" s="300"/>
      <c r="E123" s="300"/>
      <c r="F123" s="300"/>
      <c r="G123" s="300"/>
      <c r="H123" s="300"/>
      <c r="I123" s="301"/>
      <c r="J123" s="301"/>
      <c r="K123" s="301"/>
      <c r="L123" s="301"/>
      <c r="M123" s="301"/>
      <c r="N123" s="301"/>
    </row>
    <row r="124" spans="1:24" ht="13.5">
      <c r="A124" s="300"/>
      <c r="B124" s="300"/>
      <c r="C124" s="300"/>
      <c r="D124" s="300"/>
      <c r="E124" s="300"/>
      <c r="F124" s="300"/>
      <c r="G124" s="300"/>
      <c r="H124" s="300"/>
      <c r="I124" s="301"/>
      <c r="J124" s="301"/>
      <c r="K124" s="301"/>
      <c r="L124" s="301"/>
      <c r="M124" s="301"/>
      <c r="N124" s="301"/>
    </row>
    <row r="125" spans="1:24" ht="13.5">
      <c r="A125" s="302"/>
      <c r="B125" s="302"/>
      <c r="C125" s="302"/>
      <c r="D125" s="302"/>
      <c r="E125" s="302"/>
      <c r="F125" s="302"/>
      <c r="G125" s="302"/>
      <c r="H125" s="302"/>
      <c r="I125" s="303"/>
      <c r="J125" s="303"/>
      <c r="K125" s="303"/>
      <c r="L125" s="303"/>
      <c r="M125" s="303"/>
      <c r="N125" s="303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</row>
    <row r="126" spans="1:24" ht="13.5">
      <c r="A126" s="300"/>
      <c r="B126" s="300"/>
      <c r="C126" s="300"/>
      <c r="D126" s="300"/>
      <c r="E126" s="300"/>
      <c r="F126" s="300"/>
      <c r="G126" s="300"/>
      <c r="H126" s="300"/>
      <c r="I126" s="301"/>
      <c r="J126" s="301"/>
      <c r="K126" s="301"/>
      <c r="L126" s="301"/>
      <c r="M126" s="301"/>
      <c r="N126" s="301"/>
    </row>
    <row r="127" spans="1:24" ht="13.5">
      <c r="A127" s="300"/>
      <c r="B127" s="300"/>
      <c r="C127" s="300"/>
      <c r="D127" s="300"/>
      <c r="E127" s="300"/>
      <c r="F127" s="300"/>
      <c r="G127" s="300"/>
      <c r="H127" s="300"/>
      <c r="I127" s="301"/>
      <c r="J127" s="301"/>
      <c r="K127" s="301"/>
      <c r="L127" s="301"/>
      <c r="M127" s="301"/>
      <c r="N127" s="301"/>
    </row>
    <row r="128" spans="1:24" ht="13.5">
      <c r="A128" s="300"/>
      <c r="B128" s="300"/>
      <c r="C128" s="300"/>
      <c r="D128" s="300"/>
      <c r="E128" s="300"/>
      <c r="F128" s="300"/>
      <c r="G128" s="300"/>
      <c r="H128" s="300"/>
      <c r="I128" s="301"/>
      <c r="J128" s="301"/>
      <c r="K128" s="301"/>
      <c r="L128" s="301"/>
      <c r="M128" s="301"/>
      <c r="N128" s="301"/>
    </row>
    <row r="129" spans="1:24" ht="13.5">
      <c r="A129" s="300"/>
      <c r="B129" s="300"/>
      <c r="C129" s="300"/>
      <c r="D129" s="300"/>
      <c r="E129" s="300"/>
      <c r="F129" s="300"/>
      <c r="G129" s="300"/>
      <c r="H129" s="300"/>
      <c r="I129" s="301"/>
      <c r="J129" s="301"/>
      <c r="K129" s="301"/>
      <c r="L129" s="301"/>
      <c r="M129" s="301"/>
      <c r="N129" s="301"/>
    </row>
    <row r="130" spans="1:24" ht="13.5">
      <c r="A130" s="300"/>
      <c r="B130" s="300"/>
      <c r="C130" s="300"/>
      <c r="D130" s="300"/>
      <c r="E130" s="300"/>
      <c r="F130" s="300"/>
      <c r="G130" s="300"/>
      <c r="H130" s="300"/>
      <c r="I130" s="301"/>
      <c r="J130" s="301"/>
      <c r="K130" s="301"/>
      <c r="L130" s="301"/>
      <c r="M130" s="301"/>
      <c r="N130" s="301"/>
    </row>
    <row r="131" spans="1:24" ht="13.5">
      <c r="A131" s="300"/>
      <c r="B131" s="300"/>
      <c r="C131" s="300"/>
      <c r="D131" s="300"/>
      <c r="E131" s="300"/>
      <c r="F131" s="300"/>
      <c r="G131" s="300"/>
      <c r="H131" s="300"/>
      <c r="I131" s="301"/>
      <c r="J131" s="301"/>
      <c r="K131" s="301"/>
      <c r="L131" s="301"/>
      <c r="M131" s="301"/>
      <c r="N131" s="301"/>
    </row>
    <row r="132" spans="1:24" ht="13.5">
      <c r="A132" s="302"/>
      <c r="B132" s="302"/>
      <c r="C132" s="302"/>
      <c r="D132" s="302"/>
      <c r="E132" s="302"/>
      <c r="F132" s="302"/>
      <c r="G132" s="302"/>
      <c r="H132" s="302"/>
      <c r="I132" s="303"/>
      <c r="J132" s="303"/>
      <c r="K132" s="303"/>
      <c r="L132" s="303"/>
      <c r="M132" s="303"/>
      <c r="N132" s="303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</row>
    <row r="133" spans="1:24" ht="13.5">
      <c r="A133" s="300"/>
      <c r="B133" s="300"/>
      <c r="C133" s="300"/>
      <c r="D133" s="300"/>
      <c r="E133" s="300"/>
      <c r="F133" s="300"/>
      <c r="G133" s="300"/>
      <c r="H133" s="300"/>
      <c r="I133" s="301"/>
      <c r="J133" s="301"/>
      <c r="K133" s="301"/>
      <c r="L133" s="301"/>
      <c r="M133" s="301"/>
      <c r="N133" s="301"/>
    </row>
    <row r="134" spans="1:24" ht="13.5">
      <c r="A134" s="300"/>
      <c r="B134" s="300"/>
      <c r="C134" s="300"/>
      <c r="D134" s="300"/>
      <c r="E134" s="300"/>
      <c r="F134" s="300"/>
      <c r="G134" s="300"/>
      <c r="H134" s="300"/>
      <c r="I134" s="301"/>
      <c r="J134" s="301"/>
      <c r="K134" s="301"/>
      <c r="L134" s="301"/>
      <c r="M134" s="301"/>
      <c r="N134" s="301"/>
    </row>
    <row r="135" spans="1:24" ht="13.5">
      <c r="A135" s="300"/>
      <c r="B135" s="300"/>
      <c r="C135" s="300"/>
      <c r="D135" s="300"/>
      <c r="E135" s="300"/>
      <c r="F135" s="300"/>
      <c r="G135" s="300"/>
      <c r="H135" s="300"/>
      <c r="I135" s="301"/>
      <c r="J135" s="301"/>
      <c r="K135" s="301"/>
      <c r="L135" s="301"/>
      <c r="M135" s="301"/>
      <c r="N135" s="301"/>
    </row>
    <row r="136" spans="1:24" ht="13.5">
      <c r="A136" s="300"/>
      <c r="B136" s="300"/>
      <c r="C136" s="300"/>
      <c r="D136" s="300"/>
      <c r="E136" s="300"/>
      <c r="F136" s="300"/>
      <c r="G136" s="300"/>
      <c r="H136" s="300"/>
      <c r="I136" s="301"/>
      <c r="J136" s="301"/>
      <c r="K136" s="301"/>
      <c r="L136" s="301"/>
      <c r="M136" s="301"/>
      <c r="N136" s="301"/>
    </row>
    <row r="137" spans="1:24" ht="13.5">
      <c r="A137" s="300"/>
      <c r="B137" s="300"/>
      <c r="C137" s="300"/>
      <c r="D137" s="300"/>
      <c r="E137" s="300"/>
      <c r="F137" s="300"/>
      <c r="G137" s="300"/>
      <c r="H137" s="300"/>
      <c r="I137" s="301"/>
      <c r="J137" s="301"/>
      <c r="K137" s="301"/>
      <c r="L137" s="301"/>
      <c r="M137" s="301"/>
      <c r="N137" s="301"/>
    </row>
    <row r="138" spans="1:24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</row>
    <row r="139" spans="1:24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</row>
    <row r="140" spans="1:24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</row>
    <row r="141" spans="1:24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</row>
    <row r="142" spans="1:24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</row>
    <row r="143" spans="1:24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</row>
    <row r="144" spans="1:24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</row>
    <row r="145" spans="1:14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</row>
    <row r="146" spans="1:14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</row>
    <row r="147" spans="1:14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</row>
    <row r="148" spans="1:14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</row>
    <row r="150" spans="1:14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</row>
    <row r="151" spans="1:14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</row>
    <row r="152" spans="1:14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</row>
    <row r="153" spans="1:14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</row>
    <row r="154" spans="1:14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</row>
    <row r="155" spans="1:14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</row>
    <row r="156" spans="1:14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</row>
    <row r="157" spans="1:14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</row>
    <row r="158" spans="1:14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</row>
    <row r="159" spans="1:14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</row>
    <row r="160" spans="1:14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</row>
    <row r="161" spans="1:14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</row>
    <row r="162" spans="1:14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</row>
    <row r="163" spans="1:14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</row>
    <row r="164" spans="1:14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</row>
    <row r="165" spans="1:14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</row>
    <row r="166" spans="1:14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</row>
    <row r="167" spans="1:14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</row>
    <row r="168" spans="1:14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31:A35"/>
    <mergeCell ref="A36:A40"/>
    <mergeCell ref="A41:A45"/>
    <mergeCell ref="A46:A52"/>
    <mergeCell ref="A53:A57"/>
    <mergeCell ref="A58:A62"/>
    <mergeCell ref="A5:A10"/>
    <mergeCell ref="A11:A13"/>
    <mergeCell ref="A14:A17"/>
    <mergeCell ref="A18:A21"/>
    <mergeCell ref="A22:A26"/>
    <mergeCell ref="A27:A30"/>
  </mergeCells>
  <pageMargins left="0.23622047244094491" right="0.23622047244094491" top="0.39370078740157483" bottom="0.34" header="0" footer="0.11811023622047245"/>
  <pageSetup paperSize="9" scale="78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3"/>
  <sheetViews>
    <sheetView zoomScaleNormal="100" workbookViewId="0">
      <selection activeCell="F16" sqref="F16"/>
    </sheetView>
  </sheetViews>
  <sheetFormatPr baseColWidth="10" defaultColWidth="11.42578125" defaultRowHeight="12.75"/>
  <cols>
    <col min="1" max="1" width="17" style="165" customWidth="1"/>
    <col min="2" max="8" width="9.5703125" style="165" customWidth="1"/>
    <col min="9" max="18" width="8.28515625" style="227" customWidth="1"/>
    <col min="19" max="19" width="11.42578125" style="227"/>
    <col min="20" max="20" width="8.28515625" style="227" customWidth="1"/>
    <col min="21" max="16384" width="11.42578125" style="165"/>
  </cols>
  <sheetData>
    <row r="1" spans="1:20">
      <c r="A1" s="308" t="s">
        <v>606</v>
      </c>
      <c r="B1" s="309"/>
      <c r="C1" s="132"/>
      <c r="D1" s="132"/>
      <c r="E1" s="132"/>
      <c r="F1" s="132"/>
      <c r="G1" s="132"/>
    </row>
    <row r="2" spans="1:20">
      <c r="A2" s="310" t="s">
        <v>607</v>
      </c>
      <c r="B2" s="311"/>
      <c r="C2" s="132"/>
      <c r="D2" s="132"/>
      <c r="E2" s="132"/>
      <c r="F2" s="132"/>
      <c r="G2" s="132"/>
    </row>
    <row r="3" spans="1:20">
      <c r="A3" s="166"/>
      <c r="B3" s="166"/>
      <c r="C3" s="132"/>
      <c r="D3" s="132"/>
      <c r="E3" s="132"/>
      <c r="F3" s="132"/>
      <c r="G3" s="132"/>
    </row>
    <row r="4" spans="1:20">
      <c r="A4" s="312"/>
      <c r="B4" s="313" t="s">
        <v>6</v>
      </c>
      <c r="C4" s="313" t="s">
        <v>86</v>
      </c>
      <c r="D4" s="313" t="s">
        <v>206</v>
      </c>
      <c r="E4" s="313" t="s">
        <v>86</v>
      </c>
      <c r="F4" s="313" t="s">
        <v>8</v>
      </c>
      <c r="G4" s="313" t="s">
        <v>86</v>
      </c>
      <c r="J4" s="314">
        <v>2017</v>
      </c>
      <c r="K4" s="314"/>
      <c r="L4" s="314">
        <v>2018</v>
      </c>
      <c r="M4" s="314"/>
      <c r="N4" s="314">
        <v>2019</v>
      </c>
      <c r="O4" s="314"/>
      <c r="P4" s="314">
        <v>2020</v>
      </c>
      <c r="Q4" s="314"/>
      <c r="R4" s="314">
        <v>2021</v>
      </c>
      <c r="T4" s="314">
        <v>2022</v>
      </c>
    </row>
    <row r="5" spans="1:20" ht="13.15" customHeight="1">
      <c r="A5" s="169" t="s">
        <v>6</v>
      </c>
      <c r="B5" s="170">
        <v>398138</v>
      </c>
      <c r="C5" s="253">
        <v>100</v>
      </c>
      <c r="D5" s="170">
        <v>210319</v>
      </c>
      <c r="E5" s="253">
        <v>52.825653416654497</v>
      </c>
      <c r="F5" s="170">
        <v>187819</v>
      </c>
      <c r="G5" s="253">
        <v>47.174346583345503</v>
      </c>
      <c r="I5" s="315" t="s">
        <v>196</v>
      </c>
      <c r="J5" s="314">
        <v>41607</v>
      </c>
      <c r="K5" s="315" t="s">
        <v>169</v>
      </c>
      <c r="L5" s="314">
        <v>35598</v>
      </c>
      <c r="M5" s="315" t="s">
        <v>170</v>
      </c>
      <c r="N5" s="314">
        <v>38500</v>
      </c>
      <c r="O5" s="315" t="s">
        <v>608</v>
      </c>
      <c r="P5" s="314">
        <v>33108</v>
      </c>
      <c r="Q5" s="315" t="s">
        <v>609</v>
      </c>
      <c r="R5" s="314">
        <v>28142</v>
      </c>
      <c r="S5" s="315" t="s">
        <v>610</v>
      </c>
      <c r="T5" s="314">
        <v>40134</v>
      </c>
    </row>
    <row r="6" spans="1:20">
      <c r="A6" s="138" t="s">
        <v>207</v>
      </c>
      <c r="B6" s="137">
        <v>16593</v>
      </c>
      <c r="C6" s="316">
        <v>4.1676504126709801</v>
      </c>
      <c r="D6" s="137">
        <v>8564</v>
      </c>
      <c r="E6" s="316">
        <v>2.1510129653537202</v>
      </c>
      <c r="F6" s="137">
        <v>8029</v>
      </c>
      <c r="G6" s="316">
        <v>2.0166374473172599</v>
      </c>
      <c r="H6" s="248"/>
      <c r="I6" s="227" t="s">
        <v>611</v>
      </c>
      <c r="J6" s="314">
        <v>32687</v>
      </c>
      <c r="K6" s="227" t="s">
        <v>611</v>
      </c>
      <c r="L6" s="314">
        <v>34709</v>
      </c>
      <c r="M6" s="227" t="s">
        <v>611</v>
      </c>
      <c r="N6" s="314">
        <v>32597</v>
      </c>
      <c r="O6" s="227" t="s">
        <v>611</v>
      </c>
      <c r="P6" s="314">
        <v>33493</v>
      </c>
      <c r="Q6" s="227" t="s">
        <v>611</v>
      </c>
      <c r="R6" s="314">
        <v>23466</v>
      </c>
      <c r="S6" s="227" t="s">
        <v>611</v>
      </c>
      <c r="T6" s="314">
        <v>35567</v>
      </c>
    </row>
    <row r="7" spans="1:20">
      <c r="A7" s="138" t="s">
        <v>208</v>
      </c>
      <c r="B7" s="137">
        <v>71612</v>
      </c>
      <c r="C7" s="316">
        <v>17.986728219863501</v>
      </c>
      <c r="D7" s="137">
        <v>35983</v>
      </c>
      <c r="E7" s="316">
        <v>9.0378210570204303</v>
      </c>
      <c r="F7" s="137">
        <v>35629</v>
      </c>
      <c r="G7" s="316">
        <v>8.9489071628430299</v>
      </c>
      <c r="I7" s="227" t="s">
        <v>612</v>
      </c>
      <c r="J7" s="314">
        <v>38180</v>
      </c>
      <c r="K7" s="227" t="s">
        <v>612</v>
      </c>
      <c r="L7" s="314">
        <v>37716</v>
      </c>
      <c r="M7" s="227" t="s">
        <v>612</v>
      </c>
      <c r="N7" s="314">
        <v>38654</v>
      </c>
      <c r="O7" s="227" t="s">
        <v>612</v>
      </c>
      <c r="P7" s="314">
        <v>27613</v>
      </c>
      <c r="Q7" s="227" t="s">
        <v>612</v>
      </c>
      <c r="R7" s="314">
        <v>26611</v>
      </c>
      <c r="S7" s="227" t="s">
        <v>612</v>
      </c>
      <c r="T7" s="314">
        <v>42054</v>
      </c>
    </row>
    <row r="8" spans="1:20">
      <c r="A8" s="138" t="s">
        <v>61</v>
      </c>
      <c r="B8" s="137">
        <v>76375</v>
      </c>
      <c r="C8" s="316">
        <v>19.183047084176799</v>
      </c>
      <c r="D8" s="137">
        <v>40002</v>
      </c>
      <c r="E8" s="316">
        <v>10.0472700420457</v>
      </c>
      <c r="F8" s="137">
        <v>36373</v>
      </c>
      <c r="G8" s="316">
        <v>9.1357770421311209</v>
      </c>
      <c r="I8" s="227" t="s">
        <v>613</v>
      </c>
      <c r="J8" s="314">
        <v>28971</v>
      </c>
      <c r="K8" s="227" t="s">
        <v>613</v>
      </c>
      <c r="L8" s="314">
        <v>33748</v>
      </c>
      <c r="M8" s="227" t="s">
        <v>613</v>
      </c>
      <c r="N8" s="314">
        <v>34839</v>
      </c>
      <c r="O8" s="227" t="s">
        <v>613</v>
      </c>
      <c r="P8" s="314">
        <v>12315</v>
      </c>
      <c r="Q8" s="227" t="s">
        <v>613</v>
      </c>
      <c r="R8" s="314">
        <v>27834</v>
      </c>
      <c r="S8" s="227" t="s">
        <v>613</v>
      </c>
      <c r="T8" s="314">
        <v>31162</v>
      </c>
    </row>
    <row r="9" spans="1:20">
      <c r="A9" s="138" t="s">
        <v>209</v>
      </c>
      <c r="B9" s="137">
        <v>56827</v>
      </c>
      <c r="C9" s="316">
        <v>14.273191707397901</v>
      </c>
      <c r="D9" s="137">
        <v>31381</v>
      </c>
      <c r="E9" s="316">
        <v>7.8819404327142903</v>
      </c>
      <c r="F9" s="137">
        <v>25446</v>
      </c>
      <c r="G9" s="316">
        <v>6.3912512746836496</v>
      </c>
      <c r="H9" s="248"/>
      <c r="I9" s="227" t="s">
        <v>614</v>
      </c>
      <c r="J9" s="314">
        <v>43017</v>
      </c>
      <c r="K9" s="227" t="s">
        <v>614</v>
      </c>
      <c r="L9" s="314">
        <v>40781</v>
      </c>
      <c r="M9" s="227" t="s">
        <v>614</v>
      </c>
      <c r="N9" s="314">
        <v>41708</v>
      </c>
      <c r="O9" s="227" t="s">
        <v>614</v>
      </c>
      <c r="P9" s="314">
        <v>12965</v>
      </c>
      <c r="Q9" s="227" t="s">
        <v>614</v>
      </c>
      <c r="R9" s="314">
        <v>29467</v>
      </c>
      <c r="S9" s="227" t="s">
        <v>614</v>
      </c>
      <c r="T9" s="314">
        <v>38289</v>
      </c>
    </row>
    <row r="10" spans="1:20">
      <c r="A10" s="138" t="s">
        <v>210</v>
      </c>
      <c r="B10" s="137">
        <v>43760</v>
      </c>
      <c r="C10" s="316">
        <v>10.9911638678046</v>
      </c>
      <c r="D10" s="137">
        <v>24068</v>
      </c>
      <c r="E10" s="316">
        <v>6.0451401272925498</v>
      </c>
      <c r="F10" s="137">
        <v>19692</v>
      </c>
      <c r="G10" s="316">
        <v>4.9460237405120804</v>
      </c>
      <c r="I10" s="227" t="s">
        <v>615</v>
      </c>
      <c r="J10" s="314">
        <v>40487</v>
      </c>
      <c r="K10" s="227" t="s">
        <v>615</v>
      </c>
      <c r="L10" s="314">
        <v>41562</v>
      </c>
      <c r="M10" s="227" t="s">
        <v>615</v>
      </c>
      <c r="N10" s="314">
        <v>37759</v>
      </c>
      <c r="O10" s="227" t="s">
        <v>615</v>
      </c>
      <c r="P10" s="314">
        <v>17151</v>
      </c>
      <c r="Q10" s="227" t="s">
        <v>615</v>
      </c>
      <c r="R10" s="314">
        <v>35231</v>
      </c>
      <c r="S10" s="227" t="s">
        <v>615</v>
      </c>
      <c r="T10" s="314">
        <v>40392</v>
      </c>
    </row>
    <row r="11" spans="1:20">
      <c r="A11" s="138" t="s">
        <v>211</v>
      </c>
      <c r="B11" s="137">
        <v>43322</v>
      </c>
      <c r="C11" s="316">
        <v>10.8811517614495</v>
      </c>
      <c r="D11" s="137">
        <v>23509</v>
      </c>
      <c r="E11" s="316">
        <v>5.9047365486338901</v>
      </c>
      <c r="F11" s="137">
        <v>19813</v>
      </c>
      <c r="G11" s="316">
        <v>4.9764152128156596</v>
      </c>
      <c r="I11" s="227" t="s">
        <v>616</v>
      </c>
      <c r="J11" s="314">
        <v>38203</v>
      </c>
      <c r="K11" s="227" t="s">
        <v>616</v>
      </c>
      <c r="L11" s="314">
        <v>44578</v>
      </c>
      <c r="M11" s="227" t="s">
        <v>616</v>
      </c>
      <c r="N11" s="314">
        <v>42786</v>
      </c>
      <c r="O11" s="227" t="s">
        <v>616</v>
      </c>
      <c r="P11" s="314">
        <v>29637</v>
      </c>
      <c r="Q11" s="227" t="s">
        <v>616</v>
      </c>
      <c r="R11" s="314">
        <v>39773</v>
      </c>
      <c r="S11" s="227" t="s">
        <v>616</v>
      </c>
      <c r="T11" s="314">
        <v>38019</v>
      </c>
    </row>
    <row r="12" spans="1:20">
      <c r="A12" s="138" t="s">
        <v>212</v>
      </c>
      <c r="B12" s="137">
        <v>38742</v>
      </c>
      <c r="C12" s="316">
        <v>9.7307968593804208</v>
      </c>
      <c r="D12" s="137">
        <v>20115</v>
      </c>
      <c r="E12" s="316">
        <v>5.0522683089782898</v>
      </c>
      <c r="F12" s="137">
        <v>18627</v>
      </c>
      <c r="G12" s="316">
        <v>4.6785285504021203</v>
      </c>
      <c r="H12" s="248"/>
      <c r="I12" s="317" t="s">
        <v>617</v>
      </c>
      <c r="J12" s="314">
        <v>30039</v>
      </c>
      <c r="K12" s="317" t="s">
        <v>617</v>
      </c>
      <c r="L12" s="314">
        <v>31165</v>
      </c>
      <c r="M12" s="317" t="s">
        <v>617</v>
      </c>
      <c r="N12" s="314">
        <v>29039</v>
      </c>
      <c r="O12" s="317" t="s">
        <v>617</v>
      </c>
      <c r="P12" s="314">
        <v>23051</v>
      </c>
      <c r="Q12" s="317" t="s">
        <v>617</v>
      </c>
      <c r="R12" s="314">
        <v>31182</v>
      </c>
      <c r="S12" s="227" t="s">
        <v>617</v>
      </c>
      <c r="T12" s="314">
        <v>20323</v>
      </c>
    </row>
    <row r="13" spans="1:20">
      <c r="A13" s="138" t="s">
        <v>213</v>
      </c>
      <c r="B13" s="137">
        <v>26989</v>
      </c>
      <c r="C13" s="316">
        <v>6.7788053388523597</v>
      </c>
      <c r="D13" s="137">
        <v>13973</v>
      </c>
      <c r="E13" s="316">
        <v>3.5095871280812201</v>
      </c>
      <c r="F13" s="137">
        <v>13016</v>
      </c>
      <c r="G13" s="316">
        <v>3.2692182107711401</v>
      </c>
      <c r="I13" s="227" t="s">
        <v>618</v>
      </c>
      <c r="J13" s="314">
        <v>40131</v>
      </c>
      <c r="K13" s="227" t="s">
        <v>618</v>
      </c>
      <c r="L13" s="314">
        <v>40686</v>
      </c>
      <c r="M13" s="227" t="s">
        <v>618</v>
      </c>
      <c r="N13" s="314">
        <v>40676</v>
      </c>
      <c r="O13" s="227" t="s">
        <v>618</v>
      </c>
      <c r="P13" s="314">
        <v>33989</v>
      </c>
      <c r="Q13" s="227" t="s">
        <v>618</v>
      </c>
      <c r="R13" s="314">
        <v>42473</v>
      </c>
      <c r="S13" s="227" t="s">
        <v>618</v>
      </c>
      <c r="T13" s="314">
        <v>28490</v>
      </c>
    </row>
    <row r="14" spans="1:20">
      <c r="A14" s="138" t="s">
        <v>214</v>
      </c>
      <c r="B14" s="137">
        <v>15608</v>
      </c>
      <c r="C14" s="316">
        <v>3.92024875796834</v>
      </c>
      <c r="D14" s="137">
        <v>8118</v>
      </c>
      <c r="E14" s="316">
        <v>2.03899150545791</v>
      </c>
      <c r="F14" s="137">
        <v>7490</v>
      </c>
      <c r="G14" s="316">
        <v>1.8812572525104401</v>
      </c>
      <c r="I14" s="227" t="s">
        <v>619</v>
      </c>
      <c r="J14" s="314">
        <v>43806</v>
      </c>
      <c r="K14" s="227" t="s">
        <v>619</v>
      </c>
      <c r="L14" s="314">
        <v>47333</v>
      </c>
      <c r="M14" s="227" t="s">
        <v>619</v>
      </c>
      <c r="N14" s="314">
        <v>47872</v>
      </c>
      <c r="O14" s="227" t="s">
        <v>619</v>
      </c>
      <c r="P14" s="314">
        <v>34993</v>
      </c>
      <c r="Q14" s="227" t="s">
        <v>619</v>
      </c>
      <c r="R14" s="314">
        <v>44461</v>
      </c>
      <c r="S14" s="227" t="s">
        <v>619</v>
      </c>
      <c r="T14" s="314">
        <v>28907</v>
      </c>
    </row>
    <row r="15" spans="1:20">
      <c r="A15" s="139" t="s">
        <v>215</v>
      </c>
      <c r="B15" s="175">
        <v>8310</v>
      </c>
      <c r="C15" s="318">
        <v>2.0872159904354799</v>
      </c>
      <c r="D15" s="175">
        <v>4606</v>
      </c>
      <c r="E15" s="318">
        <v>1.1568853010765101</v>
      </c>
      <c r="F15" s="175">
        <v>3704</v>
      </c>
      <c r="G15" s="318">
        <v>0.93033068935896601</v>
      </c>
      <c r="I15" s="227" t="s">
        <v>620</v>
      </c>
      <c r="J15" s="314">
        <v>43645</v>
      </c>
      <c r="K15" s="227" t="s">
        <v>620</v>
      </c>
      <c r="L15" s="314">
        <v>44851</v>
      </c>
      <c r="M15" s="227" t="s">
        <v>620</v>
      </c>
      <c r="N15" s="314">
        <v>37743</v>
      </c>
      <c r="O15" s="227" t="s">
        <v>620</v>
      </c>
      <c r="P15" s="314">
        <v>36637</v>
      </c>
      <c r="Q15" s="227" t="s">
        <v>620</v>
      </c>
      <c r="R15" s="314">
        <v>49993</v>
      </c>
      <c r="S15" s="227" t="s">
        <v>620</v>
      </c>
      <c r="T15" s="314">
        <v>30746</v>
      </c>
    </row>
    <row r="16" spans="1:20" ht="13.5">
      <c r="A16" s="127" t="s">
        <v>216</v>
      </c>
      <c r="B16" s="137"/>
      <c r="C16" s="177"/>
      <c r="D16" s="177"/>
      <c r="E16" s="177"/>
      <c r="F16" s="177"/>
      <c r="G16" s="177"/>
      <c r="I16" s="227" t="s">
        <v>621</v>
      </c>
      <c r="J16" s="314">
        <v>34924</v>
      </c>
      <c r="K16" s="227" t="s">
        <v>621</v>
      </c>
      <c r="L16" s="314">
        <v>40876</v>
      </c>
      <c r="M16" s="227" t="s">
        <v>621</v>
      </c>
      <c r="N16" s="314">
        <v>39528</v>
      </c>
      <c r="O16" s="227" t="s">
        <v>621</v>
      </c>
      <c r="P16" s="314">
        <v>36986</v>
      </c>
      <c r="Q16" s="227" t="s">
        <v>621</v>
      </c>
      <c r="R16" s="314">
        <v>40231</v>
      </c>
      <c r="S16" s="227" t="s">
        <v>621</v>
      </c>
      <c r="T16" s="314">
        <v>24055</v>
      </c>
    </row>
    <row r="17" spans="1:7">
      <c r="A17" s="138"/>
      <c r="B17" s="137"/>
      <c r="C17" s="177"/>
      <c r="D17" s="177"/>
      <c r="E17" s="177"/>
      <c r="F17" s="177"/>
      <c r="G17" s="177"/>
    </row>
    <row r="18" spans="1:7">
      <c r="A18" s="132"/>
      <c r="B18" s="132"/>
      <c r="C18" s="132"/>
      <c r="D18" s="132"/>
      <c r="E18" s="132"/>
      <c r="F18" s="132"/>
      <c r="G18" s="132"/>
    </row>
    <row r="19" spans="1:7">
      <c r="A19" s="132"/>
      <c r="B19" s="132"/>
      <c r="C19" s="132"/>
      <c r="D19" s="132"/>
      <c r="E19" s="132"/>
      <c r="F19" s="132"/>
      <c r="G19" s="132"/>
    </row>
    <row r="20" spans="1:7">
      <c r="A20" s="132"/>
      <c r="B20" s="132"/>
      <c r="C20" s="132"/>
      <c r="D20" s="132"/>
      <c r="E20" s="132"/>
      <c r="F20" s="132"/>
      <c r="G20" s="132"/>
    </row>
    <row r="21" spans="1:7">
      <c r="A21" s="132"/>
      <c r="B21" s="132"/>
      <c r="C21" s="132"/>
      <c r="D21" s="132"/>
      <c r="E21" s="132"/>
      <c r="F21" s="132"/>
      <c r="G21" s="132"/>
    </row>
    <row r="22" spans="1:7">
      <c r="A22" s="132"/>
      <c r="B22" s="132"/>
      <c r="C22" s="132"/>
      <c r="D22" s="132"/>
      <c r="E22" s="132"/>
      <c r="F22" s="132"/>
      <c r="G22" s="132"/>
    </row>
    <row r="23" spans="1:7">
      <c r="A23" s="132"/>
      <c r="B23" s="132"/>
      <c r="C23" s="132"/>
      <c r="D23" s="132"/>
      <c r="E23" s="132"/>
      <c r="F23" s="132"/>
      <c r="G23" s="132"/>
    </row>
    <row r="24" spans="1:7">
      <c r="A24" s="132"/>
      <c r="B24" s="132"/>
      <c r="C24" s="132"/>
      <c r="D24" s="132"/>
      <c r="E24" s="132"/>
      <c r="F24" s="132"/>
      <c r="G24" s="132"/>
    </row>
    <row r="25" spans="1:7">
      <c r="A25" s="132"/>
      <c r="B25" s="132"/>
      <c r="C25" s="132"/>
      <c r="D25" s="132"/>
      <c r="E25" s="132"/>
      <c r="F25" s="132"/>
      <c r="G25" s="132"/>
    </row>
    <row r="26" spans="1:7">
      <c r="A26" s="132"/>
      <c r="B26" s="132"/>
      <c r="C26" s="132"/>
      <c r="D26" s="132"/>
      <c r="E26" s="132"/>
      <c r="F26" s="132"/>
      <c r="G26" s="132"/>
    </row>
    <row r="27" spans="1:7">
      <c r="A27" s="132"/>
      <c r="B27" s="132"/>
      <c r="C27" s="132"/>
      <c r="D27" s="132"/>
      <c r="E27" s="132"/>
      <c r="F27" s="132"/>
      <c r="G27" s="132"/>
    </row>
    <row r="28" spans="1:7">
      <c r="A28" s="132"/>
      <c r="B28" s="132"/>
      <c r="C28" s="132"/>
      <c r="D28" s="132"/>
      <c r="E28" s="132"/>
      <c r="F28" s="132"/>
      <c r="G28" s="132"/>
    </row>
    <row r="29" spans="1:7">
      <c r="A29" s="132"/>
      <c r="B29" s="132"/>
      <c r="C29" s="132"/>
      <c r="D29" s="132"/>
      <c r="E29" s="132"/>
      <c r="F29" s="132"/>
      <c r="G29" s="132"/>
    </row>
    <row r="30" spans="1:7">
      <c r="A30" s="132"/>
      <c r="B30" s="132"/>
      <c r="C30" s="132"/>
      <c r="D30" s="132"/>
      <c r="E30" s="132"/>
      <c r="F30" s="132"/>
      <c r="G30" s="132"/>
    </row>
    <row r="31" spans="1:7">
      <c r="A31" s="132"/>
      <c r="B31" s="132"/>
      <c r="C31" s="132"/>
      <c r="D31" s="132"/>
      <c r="E31" s="132"/>
      <c r="F31" s="132"/>
      <c r="G31" s="132"/>
    </row>
    <row r="32" spans="1:7">
      <c r="A32" s="132"/>
      <c r="B32" s="132"/>
      <c r="C32" s="132"/>
      <c r="D32" s="132"/>
      <c r="E32" s="132"/>
      <c r="F32" s="132"/>
      <c r="G32" s="132"/>
    </row>
    <row r="33" spans="1:7">
      <c r="A33" s="132"/>
      <c r="B33" s="132"/>
      <c r="C33" s="132"/>
      <c r="D33" s="132"/>
      <c r="E33" s="132"/>
      <c r="F33" s="132"/>
      <c r="G33" s="132"/>
    </row>
    <row r="34" spans="1:7">
      <c r="A34" s="132"/>
      <c r="B34" s="132"/>
      <c r="C34" s="132"/>
      <c r="D34" s="132"/>
      <c r="E34" s="132"/>
      <c r="F34" s="132"/>
      <c r="G34" s="132"/>
    </row>
    <row r="35" spans="1:7">
      <c r="A35" s="132"/>
      <c r="B35" s="132"/>
      <c r="C35" s="132"/>
      <c r="D35" s="132"/>
      <c r="E35" s="132"/>
      <c r="F35" s="132"/>
      <c r="G35" s="132"/>
    </row>
    <row r="36" spans="1:7">
      <c r="A36" s="132"/>
      <c r="B36" s="132"/>
      <c r="C36" s="132"/>
      <c r="D36" s="132"/>
      <c r="E36" s="132"/>
      <c r="F36" s="132"/>
      <c r="G36" s="132"/>
    </row>
    <row r="37" spans="1:7">
      <c r="A37" s="132"/>
      <c r="B37" s="132"/>
      <c r="C37" s="132"/>
      <c r="D37" s="132"/>
      <c r="E37" s="132"/>
      <c r="F37" s="132"/>
      <c r="G37" s="132"/>
    </row>
    <row r="38" spans="1:7">
      <c r="A38" s="132"/>
      <c r="B38" s="132"/>
      <c r="C38" s="132"/>
      <c r="D38" s="132"/>
      <c r="E38" s="132"/>
      <c r="F38" s="132"/>
      <c r="G38" s="132"/>
    </row>
    <row r="39" spans="1:7">
      <c r="A39" s="132"/>
      <c r="B39" s="132"/>
      <c r="C39" s="132"/>
      <c r="D39" s="132"/>
      <c r="E39" s="132"/>
      <c r="F39" s="132"/>
      <c r="G39" s="132"/>
    </row>
    <row r="40" spans="1:7">
      <c r="A40" s="132"/>
      <c r="B40" s="132"/>
      <c r="C40" s="132"/>
      <c r="D40" s="132"/>
      <c r="E40" s="132"/>
      <c r="F40" s="132"/>
      <c r="G40" s="132"/>
    </row>
    <row r="41" spans="1:7">
      <c r="A41" s="132"/>
      <c r="B41" s="132"/>
      <c r="C41" s="132"/>
      <c r="D41" s="132"/>
      <c r="E41" s="132"/>
      <c r="F41" s="132"/>
      <c r="G41" s="132"/>
    </row>
    <row r="42" spans="1:7">
      <c r="A42" s="132"/>
      <c r="B42" s="132"/>
      <c r="C42" s="132"/>
      <c r="D42" s="132"/>
      <c r="E42" s="132"/>
      <c r="F42" s="132"/>
      <c r="G42" s="132"/>
    </row>
    <row r="43" spans="1:7">
      <c r="A43" s="132"/>
      <c r="B43" s="132"/>
      <c r="C43" s="132"/>
      <c r="D43" s="132"/>
      <c r="E43" s="132"/>
      <c r="F43" s="132"/>
      <c r="G43" s="132"/>
    </row>
    <row r="44" spans="1:7">
      <c r="A44" s="132"/>
      <c r="B44" s="132"/>
      <c r="C44" s="132"/>
      <c r="D44" s="132"/>
      <c r="E44" s="132"/>
      <c r="F44" s="132"/>
      <c r="G44" s="132"/>
    </row>
    <row r="45" spans="1:7">
      <c r="A45" s="132"/>
      <c r="B45" s="132"/>
      <c r="C45" s="132"/>
      <c r="D45" s="132"/>
      <c r="E45" s="132"/>
      <c r="F45" s="132"/>
      <c r="G45" s="132"/>
    </row>
    <row r="46" spans="1:7">
      <c r="A46" s="132"/>
      <c r="B46" s="132"/>
      <c r="C46" s="132"/>
      <c r="D46" s="132"/>
      <c r="E46" s="132"/>
      <c r="F46" s="132"/>
      <c r="G46" s="132"/>
    </row>
    <row r="47" spans="1:7">
      <c r="A47" s="132"/>
      <c r="B47" s="132"/>
      <c r="C47" s="132"/>
      <c r="D47" s="132"/>
      <c r="E47" s="132"/>
      <c r="F47" s="132"/>
      <c r="G47" s="132"/>
    </row>
    <row r="48" spans="1:7">
      <c r="A48" s="132"/>
      <c r="B48" s="132"/>
      <c r="C48" s="132"/>
      <c r="D48" s="132"/>
      <c r="E48" s="132"/>
      <c r="F48" s="132"/>
      <c r="G48" s="132"/>
    </row>
    <row r="49" spans="1:7">
      <c r="A49" s="132"/>
      <c r="B49" s="132"/>
      <c r="C49" s="132"/>
      <c r="D49" s="132"/>
      <c r="E49" s="132"/>
      <c r="F49" s="132"/>
      <c r="G49" s="132"/>
    </row>
    <row r="50" spans="1:7">
      <c r="A50" s="132"/>
      <c r="B50" s="132"/>
      <c r="C50" s="132"/>
      <c r="D50" s="132"/>
      <c r="E50" s="132"/>
      <c r="F50" s="132"/>
      <c r="G50" s="132"/>
    </row>
    <row r="51" spans="1:7">
      <c r="A51" s="132"/>
      <c r="B51" s="132"/>
      <c r="C51" s="132"/>
      <c r="D51" s="132"/>
      <c r="E51" s="132"/>
      <c r="F51" s="132"/>
      <c r="G51" s="132"/>
    </row>
    <row r="52" spans="1:7">
      <c r="A52" s="132"/>
      <c r="B52" s="132"/>
      <c r="C52" s="132"/>
      <c r="D52" s="132"/>
      <c r="E52" s="132"/>
      <c r="F52" s="132"/>
      <c r="G52" s="132"/>
    </row>
    <row r="53" spans="1:7">
      <c r="A53" s="132"/>
      <c r="B53" s="132"/>
      <c r="C53" s="132"/>
      <c r="D53" s="132"/>
      <c r="E53" s="132"/>
      <c r="F53" s="132"/>
      <c r="G53" s="132"/>
    </row>
    <row r="54" spans="1:7">
      <c r="A54" s="132"/>
      <c r="B54" s="132"/>
      <c r="C54" s="132"/>
      <c r="D54" s="132"/>
      <c r="E54" s="132"/>
      <c r="F54" s="132"/>
      <c r="G54" s="132"/>
    </row>
    <row r="55" spans="1:7">
      <c r="A55" s="132"/>
      <c r="B55" s="132"/>
      <c r="C55" s="132"/>
      <c r="D55" s="132"/>
      <c r="E55" s="132"/>
      <c r="F55" s="132"/>
      <c r="G55" s="132"/>
    </row>
    <row r="56" spans="1:7">
      <c r="A56" s="132"/>
      <c r="B56" s="132"/>
      <c r="C56" s="132"/>
      <c r="D56" s="132"/>
      <c r="E56" s="132"/>
      <c r="F56" s="132"/>
      <c r="G56" s="132"/>
    </row>
    <row r="57" spans="1:7">
      <c r="A57" s="132"/>
      <c r="B57" s="132"/>
      <c r="C57" s="132"/>
      <c r="D57" s="132"/>
      <c r="E57" s="132"/>
      <c r="F57" s="132"/>
      <c r="G57" s="132"/>
    </row>
    <row r="58" spans="1:7">
      <c r="A58" s="132"/>
      <c r="B58" s="132"/>
      <c r="C58" s="132"/>
      <c r="D58" s="132"/>
      <c r="E58" s="132"/>
      <c r="F58" s="132"/>
      <c r="G58" s="132"/>
    </row>
    <row r="59" spans="1:7">
      <c r="A59" s="132"/>
      <c r="B59" s="132"/>
      <c r="C59" s="132"/>
      <c r="D59" s="132"/>
      <c r="E59" s="132"/>
      <c r="F59" s="132"/>
      <c r="G59" s="132"/>
    </row>
    <row r="60" spans="1:7">
      <c r="A60" s="132"/>
      <c r="B60" s="132"/>
      <c r="C60" s="132"/>
      <c r="D60" s="132"/>
      <c r="E60" s="132"/>
      <c r="F60" s="132"/>
      <c r="G60" s="132"/>
    </row>
    <row r="61" spans="1:7">
      <c r="A61" s="132"/>
      <c r="B61" s="132"/>
      <c r="C61" s="132"/>
      <c r="D61" s="132"/>
      <c r="E61" s="132"/>
      <c r="F61" s="132"/>
      <c r="G61" s="132"/>
    </row>
    <row r="62" spans="1:7">
      <c r="A62" s="132"/>
      <c r="B62" s="132"/>
      <c r="C62" s="132"/>
      <c r="D62" s="132"/>
      <c r="E62" s="132"/>
      <c r="F62" s="132"/>
      <c r="G62" s="132"/>
    </row>
    <row r="63" spans="1:7">
      <c r="A63" s="132"/>
      <c r="B63" s="132"/>
      <c r="C63" s="132"/>
      <c r="D63" s="132"/>
      <c r="E63" s="132"/>
      <c r="F63" s="132"/>
      <c r="G63" s="132"/>
    </row>
    <row r="64" spans="1:7">
      <c r="A64" s="132"/>
      <c r="B64" s="132"/>
      <c r="C64" s="132"/>
      <c r="D64" s="132"/>
      <c r="E64" s="132"/>
      <c r="F64" s="132"/>
      <c r="G64" s="132"/>
    </row>
    <row r="65" spans="1:7">
      <c r="A65" s="132"/>
      <c r="B65" s="132"/>
      <c r="C65" s="132"/>
      <c r="D65" s="132"/>
      <c r="E65" s="132"/>
      <c r="F65" s="132"/>
      <c r="G65" s="132"/>
    </row>
    <row r="66" spans="1:7">
      <c r="A66" s="132"/>
      <c r="B66" s="132"/>
      <c r="C66" s="132"/>
      <c r="D66" s="132"/>
      <c r="E66" s="132"/>
      <c r="F66" s="132"/>
      <c r="G66" s="132"/>
    </row>
    <row r="67" spans="1:7">
      <c r="A67" s="132"/>
      <c r="B67" s="132"/>
      <c r="C67" s="132"/>
      <c r="D67" s="132"/>
      <c r="E67" s="132"/>
      <c r="F67" s="132"/>
      <c r="G67" s="132"/>
    </row>
    <row r="68" spans="1:7">
      <c r="A68" s="132"/>
      <c r="B68" s="132"/>
      <c r="C68" s="132"/>
      <c r="D68" s="132"/>
      <c r="E68" s="132"/>
      <c r="F68" s="132"/>
      <c r="G68" s="132"/>
    </row>
    <row r="69" spans="1:7">
      <c r="A69" s="132"/>
      <c r="B69" s="132"/>
      <c r="C69" s="132"/>
      <c r="D69" s="132"/>
      <c r="E69" s="132"/>
      <c r="F69" s="132"/>
      <c r="G69" s="132"/>
    </row>
    <row r="70" spans="1:7">
      <c r="A70" s="132"/>
      <c r="B70" s="132"/>
      <c r="C70" s="132"/>
      <c r="D70" s="132"/>
      <c r="E70" s="132"/>
      <c r="F70" s="132"/>
      <c r="G70" s="132"/>
    </row>
    <row r="71" spans="1:7">
      <c r="A71" s="132"/>
      <c r="B71" s="132"/>
      <c r="C71" s="132"/>
      <c r="D71" s="132"/>
      <c r="E71" s="132"/>
      <c r="F71" s="132"/>
      <c r="G71" s="132"/>
    </row>
    <row r="72" spans="1:7">
      <c r="A72" s="132"/>
      <c r="B72" s="132"/>
      <c r="C72" s="132"/>
      <c r="D72" s="132"/>
      <c r="E72" s="132"/>
      <c r="F72" s="132"/>
      <c r="G72" s="132"/>
    </row>
    <row r="73" spans="1:7">
      <c r="A73" s="132"/>
      <c r="B73" s="132"/>
      <c r="C73" s="132"/>
      <c r="D73" s="132"/>
      <c r="E73" s="132"/>
      <c r="F73" s="132"/>
      <c r="G73" s="132"/>
    </row>
    <row r="74" spans="1:7">
      <c r="A74" s="132"/>
      <c r="B74" s="132"/>
      <c r="C74" s="132"/>
      <c r="D74" s="132"/>
      <c r="E74" s="132"/>
      <c r="F74" s="132"/>
      <c r="G74" s="132"/>
    </row>
    <row r="75" spans="1:7">
      <c r="A75" s="132"/>
      <c r="B75" s="132"/>
      <c r="C75" s="132"/>
      <c r="D75" s="132"/>
      <c r="E75" s="132"/>
      <c r="F75" s="132"/>
      <c r="G75" s="132"/>
    </row>
    <row r="76" spans="1:7">
      <c r="A76" s="132"/>
      <c r="B76" s="132"/>
      <c r="C76" s="132"/>
      <c r="D76" s="132"/>
      <c r="E76" s="132"/>
      <c r="F76" s="132"/>
      <c r="G76" s="132"/>
    </row>
    <row r="77" spans="1:7">
      <c r="A77" s="132"/>
      <c r="B77" s="132"/>
      <c r="C77" s="132"/>
      <c r="D77" s="132"/>
      <c r="E77" s="132"/>
      <c r="F77" s="132"/>
      <c r="G77" s="132"/>
    </row>
    <row r="78" spans="1:7">
      <c r="A78" s="132"/>
      <c r="B78" s="132"/>
      <c r="C78" s="132"/>
      <c r="D78" s="132"/>
      <c r="E78" s="132"/>
      <c r="F78" s="132"/>
      <c r="G78" s="132"/>
    </row>
    <row r="79" spans="1:7">
      <c r="A79" s="132"/>
      <c r="B79" s="132"/>
      <c r="C79" s="132"/>
      <c r="D79" s="132"/>
      <c r="E79" s="132"/>
      <c r="F79" s="132"/>
      <c r="G79" s="132"/>
    </row>
    <row r="80" spans="1:7">
      <c r="A80" s="132"/>
      <c r="B80" s="132"/>
      <c r="C80" s="132"/>
      <c r="D80" s="132"/>
      <c r="E80" s="132"/>
      <c r="F80" s="132"/>
      <c r="G80" s="132"/>
    </row>
    <row r="81" spans="1:7">
      <c r="A81" s="132"/>
      <c r="B81" s="132"/>
      <c r="C81" s="132"/>
      <c r="D81" s="132"/>
      <c r="E81" s="132"/>
      <c r="F81" s="132"/>
      <c r="G81" s="132"/>
    </row>
    <row r="82" spans="1:7">
      <c r="A82" s="132"/>
      <c r="B82" s="132"/>
      <c r="C82" s="132"/>
      <c r="D82" s="132"/>
      <c r="E82" s="132"/>
      <c r="F82" s="132"/>
      <c r="G82" s="132"/>
    </row>
    <row r="83" spans="1:7">
      <c r="A83" s="132"/>
      <c r="B83" s="132"/>
      <c r="C83" s="132"/>
      <c r="D83" s="132"/>
      <c r="E83" s="132"/>
      <c r="F83" s="132"/>
      <c r="G83" s="132"/>
    </row>
    <row r="84" spans="1:7">
      <c r="A84" s="132"/>
      <c r="B84" s="132"/>
      <c r="C84" s="132"/>
      <c r="D84" s="132"/>
      <c r="E84" s="132"/>
      <c r="F84" s="132"/>
      <c r="G84" s="132"/>
    </row>
    <row r="85" spans="1:7">
      <c r="A85" s="132"/>
      <c r="B85" s="132"/>
      <c r="C85" s="132"/>
      <c r="D85" s="132"/>
      <c r="E85" s="132"/>
      <c r="F85" s="132"/>
      <c r="G85" s="132"/>
    </row>
    <row r="86" spans="1:7">
      <c r="A86" s="132"/>
      <c r="B86" s="132"/>
      <c r="C86" s="132"/>
      <c r="D86" s="132"/>
      <c r="E86" s="132"/>
      <c r="F86" s="132"/>
      <c r="G86" s="132"/>
    </row>
    <row r="87" spans="1:7">
      <c r="A87" s="132"/>
      <c r="B87" s="132"/>
      <c r="C87" s="132"/>
      <c r="D87" s="132"/>
      <c r="E87" s="132"/>
      <c r="F87" s="132"/>
      <c r="G87" s="132"/>
    </row>
    <row r="88" spans="1:7">
      <c r="A88" s="132"/>
      <c r="B88" s="132"/>
      <c r="C88" s="132"/>
      <c r="D88" s="132"/>
      <c r="E88" s="132"/>
      <c r="F88" s="132"/>
      <c r="G88" s="132"/>
    </row>
    <row r="89" spans="1:7">
      <c r="A89" s="132"/>
      <c r="B89" s="132"/>
      <c r="C89" s="132"/>
      <c r="D89" s="132"/>
      <c r="E89" s="132"/>
      <c r="F89" s="132"/>
      <c r="G89" s="132"/>
    </row>
    <row r="90" spans="1:7">
      <c r="A90" s="132"/>
      <c r="B90" s="132"/>
      <c r="C90" s="132"/>
      <c r="D90" s="132"/>
      <c r="E90" s="132"/>
      <c r="F90" s="132"/>
      <c r="G90" s="132"/>
    </row>
    <row r="91" spans="1:7">
      <c r="A91" s="132"/>
      <c r="B91" s="132"/>
      <c r="C91" s="132"/>
      <c r="D91" s="132"/>
      <c r="E91" s="132"/>
      <c r="F91" s="132"/>
      <c r="G91" s="132"/>
    </row>
    <row r="92" spans="1:7">
      <c r="A92" s="132"/>
      <c r="B92" s="132"/>
      <c r="C92" s="132"/>
      <c r="D92" s="132"/>
      <c r="E92" s="132"/>
      <c r="F92" s="132"/>
      <c r="G92" s="132"/>
    </row>
    <row r="93" spans="1:7">
      <c r="A93" s="132"/>
      <c r="B93" s="132"/>
      <c r="C93" s="132"/>
      <c r="D93" s="132"/>
      <c r="E93" s="132"/>
      <c r="F93" s="132"/>
      <c r="G93" s="132"/>
    </row>
    <row r="94" spans="1:7">
      <c r="A94" s="132"/>
      <c r="B94" s="132"/>
      <c r="C94" s="132"/>
      <c r="D94" s="132"/>
      <c r="E94" s="132"/>
      <c r="F94" s="132"/>
      <c r="G94" s="132"/>
    </row>
    <row r="95" spans="1:7">
      <c r="A95" s="132"/>
      <c r="B95" s="132"/>
      <c r="C95" s="132"/>
      <c r="D95" s="132"/>
      <c r="E95" s="132"/>
      <c r="F95" s="132"/>
      <c r="G95" s="132"/>
    </row>
    <row r="96" spans="1:7">
      <c r="A96" s="132"/>
      <c r="B96" s="132"/>
      <c r="C96" s="132"/>
      <c r="D96" s="132"/>
      <c r="E96" s="132"/>
      <c r="F96" s="132"/>
      <c r="G96" s="132"/>
    </row>
    <row r="97" spans="1:7">
      <c r="A97" s="132"/>
      <c r="B97" s="132"/>
      <c r="C97" s="132"/>
      <c r="D97" s="132"/>
      <c r="E97" s="132"/>
      <c r="F97" s="132"/>
      <c r="G97" s="132"/>
    </row>
    <row r="98" spans="1:7">
      <c r="A98" s="132"/>
      <c r="B98" s="132"/>
      <c r="C98" s="132"/>
      <c r="D98" s="132"/>
      <c r="E98" s="132"/>
      <c r="F98" s="132"/>
      <c r="G98" s="132"/>
    </row>
    <row r="99" spans="1:7">
      <c r="A99" s="132"/>
      <c r="B99" s="132"/>
      <c r="C99" s="132"/>
      <c r="D99" s="132"/>
      <c r="E99" s="132"/>
      <c r="F99" s="132"/>
      <c r="G99" s="132"/>
    </row>
    <row r="100" spans="1:7">
      <c r="A100" s="132"/>
      <c r="B100" s="132"/>
      <c r="C100" s="132"/>
      <c r="D100" s="132"/>
      <c r="E100" s="132"/>
      <c r="F100" s="132"/>
      <c r="G100" s="132"/>
    </row>
    <row r="101" spans="1:7">
      <c r="A101" s="132"/>
      <c r="B101" s="132"/>
      <c r="C101" s="132"/>
      <c r="D101" s="132"/>
      <c r="E101" s="132"/>
      <c r="F101" s="132"/>
      <c r="G101" s="132"/>
    </row>
    <row r="102" spans="1:7">
      <c r="A102" s="132"/>
      <c r="B102" s="132"/>
      <c r="C102" s="132"/>
      <c r="D102" s="132"/>
      <c r="E102" s="132"/>
      <c r="F102" s="132"/>
      <c r="G102" s="132"/>
    </row>
    <row r="103" spans="1:7">
      <c r="A103" s="132"/>
      <c r="B103" s="132"/>
      <c r="C103" s="132"/>
      <c r="D103" s="132"/>
      <c r="E103" s="132"/>
      <c r="F103" s="132"/>
      <c r="G103" s="132"/>
    </row>
    <row r="104" spans="1:7">
      <c r="A104" s="132"/>
      <c r="B104" s="132"/>
      <c r="C104" s="132"/>
      <c r="D104" s="132"/>
      <c r="E104" s="132"/>
      <c r="F104" s="132"/>
      <c r="G104" s="132"/>
    </row>
    <row r="105" spans="1:7">
      <c r="A105" s="132"/>
      <c r="B105" s="132"/>
      <c r="C105" s="132"/>
      <c r="D105" s="132"/>
      <c r="E105" s="132"/>
      <c r="F105" s="132"/>
      <c r="G105" s="132"/>
    </row>
    <row r="106" spans="1:7">
      <c r="A106" s="132"/>
      <c r="B106" s="132"/>
      <c r="C106" s="132"/>
      <c r="D106" s="132"/>
      <c r="E106" s="132"/>
      <c r="F106" s="132"/>
      <c r="G106" s="132"/>
    </row>
    <row r="107" spans="1:7">
      <c r="A107" s="132"/>
      <c r="B107" s="132"/>
      <c r="C107" s="132"/>
      <c r="D107" s="132"/>
      <c r="E107" s="132"/>
      <c r="F107" s="132"/>
      <c r="G107" s="132"/>
    </row>
    <row r="108" spans="1:7">
      <c r="A108" s="132"/>
      <c r="B108" s="132"/>
      <c r="C108" s="132"/>
      <c r="D108" s="132"/>
      <c r="E108" s="132"/>
      <c r="F108" s="132"/>
      <c r="G108" s="132"/>
    </row>
    <row r="109" spans="1:7">
      <c r="A109" s="132"/>
      <c r="B109" s="132"/>
      <c r="C109" s="132"/>
      <c r="D109" s="132"/>
      <c r="E109" s="132"/>
      <c r="F109" s="132"/>
      <c r="G109" s="132"/>
    </row>
    <row r="110" spans="1:7">
      <c r="A110" s="132"/>
      <c r="B110" s="132"/>
      <c r="C110" s="132"/>
      <c r="D110" s="132"/>
      <c r="E110" s="132"/>
      <c r="F110" s="132"/>
      <c r="G110" s="132"/>
    </row>
    <row r="111" spans="1:7">
      <c r="A111" s="132"/>
      <c r="B111" s="132"/>
      <c r="C111" s="132"/>
      <c r="D111" s="132"/>
      <c r="E111" s="132"/>
      <c r="F111" s="132"/>
      <c r="G111" s="132"/>
    </row>
    <row r="112" spans="1:7">
      <c r="A112" s="132"/>
      <c r="B112" s="132"/>
      <c r="C112" s="132"/>
      <c r="D112" s="132"/>
      <c r="E112" s="132"/>
      <c r="F112" s="132"/>
      <c r="G112" s="132"/>
    </row>
    <row r="113" spans="1:7">
      <c r="A113" s="132"/>
      <c r="B113" s="132"/>
      <c r="C113" s="132"/>
      <c r="D113" s="132"/>
      <c r="E113" s="132"/>
      <c r="F113" s="132"/>
      <c r="G113" s="132"/>
    </row>
    <row r="114" spans="1:7">
      <c r="A114" s="132"/>
      <c r="B114" s="132"/>
      <c r="C114" s="132"/>
      <c r="D114" s="132"/>
      <c r="E114" s="132"/>
      <c r="F114" s="132"/>
      <c r="G114" s="132"/>
    </row>
    <row r="115" spans="1:7">
      <c r="A115" s="132"/>
      <c r="B115" s="132"/>
      <c r="C115" s="132"/>
      <c r="D115" s="132"/>
      <c r="E115" s="132"/>
      <c r="F115" s="132"/>
      <c r="G115" s="132"/>
    </row>
    <row r="116" spans="1:7">
      <c r="A116" s="132"/>
      <c r="B116" s="132"/>
      <c r="C116" s="132"/>
      <c r="D116" s="132"/>
      <c r="E116" s="132"/>
      <c r="F116" s="132"/>
      <c r="G116" s="132"/>
    </row>
    <row r="117" spans="1:7">
      <c r="A117" s="132"/>
      <c r="B117" s="132"/>
      <c r="C117" s="132"/>
      <c r="D117" s="132"/>
      <c r="E117" s="132"/>
      <c r="F117" s="132"/>
      <c r="G117" s="132"/>
    </row>
    <row r="118" spans="1:7">
      <c r="A118" s="132"/>
      <c r="B118" s="132"/>
      <c r="C118" s="132"/>
      <c r="D118" s="132"/>
      <c r="E118" s="132"/>
      <c r="F118" s="132"/>
      <c r="G118" s="132"/>
    </row>
    <row r="119" spans="1:7">
      <c r="A119" s="132"/>
      <c r="B119" s="132"/>
      <c r="C119" s="132"/>
      <c r="D119" s="132"/>
      <c r="E119" s="132"/>
      <c r="F119" s="132"/>
      <c r="G119" s="132"/>
    </row>
    <row r="120" spans="1:7">
      <c r="A120" s="132"/>
      <c r="B120" s="132"/>
      <c r="C120" s="132"/>
      <c r="D120" s="132"/>
      <c r="E120" s="132"/>
      <c r="F120" s="132"/>
      <c r="G120" s="132"/>
    </row>
    <row r="121" spans="1:7">
      <c r="A121" s="132"/>
      <c r="B121" s="132"/>
      <c r="C121" s="132"/>
      <c r="D121" s="132"/>
      <c r="E121" s="132"/>
      <c r="F121" s="132"/>
      <c r="G121" s="132"/>
    </row>
    <row r="122" spans="1:7">
      <c r="A122" s="132"/>
      <c r="B122" s="132"/>
      <c r="C122" s="132"/>
      <c r="D122" s="132"/>
      <c r="E122" s="132"/>
      <c r="F122" s="132"/>
      <c r="G122" s="132"/>
    </row>
    <row r="123" spans="1:7">
      <c r="A123" s="132"/>
      <c r="B123" s="132"/>
      <c r="C123" s="132"/>
      <c r="D123" s="132"/>
      <c r="E123" s="132"/>
      <c r="F123" s="132"/>
      <c r="G123" s="132"/>
    </row>
    <row r="124" spans="1:7">
      <c r="A124" s="132"/>
      <c r="B124" s="132"/>
      <c r="C124" s="132"/>
      <c r="D124" s="132"/>
      <c r="E124" s="132"/>
      <c r="F124" s="132"/>
      <c r="G124" s="132"/>
    </row>
    <row r="125" spans="1:7">
      <c r="A125" s="132"/>
      <c r="B125" s="132"/>
      <c r="C125" s="132"/>
      <c r="D125" s="132"/>
      <c r="E125" s="132"/>
      <c r="F125" s="132"/>
      <c r="G125" s="132"/>
    </row>
    <row r="126" spans="1:7">
      <c r="A126" s="132"/>
      <c r="B126" s="132"/>
      <c r="C126" s="132"/>
      <c r="D126" s="132"/>
      <c r="E126" s="132"/>
      <c r="F126" s="132"/>
      <c r="G126" s="132"/>
    </row>
    <row r="127" spans="1:7">
      <c r="A127" s="132"/>
      <c r="B127" s="132"/>
      <c r="C127" s="132"/>
      <c r="D127" s="132"/>
      <c r="E127" s="132"/>
      <c r="F127" s="132"/>
      <c r="G127" s="132"/>
    </row>
    <row r="128" spans="1:7">
      <c r="A128" s="132"/>
      <c r="B128" s="132"/>
      <c r="C128" s="132"/>
      <c r="D128" s="132"/>
      <c r="E128" s="132"/>
      <c r="F128" s="132"/>
      <c r="G128" s="132"/>
    </row>
    <row r="129" spans="1:7">
      <c r="A129" s="132"/>
      <c r="B129" s="132"/>
      <c r="C129" s="132"/>
      <c r="D129" s="132"/>
      <c r="E129" s="132"/>
      <c r="F129" s="132"/>
      <c r="G129" s="132"/>
    </row>
    <row r="130" spans="1:7">
      <c r="A130" s="132"/>
      <c r="B130" s="132"/>
      <c r="C130" s="132"/>
      <c r="D130" s="132"/>
      <c r="E130" s="132"/>
      <c r="F130" s="132"/>
      <c r="G130" s="132"/>
    </row>
    <row r="131" spans="1:7">
      <c r="A131" s="132"/>
      <c r="B131" s="132"/>
      <c r="C131" s="132"/>
      <c r="D131" s="132"/>
      <c r="E131" s="132"/>
      <c r="F131" s="132"/>
      <c r="G131" s="132"/>
    </row>
    <row r="132" spans="1:7">
      <c r="A132" s="132"/>
      <c r="B132" s="132"/>
      <c r="C132" s="132"/>
      <c r="D132" s="132"/>
      <c r="E132" s="132"/>
      <c r="F132" s="132"/>
      <c r="G132" s="132"/>
    </row>
    <row r="133" spans="1:7">
      <c r="A133" s="132"/>
      <c r="B133" s="132"/>
      <c r="C133" s="132"/>
      <c r="D133" s="132"/>
      <c r="E133" s="132"/>
      <c r="F133" s="132"/>
      <c r="G133" s="132"/>
    </row>
    <row r="134" spans="1:7">
      <c r="A134" s="132"/>
      <c r="B134" s="132"/>
      <c r="C134" s="132"/>
      <c r="D134" s="132"/>
      <c r="E134" s="132"/>
      <c r="F134" s="132"/>
      <c r="G134" s="132"/>
    </row>
    <row r="135" spans="1:7">
      <c r="A135" s="132"/>
      <c r="B135" s="132"/>
      <c r="C135" s="132"/>
      <c r="D135" s="132"/>
      <c r="E135" s="132"/>
      <c r="F135" s="132"/>
      <c r="G135" s="132"/>
    </row>
    <row r="136" spans="1:7">
      <c r="A136" s="132"/>
      <c r="B136" s="132"/>
      <c r="C136" s="132"/>
      <c r="D136" s="132"/>
      <c r="E136" s="132"/>
      <c r="F136" s="132"/>
      <c r="G136" s="132"/>
    </row>
    <row r="137" spans="1:7">
      <c r="A137" s="132"/>
      <c r="B137" s="132"/>
      <c r="C137" s="132"/>
      <c r="D137" s="132"/>
      <c r="E137" s="132"/>
      <c r="F137" s="132"/>
      <c r="G137" s="132"/>
    </row>
    <row r="138" spans="1:7">
      <c r="A138" s="132"/>
      <c r="B138" s="132"/>
      <c r="C138" s="132"/>
      <c r="D138" s="132"/>
      <c r="E138" s="132"/>
      <c r="F138" s="132"/>
      <c r="G138" s="132"/>
    </row>
    <row r="139" spans="1:7">
      <c r="A139" s="132"/>
      <c r="B139" s="132"/>
      <c r="C139" s="132"/>
      <c r="D139" s="132"/>
      <c r="E139" s="132"/>
      <c r="F139" s="132"/>
      <c r="G139" s="132"/>
    </row>
    <row r="140" spans="1:7">
      <c r="A140" s="132"/>
      <c r="B140" s="132"/>
      <c r="C140" s="132"/>
      <c r="D140" s="132"/>
      <c r="E140" s="132"/>
      <c r="F140" s="132"/>
      <c r="G140" s="132"/>
    </row>
    <row r="141" spans="1:7">
      <c r="A141" s="132"/>
      <c r="B141" s="132"/>
      <c r="C141" s="132"/>
      <c r="D141" s="132"/>
      <c r="E141" s="132"/>
      <c r="F141" s="132"/>
      <c r="G141" s="132"/>
    </row>
    <row r="142" spans="1:7">
      <c r="A142" s="132"/>
      <c r="B142" s="132"/>
      <c r="C142" s="132"/>
      <c r="D142" s="132"/>
      <c r="E142" s="132"/>
      <c r="F142" s="132"/>
      <c r="G142" s="132"/>
    </row>
    <row r="143" spans="1:7">
      <c r="A143" s="132"/>
      <c r="B143" s="132"/>
      <c r="C143" s="132"/>
      <c r="D143" s="132"/>
      <c r="E143" s="132"/>
      <c r="F143" s="132"/>
      <c r="G143" s="13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6"/>
  <sheetViews>
    <sheetView zoomScaleNormal="100" workbookViewId="0">
      <selection activeCell="F16" sqref="F16"/>
    </sheetView>
  </sheetViews>
  <sheetFormatPr baseColWidth="10" defaultColWidth="11.42578125" defaultRowHeight="12.75"/>
  <cols>
    <col min="1" max="1" width="26.5703125" style="320" customWidth="1"/>
    <col min="2" max="2" width="11.85546875" style="320" customWidth="1"/>
    <col min="3" max="7" width="15.7109375" style="320" customWidth="1"/>
    <col min="8" max="8" width="6.85546875" style="320" customWidth="1"/>
    <col min="9" max="16384" width="11.42578125" style="320"/>
  </cols>
  <sheetData>
    <row r="1" spans="1:8">
      <c r="A1" s="319" t="s">
        <v>622</v>
      </c>
      <c r="B1" s="132"/>
      <c r="C1" s="132"/>
      <c r="D1" s="132"/>
      <c r="E1" s="132"/>
      <c r="F1" s="132"/>
      <c r="G1" s="132"/>
    </row>
    <row r="2" spans="1:8">
      <c r="A2" s="321" t="s">
        <v>623</v>
      </c>
      <c r="B2" s="132"/>
      <c r="C2" s="132"/>
      <c r="D2" s="132"/>
      <c r="E2" s="132"/>
      <c r="F2" s="132"/>
      <c r="G2" s="132"/>
    </row>
    <row r="3" spans="1:8">
      <c r="A3" s="132"/>
      <c r="B3" s="132"/>
      <c r="C3" s="132"/>
      <c r="D3" s="132"/>
      <c r="E3" s="132"/>
      <c r="F3" s="132"/>
      <c r="G3" s="132"/>
    </row>
    <row r="4" spans="1:8">
      <c r="A4" s="312"/>
      <c r="B4" s="313" t="s">
        <v>6</v>
      </c>
      <c r="C4" s="313" t="s">
        <v>60</v>
      </c>
      <c r="D4" s="313" t="s">
        <v>61</v>
      </c>
      <c r="E4" s="313" t="s">
        <v>362</v>
      </c>
      <c r="F4" s="313" t="s">
        <v>211</v>
      </c>
      <c r="G4" s="313" t="s">
        <v>500</v>
      </c>
      <c r="H4" s="322"/>
    </row>
    <row r="5" spans="1:8">
      <c r="A5" s="169" t="s">
        <v>6</v>
      </c>
      <c r="B5" s="187">
        <v>398138</v>
      </c>
      <c r="C5" s="187">
        <v>88205</v>
      </c>
      <c r="D5" s="187">
        <v>76375</v>
      </c>
      <c r="E5" s="187">
        <v>100587</v>
      </c>
      <c r="F5" s="187">
        <v>43322</v>
      </c>
      <c r="G5" s="187">
        <v>89649</v>
      </c>
      <c r="H5" s="322"/>
    </row>
    <row r="6" spans="1:8">
      <c r="A6" s="188" t="s">
        <v>219</v>
      </c>
      <c r="B6" s="187">
        <v>31814</v>
      </c>
      <c r="C6" s="187">
        <v>4844</v>
      </c>
      <c r="D6" s="187">
        <v>3813</v>
      </c>
      <c r="E6" s="187">
        <v>8277</v>
      </c>
      <c r="F6" s="187">
        <v>4923</v>
      </c>
      <c r="G6" s="187">
        <v>9957</v>
      </c>
      <c r="H6" s="322"/>
    </row>
    <row r="7" spans="1:8">
      <c r="A7" s="192" t="s">
        <v>220</v>
      </c>
      <c r="B7" s="187">
        <v>12878</v>
      </c>
      <c r="C7" s="187">
        <v>2432</v>
      </c>
      <c r="D7" s="187">
        <v>2052</v>
      </c>
      <c r="E7" s="187">
        <v>3085</v>
      </c>
      <c r="F7" s="187">
        <v>1679</v>
      </c>
      <c r="G7" s="187">
        <v>3630</v>
      </c>
      <c r="H7" s="322"/>
    </row>
    <row r="8" spans="1:8">
      <c r="A8" s="138" t="s">
        <v>221</v>
      </c>
      <c r="B8" s="122">
        <v>15</v>
      </c>
      <c r="C8" s="122">
        <v>1</v>
      </c>
      <c r="D8" s="122">
        <v>2</v>
      </c>
      <c r="E8" s="122">
        <v>5</v>
      </c>
      <c r="F8" s="122">
        <v>2</v>
      </c>
      <c r="G8" s="122">
        <v>5</v>
      </c>
      <c r="H8" s="322"/>
    </row>
    <row r="9" spans="1:8">
      <c r="A9" s="138" t="s">
        <v>224</v>
      </c>
      <c r="B9" s="122">
        <v>11032</v>
      </c>
      <c r="C9" s="122">
        <v>2161</v>
      </c>
      <c r="D9" s="122">
        <v>1828</v>
      </c>
      <c r="E9" s="122">
        <v>2741</v>
      </c>
      <c r="F9" s="122">
        <v>1426</v>
      </c>
      <c r="G9" s="122">
        <v>2876</v>
      </c>
      <c r="H9" s="322"/>
    </row>
    <row r="10" spans="1:8">
      <c r="A10" s="138" t="s">
        <v>226</v>
      </c>
      <c r="B10" s="122">
        <v>457</v>
      </c>
      <c r="C10" s="122">
        <v>97</v>
      </c>
      <c r="D10" s="122">
        <v>69</v>
      </c>
      <c r="E10" s="122">
        <v>78</v>
      </c>
      <c r="F10" s="122">
        <v>68</v>
      </c>
      <c r="G10" s="122">
        <v>145</v>
      </c>
      <c r="H10" s="322"/>
    </row>
    <row r="11" spans="1:8">
      <c r="A11" s="138" t="s">
        <v>227</v>
      </c>
      <c r="B11" s="122">
        <v>1374</v>
      </c>
      <c r="C11" s="122">
        <v>173</v>
      </c>
      <c r="D11" s="122">
        <v>153</v>
      </c>
      <c r="E11" s="122">
        <v>261</v>
      </c>
      <c r="F11" s="122">
        <v>183</v>
      </c>
      <c r="G11" s="122">
        <v>604</v>
      </c>
      <c r="H11" s="322"/>
    </row>
    <row r="12" spans="1:8">
      <c r="A12" s="189" t="s">
        <v>228</v>
      </c>
      <c r="B12" s="187">
        <v>15801</v>
      </c>
      <c r="C12" s="187">
        <v>1833</v>
      </c>
      <c r="D12" s="187">
        <v>1557</v>
      </c>
      <c r="E12" s="187">
        <v>3521</v>
      </c>
      <c r="F12" s="187">
        <v>2633</v>
      </c>
      <c r="G12" s="187">
        <v>6257</v>
      </c>
      <c r="H12" s="322"/>
    </row>
    <row r="13" spans="1:8">
      <c r="A13" s="189" t="s">
        <v>229</v>
      </c>
      <c r="B13" s="187">
        <v>337645</v>
      </c>
      <c r="C13" s="187">
        <v>79096</v>
      </c>
      <c r="D13" s="187">
        <v>68953</v>
      </c>
      <c r="E13" s="187">
        <v>85704</v>
      </c>
      <c r="F13" s="187">
        <v>34087</v>
      </c>
      <c r="G13" s="187">
        <v>69805</v>
      </c>
      <c r="H13" s="322"/>
    </row>
    <row r="14" spans="1:8">
      <c r="A14" s="138" t="s">
        <v>230</v>
      </c>
      <c r="B14" s="122">
        <v>39007</v>
      </c>
      <c r="C14" s="122">
        <v>14034</v>
      </c>
      <c r="D14" s="122">
        <v>7870</v>
      </c>
      <c r="E14" s="122">
        <v>8501</v>
      </c>
      <c r="F14" s="122">
        <v>2902</v>
      </c>
      <c r="G14" s="122">
        <v>5700</v>
      </c>
      <c r="H14" s="322"/>
    </row>
    <row r="15" spans="1:8">
      <c r="A15" s="138" t="s">
        <v>233</v>
      </c>
      <c r="B15" s="122">
        <v>82066</v>
      </c>
      <c r="C15" s="122">
        <v>9918</v>
      </c>
      <c r="D15" s="122">
        <v>20049</v>
      </c>
      <c r="E15" s="122">
        <v>27289</v>
      </c>
      <c r="F15" s="122">
        <v>9634</v>
      </c>
      <c r="G15" s="122">
        <v>15176</v>
      </c>
      <c r="H15" s="322"/>
    </row>
    <row r="16" spans="1:8">
      <c r="A16" s="138" t="s">
        <v>132</v>
      </c>
      <c r="B16" s="122">
        <v>64161</v>
      </c>
      <c r="C16" s="122">
        <v>21435</v>
      </c>
      <c r="D16" s="122">
        <v>12523</v>
      </c>
      <c r="E16" s="122">
        <v>13605</v>
      </c>
      <c r="F16" s="122">
        <v>5265</v>
      </c>
      <c r="G16" s="122">
        <v>11333</v>
      </c>
      <c r="H16" s="322"/>
    </row>
    <row r="17" spans="1:8">
      <c r="A17" s="138" t="s">
        <v>133</v>
      </c>
      <c r="B17" s="122">
        <v>13215</v>
      </c>
      <c r="C17" s="122">
        <v>2765</v>
      </c>
      <c r="D17" s="122">
        <v>2923</v>
      </c>
      <c r="E17" s="122">
        <v>3680</v>
      </c>
      <c r="F17" s="122">
        <v>1301</v>
      </c>
      <c r="G17" s="122">
        <v>2546</v>
      </c>
      <c r="H17" s="322"/>
    </row>
    <row r="18" spans="1:8">
      <c r="A18" s="138" t="s">
        <v>235</v>
      </c>
      <c r="B18" s="122">
        <v>2022</v>
      </c>
      <c r="C18" s="122">
        <v>319</v>
      </c>
      <c r="D18" s="122">
        <v>486</v>
      </c>
      <c r="E18" s="122">
        <v>602</v>
      </c>
      <c r="F18" s="122">
        <v>216</v>
      </c>
      <c r="G18" s="122">
        <v>399</v>
      </c>
      <c r="H18" s="322"/>
    </row>
    <row r="19" spans="1:8">
      <c r="A19" s="138" t="s">
        <v>236</v>
      </c>
      <c r="B19" s="122">
        <v>1728</v>
      </c>
      <c r="C19" s="122">
        <v>356</v>
      </c>
      <c r="D19" s="122">
        <v>284</v>
      </c>
      <c r="E19" s="122">
        <v>407</v>
      </c>
      <c r="F19" s="122">
        <v>174</v>
      </c>
      <c r="G19" s="122">
        <v>507</v>
      </c>
      <c r="H19" s="322"/>
    </row>
    <row r="20" spans="1:8">
      <c r="A20" s="138" t="s">
        <v>237</v>
      </c>
      <c r="B20" s="122">
        <v>15906</v>
      </c>
      <c r="C20" s="122">
        <v>3935</v>
      </c>
      <c r="D20" s="122">
        <v>3717</v>
      </c>
      <c r="E20" s="122">
        <v>3748</v>
      </c>
      <c r="F20" s="122">
        <v>1518</v>
      </c>
      <c r="G20" s="122">
        <v>2988</v>
      </c>
      <c r="H20" s="322"/>
    </row>
    <row r="21" spans="1:8">
      <c r="A21" s="138" t="s">
        <v>241</v>
      </c>
      <c r="B21" s="122">
        <v>46360</v>
      </c>
      <c r="C21" s="122">
        <v>10606</v>
      </c>
      <c r="D21" s="122">
        <v>7010</v>
      </c>
      <c r="E21" s="122">
        <v>10036</v>
      </c>
      <c r="F21" s="122">
        <v>5296</v>
      </c>
      <c r="G21" s="122">
        <v>13412</v>
      </c>
      <c r="H21" s="322"/>
    </row>
    <row r="22" spans="1:8">
      <c r="A22" s="138" t="s">
        <v>243</v>
      </c>
      <c r="B22" s="122">
        <v>1104</v>
      </c>
      <c r="C22" s="122">
        <v>108</v>
      </c>
      <c r="D22" s="122">
        <v>285</v>
      </c>
      <c r="E22" s="122">
        <v>212</v>
      </c>
      <c r="F22" s="122">
        <v>87</v>
      </c>
      <c r="G22" s="122">
        <v>412</v>
      </c>
      <c r="H22" s="322"/>
    </row>
    <row r="23" spans="1:8">
      <c r="A23" s="138" t="s">
        <v>138</v>
      </c>
      <c r="B23" s="122">
        <v>16483</v>
      </c>
      <c r="C23" s="122">
        <v>3384</v>
      </c>
      <c r="D23" s="122">
        <v>3717</v>
      </c>
      <c r="E23" s="122">
        <v>4359</v>
      </c>
      <c r="F23" s="122">
        <v>1728</v>
      </c>
      <c r="G23" s="122">
        <v>3295</v>
      </c>
      <c r="H23" s="322"/>
    </row>
    <row r="24" spans="1:8">
      <c r="A24" s="138" t="s">
        <v>244</v>
      </c>
      <c r="B24" s="122">
        <v>20212</v>
      </c>
      <c r="C24" s="122">
        <v>3934</v>
      </c>
      <c r="D24" s="122">
        <v>4210</v>
      </c>
      <c r="E24" s="122">
        <v>5217</v>
      </c>
      <c r="F24" s="122">
        <v>2040</v>
      </c>
      <c r="G24" s="122">
        <v>4811</v>
      </c>
      <c r="H24" s="322"/>
    </row>
    <row r="25" spans="1:8">
      <c r="A25" s="138" t="s">
        <v>245</v>
      </c>
      <c r="B25" s="122">
        <v>22496</v>
      </c>
      <c r="C25" s="122">
        <v>6760</v>
      </c>
      <c r="D25" s="122">
        <v>4183</v>
      </c>
      <c r="E25" s="122">
        <v>5188</v>
      </c>
      <c r="F25" s="122">
        <v>2336</v>
      </c>
      <c r="G25" s="122">
        <v>4029</v>
      </c>
      <c r="H25" s="322"/>
    </row>
    <row r="26" spans="1:8">
      <c r="A26" s="138" t="s">
        <v>248</v>
      </c>
      <c r="B26" s="122">
        <v>6197</v>
      </c>
      <c r="C26" s="122">
        <v>1278</v>
      </c>
      <c r="D26" s="122">
        <v>1194</v>
      </c>
      <c r="E26" s="122">
        <v>1578</v>
      </c>
      <c r="F26" s="122">
        <v>667</v>
      </c>
      <c r="G26" s="122">
        <v>1480</v>
      </c>
      <c r="H26" s="322"/>
    </row>
    <row r="27" spans="1:8">
      <c r="A27" s="138" t="s">
        <v>250</v>
      </c>
      <c r="B27" s="122">
        <v>6584</v>
      </c>
      <c r="C27" s="122">
        <v>234</v>
      </c>
      <c r="D27" s="122">
        <v>481</v>
      </c>
      <c r="E27" s="122">
        <v>1254</v>
      </c>
      <c r="F27" s="122">
        <v>911</v>
      </c>
      <c r="G27" s="122">
        <v>3704</v>
      </c>
      <c r="H27" s="322"/>
    </row>
    <row r="28" spans="1:8">
      <c r="A28" s="139" t="s">
        <v>252</v>
      </c>
      <c r="B28" s="125">
        <v>104</v>
      </c>
      <c r="C28" s="125">
        <v>30</v>
      </c>
      <c r="D28" s="125">
        <v>21</v>
      </c>
      <c r="E28" s="125">
        <v>28</v>
      </c>
      <c r="F28" s="125">
        <v>12</v>
      </c>
      <c r="G28" s="125">
        <v>13</v>
      </c>
      <c r="H28" s="322"/>
    </row>
    <row r="29" spans="1:8">
      <c r="A29" s="169" t="s">
        <v>7</v>
      </c>
      <c r="B29" s="187">
        <v>210319</v>
      </c>
      <c r="C29" s="187">
        <v>44547</v>
      </c>
      <c r="D29" s="187">
        <v>40002</v>
      </c>
      <c r="E29" s="187">
        <v>55449</v>
      </c>
      <c r="F29" s="187">
        <v>23509</v>
      </c>
      <c r="G29" s="187">
        <v>46812</v>
      </c>
      <c r="H29" s="322"/>
    </row>
    <row r="30" spans="1:8">
      <c r="A30" s="188" t="s">
        <v>219</v>
      </c>
      <c r="B30" s="187">
        <v>27311</v>
      </c>
      <c r="C30" s="187">
        <v>4218</v>
      </c>
      <c r="D30" s="187">
        <v>3314</v>
      </c>
      <c r="E30" s="187">
        <v>7126</v>
      </c>
      <c r="F30" s="187">
        <v>4294</v>
      </c>
      <c r="G30" s="187">
        <v>8359</v>
      </c>
      <c r="H30" s="322"/>
    </row>
    <row r="31" spans="1:8">
      <c r="A31" s="192" t="s">
        <v>220</v>
      </c>
      <c r="B31" s="187">
        <v>8327</v>
      </c>
      <c r="C31" s="187">
        <v>1773</v>
      </c>
      <c r="D31" s="187">
        <v>1340</v>
      </c>
      <c r="E31" s="187">
        <v>1968</v>
      </c>
      <c r="F31" s="187">
        <v>930</v>
      </c>
      <c r="G31" s="187">
        <v>2316</v>
      </c>
      <c r="H31" s="322"/>
    </row>
    <row r="32" spans="1:8">
      <c r="A32" s="138" t="s">
        <v>221</v>
      </c>
      <c r="B32" s="122">
        <v>13</v>
      </c>
      <c r="C32" s="122">
        <v>1</v>
      </c>
      <c r="D32" s="122">
        <v>1</v>
      </c>
      <c r="E32" s="122">
        <v>5</v>
      </c>
      <c r="F32" s="122">
        <v>1</v>
      </c>
      <c r="G32" s="122">
        <v>5</v>
      </c>
      <c r="H32" s="322"/>
    </row>
    <row r="33" spans="1:8">
      <c r="A33" s="138" t="s">
        <v>224</v>
      </c>
      <c r="B33" s="122">
        <v>7226</v>
      </c>
      <c r="C33" s="122">
        <v>1593</v>
      </c>
      <c r="D33" s="122">
        <v>1202</v>
      </c>
      <c r="E33" s="122">
        <v>1789</v>
      </c>
      <c r="F33" s="122">
        <v>800</v>
      </c>
      <c r="G33" s="122">
        <v>1842</v>
      </c>
      <c r="H33" s="322"/>
    </row>
    <row r="34" spans="1:8">
      <c r="A34" s="138" t="s">
        <v>226</v>
      </c>
      <c r="B34" s="122">
        <v>230</v>
      </c>
      <c r="C34" s="122">
        <v>43</v>
      </c>
      <c r="D34" s="122">
        <v>34</v>
      </c>
      <c r="E34" s="122">
        <v>33</v>
      </c>
      <c r="F34" s="122">
        <v>27</v>
      </c>
      <c r="G34" s="122">
        <v>93</v>
      </c>
      <c r="H34" s="322"/>
    </row>
    <row r="35" spans="1:8">
      <c r="A35" s="138" t="s">
        <v>227</v>
      </c>
      <c r="B35" s="122">
        <v>858</v>
      </c>
      <c r="C35" s="122">
        <v>136</v>
      </c>
      <c r="D35" s="122">
        <v>103</v>
      </c>
      <c r="E35" s="122">
        <v>141</v>
      </c>
      <c r="F35" s="122">
        <v>102</v>
      </c>
      <c r="G35" s="122">
        <v>376</v>
      </c>
      <c r="H35" s="322"/>
    </row>
    <row r="36" spans="1:8">
      <c r="A36" s="189" t="s">
        <v>228</v>
      </c>
      <c r="B36" s="187">
        <v>14438</v>
      </c>
      <c r="C36" s="187">
        <v>1647</v>
      </c>
      <c r="D36" s="187">
        <v>1365</v>
      </c>
      <c r="E36" s="187">
        <v>3148</v>
      </c>
      <c r="F36" s="187">
        <v>2425</v>
      </c>
      <c r="G36" s="187">
        <v>5853</v>
      </c>
      <c r="H36" s="322"/>
    </row>
    <row r="37" spans="1:8">
      <c r="A37" s="189" t="s">
        <v>229</v>
      </c>
      <c r="B37" s="187">
        <v>160243</v>
      </c>
      <c r="C37" s="187">
        <v>36909</v>
      </c>
      <c r="D37" s="187">
        <v>33983</v>
      </c>
      <c r="E37" s="187">
        <v>43207</v>
      </c>
      <c r="F37" s="187">
        <v>15860</v>
      </c>
      <c r="G37" s="187">
        <v>30284</v>
      </c>
      <c r="H37" s="322"/>
    </row>
    <row r="38" spans="1:8">
      <c r="A38" s="138" t="s">
        <v>230</v>
      </c>
      <c r="B38" s="122">
        <v>14595</v>
      </c>
      <c r="C38" s="122">
        <v>4782</v>
      </c>
      <c r="D38" s="122">
        <v>2935</v>
      </c>
      <c r="E38" s="122">
        <v>3475</v>
      </c>
      <c r="F38" s="122">
        <v>1103</v>
      </c>
      <c r="G38" s="122">
        <v>2300</v>
      </c>
      <c r="H38" s="322"/>
    </row>
    <row r="39" spans="1:8">
      <c r="A39" s="138" t="s">
        <v>233</v>
      </c>
      <c r="B39" s="122">
        <v>54941</v>
      </c>
      <c r="C39" s="122">
        <v>7409</v>
      </c>
      <c r="D39" s="122">
        <v>12784</v>
      </c>
      <c r="E39" s="122">
        <v>18251</v>
      </c>
      <c r="F39" s="122">
        <v>6250</v>
      </c>
      <c r="G39" s="122">
        <v>10247</v>
      </c>
      <c r="H39" s="322"/>
    </row>
    <row r="40" spans="1:8">
      <c r="A40" s="138" t="s">
        <v>132</v>
      </c>
      <c r="B40" s="122">
        <v>28450</v>
      </c>
      <c r="C40" s="122">
        <v>9872</v>
      </c>
      <c r="D40" s="122">
        <v>5860</v>
      </c>
      <c r="E40" s="122">
        <v>6235</v>
      </c>
      <c r="F40" s="122">
        <v>2173</v>
      </c>
      <c r="G40" s="122">
        <v>4310</v>
      </c>
      <c r="H40" s="322"/>
    </row>
    <row r="41" spans="1:8">
      <c r="A41" s="138" t="s">
        <v>133</v>
      </c>
      <c r="B41" s="122">
        <v>8329</v>
      </c>
      <c r="C41" s="122">
        <v>1738</v>
      </c>
      <c r="D41" s="122">
        <v>1821</v>
      </c>
      <c r="E41" s="122">
        <v>2383</v>
      </c>
      <c r="F41" s="122">
        <v>803</v>
      </c>
      <c r="G41" s="122">
        <v>1584</v>
      </c>
      <c r="H41" s="322"/>
    </row>
    <row r="42" spans="1:8">
      <c r="A42" s="138" t="s">
        <v>235</v>
      </c>
      <c r="B42" s="122">
        <v>772</v>
      </c>
      <c r="C42" s="122">
        <v>143</v>
      </c>
      <c r="D42" s="122">
        <v>227</v>
      </c>
      <c r="E42" s="122">
        <v>203</v>
      </c>
      <c r="F42" s="122">
        <v>92</v>
      </c>
      <c r="G42" s="122">
        <v>107</v>
      </c>
      <c r="H42" s="322"/>
    </row>
    <row r="43" spans="1:8">
      <c r="A43" s="138" t="s">
        <v>236</v>
      </c>
      <c r="B43" s="122">
        <v>836</v>
      </c>
      <c r="C43" s="122">
        <v>218</v>
      </c>
      <c r="D43" s="122">
        <v>161</v>
      </c>
      <c r="E43" s="122">
        <v>193</v>
      </c>
      <c r="F43" s="122">
        <v>67</v>
      </c>
      <c r="G43" s="122">
        <v>197</v>
      </c>
      <c r="H43" s="322"/>
    </row>
    <row r="44" spans="1:8">
      <c r="A44" s="138" t="s">
        <v>237</v>
      </c>
      <c r="B44" s="122">
        <v>6879</v>
      </c>
      <c r="C44" s="122">
        <v>1828</v>
      </c>
      <c r="D44" s="122">
        <v>1648</v>
      </c>
      <c r="E44" s="122">
        <v>1608</v>
      </c>
      <c r="F44" s="122">
        <v>601</v>
      </c>
      <c r="G44" s="122">
        <v>1194</v>
      </c>
      <c r="H44" s="322"/>
    </row>
    <row r="45" spans="1:8">
      <c r="A45" s="138" t="s">
        <v>241</v>
      </c>
      <c r="B45" s="122">
        <v>19979</v>
      </c>
      <c r="C45" s="122">
        <v>5106</v>
      </c>
      <c r="D45" s="122">
        <v>3559</v>
      </c>
      <c r="E45" s="122">
        <v>4465</v>
      </c>
      <c r="F45" s="122">
        <v>2042</v>
      </c>
      <c r="G45" s="122">
        <v>4807</v>
      </c>
      <c r="H45" s="322"/>
    </row>
    <row r="46" spans="1:8">
      <c r="A46" s="138" t="s">
        <v>243</v>
      </c>
      <c r="B46" s="122">
        <v>360</v>
      </c>
      <c r="C46" s="122">
        <v>53</v>
      </c>
      <c r="D46" s="122">
        <v>99</v>
      </c>
      <c r="E46" s="122">
        <v>66</v>
      </c>
      <c r="F46" s="122">
        <v>31</v>
      </c>
      <c r="G46" s="122">
        <v>111</v>
      </c>
      <c r="H46" s="322"/>
    </row>
    <row r="47" spans="1:8">
      <c r="A47" s="138" t="s">
        <v>138</v>
      </c>
      <c r="B47" s="122">
        <v>5876</v>
      </c>
      <c r="C47" s="122">
        <v>1056</v>
      </c>
      <c r="D47" s="122">
        <v>1178</v>
      </c>
      <c r="E47" s="122">
        <v>1582</v>
      </c>
      <c r="F47" s="122">
        <v>644</v>
      </c>
      <c r="G47" s="122">
        <v>1416</v>
      </c>
      <c r="H47" s="322"/>
    </row>
    <row r="48" spans="1:8">
      <c r="A48" s="138" t="s">
        <v>244</v>
      </c>
      <c r="B48" s="122">
        <v>4396</v>
      </c>
      <c r="C48" s="122">
        <v>1020</v>
      </c>
      <c r="D48" s="122">
        <v>965</v>
      </c>
      <c r="E48" s="122">
        <v>1158</v>
      </c>
      <c r="F48" s="122">
        <v>395</v>
      </c>
      <c r="G48" s="122">
        <v>858</v>
      </c>
      <c r="H48" s="322"/>
    </row>
    <row r="49" spans="1:8">
      <c r="A49" s="138" t="s">
        <v>245</v>
      </c>
      <c r="B49" s="122">
        <v>12208</v>
      </c>
      <c r="C49" s="122">
        <v>3165</v>
      </c>
      <c r="D49" s="122">
        <v>2290</v>
      </c>
      <c r="E49" s="122">
        <v>3019</v>
      </c>
      <c r="F49" s="122">
        <v>1401</v>
      </c>
      <c r="G49" s="122">
        <v>2333</v>
      </c>
      <c r="H49" s="322"/>
    </row>
    <row r="50" spans="1:8">
      <c r="A50" s="138" t="s">
        <v>248</v>
      </c>
      <c r="B50" s="122">
        <v>1981</v>
      </c>
      <c r="C50" s="122">
        <v>452</v>
      </c>
      <c r="D50" s="122">
        <v>376</v>
      </c>
      <c r="E50" s="122">
        <v>443</v>
      </c>
      <c r="F50" s="122">
        <v>189</v>
      </c>
      <c r="G50" s="122">
        <v>521</v>
      </c>
      <c r="H50" s="322"/>
    </row>
    <row r="51" spans="1:8">
      <c r="A51" s="138" t="s">
        <v>250</v>
      </c>
      <c r="B51" s="122">
        <v>604</v>
      </c>
      <c r="C51" s="122">
        <v>55</v>
      </c>
      <c r="D51" s="122">
        <v>71</v>
      </c>
      <c r="E51" s="122">
        <v>115</v>
      </c>
      <c r="F51" s="122">
        <v>65</v>
      </c>
      <c r="G51" s="122">
        <v>298</v>
      </c>
      <c r="H51" s="322"/>
    </row>
    <row r="52" spans="1:8">
      <c r="A52" s="139" t="s">
        <v>252</v>
      </c>
      <c r="B52" s="125">
        <v>37</v>
      </c>
      <c r="C52" s="125">
        <v>12</v>
      </c>
      <c r="D52" s="125">
        <v>9</v>
      </c>
      <c r="E52" s="125">
        <v>11</v>
      </c>
      <c r="F52" s="125">
        <v>4</v>
      </c>
      <c r="G52" s="125">
        <v>1</v>
      </c>
      <c r="H52" s="322"/>
    </row>
    <row r="53" spans="1:8">
      <c r="A53" s="169" t="s">
        <v>8</v>
      </c>
      <c r="B53" s="187">
        <v>187819</v>
      </c>
      <c r="C53" s="187">
        <v>43658</v>
      </c>
      <c r="D53" s="187">
        <v>36373</v>
      </c>
      <c r="E53" s="187">
        <v>45138</v>
      </c>
      <c r="F53" s="187">
        <v>19813</v>
      </c>
      <c r="G53" s="187">
        <v>42837</v>
      </c>
      <c r="H53" s="322"/>
    </row>
    <row r="54" spans="1:8">
      <c r="A54" s="188" t="s">
        <v>219</v>
      </c>
      <c r="B54" s="187">
        <v>4503</v>
      </c>
      <c r="C54" s="187">
        <v>626</v>
      </c>
      <c r="D54" s="187">
        <v>499</v>
      </c>
      <c r="E54" s="187">
        <v>1151</v>
      </c>
      <c r="F54" s="187">
        <v>629</v>
      </c>
      <c r="G54" s="187">
        <v>1598</v>
      </c>
      <c r="H54" s="322"/>
    </row>
    <row r="55" spans="1:8">
      <c r="A55" s="192" t="s">
        <v>220</v>
      </c>
      <c r="B55" s="187">
        <v>4551</v>
      </c>
      <c r="C55" s="187">
        <v>659</v>
      </c>
      <c r="D55" s="187">
        <v>712</v>
      </c>
      <c r="E55" s="187">
        <v>1117</v>
      </c>
      <c r="F55" s="187">
        <v>749</v>
      </c>
      <c r="G55" s="187">
        <v>1314</v>
      </c>
      <c r="H55" s="322"/>
    </row>
    <row r="56" spans="1:8">
      <c r="A56" s="138" t="s">
        <v>221</v>
      </c>
      <c r="B56" s="122">
        <v>2</v>
      </c>
      <c r="C56" s="122">
        <v>0</v>
      </c>
      <c r="D56" s="122">
        <v>1</v>
      </c>
      <c r="E56" s="122">
        <v>0</v>
      </c>
      <c r="F56" s="122">
        <v>1</v>
      </c>
      <c r="G56" s="122">
        <v>0</v>
      </c>
      <c r="H56" s="322"/>
    </row>
    <row r="57" spans="1:8">
      <c r="A57" s="138" t="s">
        <v>224</v>
      </c>
      <c r="B57" s="122">
        <v>3806</v>
      </c>
      <c r="C57" s="122">
        <v>568</v>
      </c>
      <c r="D57" s="122">
        <v>626</v>
      </c>
      <c r="E57" s="122">
        <v>952</v>
      </c>
      <c r="F57" s="122">
        <v>626</v>
      </c>
      <c r="G57" s="122">
        <v>1034</v>
      </c>
      <c r="H57" s="322"/>
    </row>
    <row r="58" spans="1:8">
      <c r="A58" s="138" t="s">
        <v>226</v>
      </c>
      <c r="B58" s="122">
        <v>227</v>
      </c>
      <c r="C58" s="122">
        <v>54</v>
      </c>
      <c r="D58" s="122">
        <v>35</v>
      </c>
      <c r="E58" s="122">
        <v>45</v>
      </c>
      <c r="F58" s="122">
        <v>41</v>
      </c>
      <c r="G58" s="122">
        <v>52</v>
      </c>
      <c r="H58" s="322"/>
    </row>
    <row r="59" spans="1:8">
      <c r="A59" s="138" t="s">
        <v>227</v>
      </c>
      <c r="B59" s="122">
        <v>516</v>
      </c>
      <c r="C59" s="122">
        <v>37</v>
      </c>
      <c r="D59" s="122">
        <v>50</v>
      </c>
      <c r="E59" s="122">
        <v>120</v>
      </c>
      <c r="F59" s="122">
        <v>81</v>
      </c>
      <c r="G59" s="122">
        <v>228</v>
      </c>
      <c r="H59" s="322"/>
    </row>
    <row r="60" spans="1:8">
      <c r="A60" s="189" t="s">
        <v>228</v>
      </c>
      <c r="B60" s="187">
        <v>1363</v>
      </c>
      <c r="C60" s="187">
        <v>186</v>
      </c>
      <c r="D60" s="187">
        <v>192</v>
      </c>
      <c r="E60" s="187">
        <v>373</v>
      </c>
      <c r="F60" s="187">
        <v>208</v>
      </c>
      <c r="G60" s="187">
        <v>404</v>
      </c>
      <c r="H60" s="322"/>
    </row>
    <row r="61" spans="1:8">
      <c r="A61" s="189" t="s">
        <v>229</v>
      </c>
      <c r="B61" s="187">
        <v>177402</v>
      </c>
      <c r="C61" s="187">
        <v>42187</v>
      </c>
      <c r="D61" s="187">
        <v>34970</v>
      </c>
      <c r="E61" s="187">
        <v>42497</v>
      </c>
      <c r="F61" s="187">
        <v>18227</v>
      </c>
      <c r="G61" s="187">
        <v>39521</v>
      </c>
      <c r="H61" s="322"/>
    </row>
    <row r="62" spans="1:8">
      <c r="A62" s="138" t="s">
        <v>230</v>
      </c>
      <c r="B62" s="122">
        <v>24412</v>
      </c>
      <c r="C62" s="122">
        <v>9252</v>
      </c>
      <c r="D62" s="122">
        <v>4935</v>
      </c>
      <c r="E62" s="122">
        <v>5026</v>
      </c>
      <c r="F62" s="122">
        <v>1799</v>
      </c>
      <c r="G62" s="122">
        <v>3400</v>
      </c>
      <c r="H62" s="322"/>
    </row>
    <row r="63" spans="1:8">
      <c r="A63" s="138" t="s">
        <v>233</v>
      </c>
      <c r="B63" s="122">
        <v>27125</v>
      </c>
      <c r="C63" s="122">
        <v>2509</v>
      </c>
      <c r="D63" s="122">
        <v>7265</v>
      </c>
      <c r="E63" s="122">
        <v>9038</v>
      </c>
      <c r="F63" s="122">
        <v>3384</v>
      </c>
      <c r="G63" s="122">
        <v>4929</v>
      </c>
      <c r="H63" s="322"/>
    </row>
    <row r="64" spans="1:8">
      <c r="A64" s="138" t="s">
        <v>132</v>
      </c>
      <c r="B64" s="122">
        <v>35711</v>
      </c>
      <c r="C64" s="122">
        <v>11563</v>
      </c>
      <c r="D64" s="122">
        <v>6663</v>
      </c>
      <c r="E64" s="122">
        <v>7370</v>
      </c>
      <c r="F64" s="122">
        <v>3092</v>
      </c>
      <c r="G64" s="122">
        <v>7023</v>
      </c>
      <c r="H64" s="322"/>
    </row>
    <row r="65" spans="1:8">
      <c r="A65" s="138" t="s">
        <v>133</v>
      </c>
      <c r="B65" s="122">
        <v>4886</v>
      </c>
      <c r="C65" s="122">
        <v>1027</v>
      </c>
      <c r="D65" s="122">
        <v>1102</v>
      </c>
      <c r="E65" s="122">
        <v>1297</v>
      </c>
      <c r="F65" s="122">
        <v>498</v>
      </c>
      <c r="G65" s="122">
        <v>962</v>
      </c>
      <c r="H65" s="322"/>
    </row>
    <row r="66" spans="1:8">
      <c r="A66" s="138" t="s">
        <v>235</v>
      </c>
      <c r="B66" s="122">
        <v>1250</v>
      </c>
      <c r="C66" s="122">
        <v>176</v>
      </c>
      <c r="D66" s="122">
        <v>259</v>
      </c>
      <c r="E66" s="122">
        <v>399</v>
      </c>
      <c r="F66" s="122">
        <v>124</v>
      </c>
      <c r="G66" s="122">
        <v>292</v>
      </c>
      <c r="H66" s="322"/>
    </row>
    <row r="67" spans="1:8">
      <c r="A67" s="138" t="s">
        <v>236</v>
      </c>
      <c r="B67" s="122">
        <v>892</v>
      </c>
      <c r="C67" s="122">
        <v>138</v>
      </c>
      <c r="D67" s="122">
        <v>123</v>
      </c>
      <c r="E67" s="122">
        <v>214</v>
      </c>
      <c r="F67" s="122">
        <v>107</v>
      </c>
      <c r="G67" s="122">
        <v>310</v>
      </c>
      <c r="H67" s="322"/>
    </row>
    <row r="68" spans="1:8">
      <c r="A68" s="138" t="s">
        <v>237</v>
      </c>
      <c r="B68" s="122">
        <v>9027</v>
      </c>
      <c r="C68" s="122">
        <v>2107</v>
      </c>
      <c r="D68" s="122">
        <v>2069</v>
      </c>
      <c r="E68" s="122">
        <v>2140</v>
      </c>
      <c r="F68" s="122">
        <v>917</v>
      </c>
      <c r="G68" s="122">
        <v>1794</v>
      </c>
      <c r="H68" s="322"/>
    </row>
    <row r="69" spans="1:8">
      <c r="A69" s="138" t="s">
        <v>241</v>
      </c>
      <c r="B69" s="122">
        <v>26381</v>
      </c>
      <c r="C69" s="122">
        <v>5500</v>
      </c>
      <c r="D69" s="122">
        <v>3451</v>
      </c>
      <c r="E69" s="122">
        <v>5571</v>
      </c>
      <c r="F69" s="122">
        <v>3254</v>
      </c>
      <c r="G69" s="122">
        <v>8605</v>
      </c>
      <c r="H69" s="322"/>
    </row>
    <row r="70" spans="1:8">
      <c r="A70" s="138" t="s">
        <v>243</v>
      </c>
      <c r="B70" s="122">
        <v>744</v>
      </c>
      <c r="C70" s="122">
        <v>55</v>
      </c>
      <c r="D70" s="122">
        <v>186</v>
      </c>
      <c r="E70" s="122">
        <v>146</v>
      </c>
      <c r="F70" s="122">
        <v>56</v>
      </c>
      <c r="G70" s="122">
        <v>301</v>
      </c>
      <c r="H70" s="322"/>
    </row>
    <row r="71" spans="1:8">
      <c r="A71" s="138" t="s">
        <v>138</v>
      </c>
      <c r="B71" s="122">
        <v>10607</v>
      </c>
      <c r="C71" s="122">
        <v>2328</v>
      </c>
      <c r="D71" s="122">
        <v>2539</v>
      </c>
      <c r="E71" s="122">
        <v>2777</v>
      </c>
      <c r="F71" s="122">
        <v>1084</v>
      </c>
      <c r="G71" s="122">
        <v>1879</v>
      </c>
      <c r="H71" s="322"/>
    </row>
    <row r="72" spans="1:8">
      <c r="A72" s="138" t="s">
        <v>244</v>
      </c>
      <c r="B72" s="122">
        <v>15816</v>
      </c>
      <c r="C72" s="122">
        <v>2914</v>
      </c>
      <c r="D72" s="122">
        <v>3245</v>
      </c>
      <c r="E72" s="122">
        <v>4059</v>
      </c>
      <c r="F72" s="122">
        <v>1645</v>
      </c>
      <c r="G72" s="122">
        <v>3953</v>
      </c>
      <c r="H72" s="322"/>
    </row>
    <row r="73" spans="1:8">
      <c r="A73" s="138" t="s">
        <v>245</v>
      </c>
      <c r="B73" s="122">
        <v>10288</v>
      </c>
      <c r="C73" s="122">
        <v>3595</v>
      </c>
      <c r="D73" s="122">
        <v>1893</v>
      </c>
      <c r="E73" s="122">
        <v>2169</v>
      </c>
      <c r="F73" s="122">
        <v>935</v>
      </c>
      <c r="G73" s="122">
        <v>1696</v>
      </c>
      <c r="H73" s="322"/>
    </row>
    <row r="74" spans="1:8">
      <c r="A74" s="138" t="s">
        <v>248</v>
      </c>
      <c r="B74" s="122">
        <v>4216</v>
      </c>
      <c r="C74" s="122">
        <v>826</v>
      </c>
      <c r="D74" s="122">
        <v>818</v>
      </c>
      <c r="E74" s="122">
        <v>1135</v>
      </c>
      <c r="F74" s="122">
        <v>478</v>
      </c>
      <c r="G74" s="122">
        <v>959</v>
      </c>
      <c r="H74" s="322"/>
    </row>
    <row r="75" spans="1:8">
      <c r="A75" s="138" t="s">
        <v>250</v>
      </c>
      <c r="B75" s="122">
        <v>5980</v>
      </c>
      <c r="C75" s="122">
        <v>179</v>
      </c>
      <c r="D75" s="122">
        <v>410</v>
      </c>
      <c r="E75" s="122">
        <v>1139</v>
      </c>
      <c r="F75" s="122">
        <v>846</v>
      </c>
      <c r="G75" s="122">
        <v>3406</v>
      </c>
      <c r="H75" s="322"/>
    </row>
    <row r="76" spans="1:8">
      <c r="A76" s="139" t="s">
        <v>252</v>
      </c>
      <c r="B76" s="125">
        <v>67</v>
      </c>
      <c r="C76" s="125">
        <v>18</v>
      </c>
      <c r="D76" s="125">
        <v>12</v>
      </c>
      <c r="E76" s="125">
        <v>17</v>
      </c>
      <c r="F76" s="125">
        <v>8</v>
      </c>
      <c r="G76" s="125">
        <v>12</v>
      </c>
      <c r="H76" s="322"/>
    </row>
    <row r="77" spans="1:8" ht="13.5">
      <c r="A77" s="127" t="s">
        <v>216</v>
      </c>
      <c r="B77" s="323"/>
      <c r="C77" s="323"/>
      <c r="D77" s="323"/>
      <c r="E77" s="323"/>
      <c r="F77" s="323"/>
      <c r="G77" s="323"/>
      <c r="H77" s="322"/>
    </row>
    <row r="78" spans="1:8">
      <c r="A78" s="323"/>
      <c r="B78" s="323"/>
      <c r="C78" s="323"/>
      <c r="D78" s="323"/>
      <c r="E78" s="323"/>
      <c r="F78" s="323"/>
      <c r="G78" s="323"/>
      <c r="H78" s="322"/>
    </row>
    <row r="79" spans="1:8">
      <c r="A79" s="323"/>
      <c r="B79" s="323"/>
      <c r="C79" s="323"/>
      <c r="D79" s="323"/>
      <c r="E79" s="323"/>
      <c r="F79" s="323"/>
      <c r="G79" s="323"/>
      <c r="H79" s="322"/>
    </row>
    <row r="80" spans="1:8">
      <c r="A80" s="214"/>
      <c r="B80" s="214"/>
      <c r="C80" s="214"/>
      <c r="D80" s="214"/>
      <c r="E80" s="214"/>
      <c r="F80" s="214"/>
      <c r="G80" s="214"/>
    </row>
    <row r="81" spans="1:7">
      <c r="A81" s="214"/>
      <c r="B81" s="214"/>
      <c r="C81" s="214"/>
      <c r="D81" s="214"/>
      <c r="E81" s="214"/>
      <c r="F81" s="214"/>
      <c r="G81" s="214"/>
    </row>
    <row r="82" spans="1:7">
      <c r="A82" s="214"/>
      <c r="B82" s="214"/>
      <c r="C82" s="214"/>
      <c r="D82" s="214"/>
      <c r="E82" s="214"/>
      <c r="F82" s="214"/>
      <c r="G82" s="214"/>
    </row>
    <row r="83" spans="1:7">
      <c r="A83" s="214"/>
      <c r="B83" s="214"/>
      <c r="C83" s="214"/>
      <c r="D83" s="214"/>
      <c r="E83" s="214"/>
      <c r="F83" s="214"/>
      <c r="G83" s="214"/>
    </row>
    <row r="84" spans="1:7">
      <c r="A84" s="214"/>
      <c r="B84" s="214"/>
      <c r="C84" s="214"/>
      <c r="D84" s="214"/>
      <c r="E84" s="214"/>
      <c r="F84" s="214"/>
      <c r="G84" s="214"/>
    </row>
    <row r="85" spans="1:7">
      <c r="A85" s="214"/>
      <c r="B85" s="214"/>
      <c r="C85" s="214"/>
      <c r="D85" s="214"/>
      <c r="E85" s="214"/>
      <c r="F85" s="214"/>
      <c r="G85" s="214"/>
    </row>
    <row r="86" spans="1:7">
      <c r="A86" s="214"/>
      <c r="B86" s="214"/>
      <c r="C86" s="214"/>
      <c r="D86" s="214"/>
      <c r="E86" s="214"/>
      <c r="F86" s="214"/>
      <c r="G86" s="214"/>
    </row>
    <row r="87" spans="1:7">
      <c r="A87" s="214"/>
      <c r="B87" s="214"/>
      <c r="C87" s="214"/>
      <c r="D87" s="214"/>
      <c r="E87" s="214"/>
      <c r="F87" s="214"/>
      <c r="G87" s="214"/>
    </row>
    <row r="88" spans="1:7">
      <c r="A88" s="214"/>
      <c r="B88" s="214"/>
      <c r="C88" s="214"/>
      <c r="D88" s="214"/>
      <c r="E88" s="214"/>
      <c r="F88" s="214"/>
      <c r="G88" s="214"/>
    </row>
    <row r="89" spans="1:7">
      <c r="A89" s="214"/>
      <c r="B89" s="214"/>
      <c r="C89" s="214"/>
      <c r="D89" s="214"/>
      <c r="E89" s="214"/>
      <c r="F89" s="214"/>
      <c r="G89" s="214"/>
    </row>
    <row r="90" spans="1:7">
      <c r="A90" s="214"/>
      <c r="B90" s="214"/>
      <c r="C90" s="214"/>
      <c r="D90" s="214"/>
      <c r="E90" s="214"/>
      <c r="F90" s="214"/>
      <c r="G90" s="214"/>
    </row>
    <row r="91" spans="1:7">
      <c r="A91" s="214"/>
      <c r="B91" s="214"/>
      <c r="C91" s="214"/>
      <c r="D91" s="214"/>
      <c r="E91" s="214"/>
      <c r="F91" s="214"/>
      <c r="G91" s="214"/>
    </row>
    <row r="92" spans="1:7">
      <c r="A92" s="214"/>
      <c r="B92" s="214"/>
      <c r="C92" s="214"/>
      <c r="D92" s="214"/>
      <c r="E92" s="214"/>
      <c r="F92" s="214"/>
      <c r="G92" s="214"/>
    </row>
    <row r="93" spans="1:7">
      <c r="A93" s="214"/>
      <c r="B93" s="214"/>
      <c r="C93" s="214"/>
      <c r="D93" s="214"/>
      <c r="E93" s="214"/>
      <c r="F93" s="214"/>
      <c r="G93" s="214"/>
    </row>
    <row r="94" spans="1:7">
      <c r="A94" s="214"/>
      <c r="B94" s="214"/>
      <c r="C94" s="214"/>
      <c r="D94" s="214"/>
      <c r="E94" s="214"/>
      <c r="F94" s="214"/>
      <c r="G94" s="214"/>
    </row>
    <row r="95" spans="1:7">
      <c r="A95" s="214"/>
      <c r="B95" s="214"/>
      <c r="C95" s="214"/>
      <c r="D95" s="214"/>
      <c r="E95" s="214"/>
      <c r="F95" s="214"/>
      <c r="G95" s="214"/>
    </row>
    <row r="96" spans="1:7">
      <c r="A96" s="214"/>
      <c r="B96" s="214"/>
      <c r="C96" s="214"/>
      <c r="D96" s="214"/>
      <c r="E96" s="214"/>
      <c r="F96" s="214"/>
      <c r="G96" s="214"/>
    </row>
    <row r="97" spans="1:7">
      <c r="A97" s="214"/>
      <c r="B97" s="214"/>
      <c r="C97" s="214"/>
      <c r="D97" s="214"/>
      <c r="E97" s="214"/>
      <c r="F97" s="214"/>
      <c r="G97" s="214"/>
    </row>
    <row r="98" spans="1:7">
      <c r="A98" s="214"/>
      <c r="B98" s="214"/>
      <c r="C98" s="214"/>
      <c r="D98" s="214"/>
      <c r="E98" s="214"/>
      <c r="F98" s="214"/>
      <c r="G98" s="214"/>
    </row>
    <row r="99" spans="1:7">
      <c r="A99" s="214"/>
      <c r="B99" s="214"/>
      <c r="C99" s="214"/>
      <c r="D99" s="214"/>
      <c r="E99" s="214"/>
      <c r="F99" s="214"/>
      <c r="G99" s="214"/>
    </row>
    <row r="100" spans="1:7">
      <c r="A100" s="214"/>
      <c r="B100" s="214"/>
      <c r="C100" s="214"/>
      <c r="D100" s="214"/>
      <c r="E100" s="214"/>
      <c r="F100" s="214"/>
      <c r="G100" s="214"/>
    </row>
    <row r="101" spans="1:7">
      <c r="A101" s="214"/>
      <c r="B101" s="214"/>
      <c r="C101" s="214"/>
      <c r="D101" s="214"/>
      <c r="E101" s="214"/>
      <c r="F101" s="214"/>
      <c r="G101" s="214"/>
    </row>
    <row r="102" spans="1:7">
      <c r="A102" s="214"/>
      <c r="B102" s="214"/>
      <c r="C102" s="214"/>
      <c r="D102" s="214"/>
      <c r="E102" s="214"/>
      <c r="F102" s="214"/>
      <c r="G102" s="214"/>
    </row>
    <row r="103" spans="1:7">
      <c r="A103" s="214"/>
      <c r="B103" s="214"/>
      <c r="C103" s="214"/>
      <c r="D103" s="214"/>
      <c r="E103" s="214"/>
      <c r="F103" s="214"/>
      <c r="G103" s="214"/>
    </row>
    <row r="104" spans="1:7">
      <c r="A104" s="214"/>
      <c r="B104" s="214"/>
      <c r="C104" s="214"/>
      <c r="D104" s="214"/>
      <c r="E104" s="214"/>
      <c r="F104" s="214"/>
      <c r="G104" s="214"/>
    </row>
    <row r="105" spans="1:7">
      <c r="A105" s="214"/>
      <c r="B105" s="214"/>
      <c r="C105" s="214"/>
      <c r="D105" s="214"/>
      <c r="E105" s="214"/>
      <c r="F105" s="214"/>
      <c r="G105" s="214"/>
    </row>
    <row r="106" spans="1:7">
      <c r="A106" s="214"/>
      <c r="B106" s="214"/>
      <c r="C106" s="214"/>
      <c r="D106" s="214"/>
      <c r="E106" s="214"/>
      <c r="F106" s="214"/>
      <c r="G106" s="214"/>
    </row>
    <row r="107" spans="1:7">
      <c r="A107" s="214"/>
      <c r="B107" s="214"/>
      <c r="C107" s="214"/>
      <c r="D107" s="214"/>
      <c r="E107" s="214"/>
      <c r="F107" s="214"/>
      <c r="G107" s="214"/>
    </row>
    <row r="108" spans="1:7">
      <c r="A108" s="214"/>
      <c r="B108" s="214"/>
      <c r="C108" s="214"/>
      <c r="D108" s="214"/>
      <c r="E108" s="214"/>
      <c r="F108" s="214"/>
      <c r="G108" s="214"/>
    </row>
    <row r="109" spans="1:7">
      <c r="A109" s="214"/>
      <c r="B109" s="214"/>
      <c r="C109" s="214"/>
      <c r="D109" s="214"/>
      <c r="E109" s="214"/>
      <c r="F109" s="214"/>
      <c r="G109" s="214"/>
    </row>
    <row r="110" spans="1:7">
      <c r="A110" s="214"/>
      <c r="B110" s="214"/>
      <c r="C110" s="214"/>
      <c r="D110" s="214"/>
      <c r="E110" s="214"/>
      <c r="F110" s="214"/>
      <c r="G110" s="214"/>
    </row>
    <row r="111" spans="1:7">
      <c r="A111" s="214"/>
      <c r="B111" s="214"/>
      <c r="C111" s="214"/>
      <c r="D111" s="214"/>
      <c r="E111" s="214"/>
      <c r="F111" s="214"/>
      <c r="G111" s="214"/>
    </row>
    <row r="112" spans="1:7">
      <c r="A112" s="214"/>
      <c r="B112" s="214"/>
      <c r="C112" s="214"/>
      <c r="D112" s="214"/>
      <c r="E112" s="214"/>
      <c r="F112" s="214"/>
      <c r="G112" s="214"/>
    </row>
    <row r="113" spans="1:7">
      <c r="A113" s="214"/>
      <c r="B113" s="214"/>
      <c r="C113" s="214"/>
      <c r="D113" s="214"/>
      <c r="E113" s="214"/>
      <c r="F113" s="214"/>
      <c r="G113" s="214"/>
    </row>
    <row r="114" spans="1:7">
      <c r="A114" s="214"/>
      <c r="B114" s="214"/>
      <c r="C114" s="214"/>
      <c r="D114" s="214"/>
      <c r="E114" s="214"/>
      <c r="F114" s="214"/>
      <c r="G114" s="214"/>
    </row>
    <row r="115" spans="1:7">
      <c r="A115" s="214"/>
      <c r="B115" s="214"/>
      <c r="C115" s="214"/>
      <c r="D115" s="214"/>
      <c r="E115" s="214"/>
      <c r="F115" s="214"/>
      <c r="G115" s="214"/>
    </row>
    <row r="116" spans="1:7">
      <c r="A116" s="214"/>
      <c r="B116" s="214"/>
      <c r="C116" s="214"/>
      <c r="D116" s="214"/>
      <c r="E116" s="214"/>
      <c r="F116" s="214"/>
      <c r="G116" s="214"/>
    </row>
    <row r="117" spans="1:7">
      <c r="A117" s="214"/>
      <c r="B117" s="214"/>
      <c r="C117" s="214"/>
      <c r="D117" s="214"/>
      <c r="E117" s="214"/>
      <c r="F117" s="214"/>
      <c r="G117" s="214"/>
    </row>
    <row r="118" spans="1:7">
      <c r="A118" s="214"/>
      <c r="B118" s="214"/>
      <c r="C118" s="214"/>
      <c r="D118" s="214"/>
      <c r="E118" s="214"/>
      <c r="F118" s="214"/>
      <c r="G118" s="214"/>
    </row>
    <row r="119" spans="1:7">
      <c r="A119" s="214"/>
      <c r="B119" s="214"/>
      <c r="C119" s="214"/>
      <c r="D119" s="214"/>
      <c r="E119" s="214"/>
      <c r="F119" s="214"/>
      <c r="G119" s="214"/>
    </row>
    <row r="120" spans="1:7">
      <c r="A120" s="214"/>
      <c r="B120" s="214"/>
      <c r="C120" s="214"/>
      <c r="D120" s="214"/>
      <c r="E120" s="214"/>
      <c r="F120" s="214"/>
      <c r="G120" s="214"/>
    </row>
    <row r="121" spans="1:7">
      <c r="A121" s="214"/>
      <c r="B121" s="214"/>
      <c r="C121" s="214"/>
      <c r="D121" s="214"/>
      <c r="E121" s="214"/>
      <c r="F121" s="214"/>
      <c r="G121" s="214"/>
    </row>
    <row r="122" spans="1:7">
      <c r="A122" s="214"/>
      <c r="B122" s="214"/>
      <c r="C122" s="214"/>
      <c r="D122" s="214"/>
      <c r="E122" s="214"/>
      <c r="F122" s="214"/>
      <c r="G122" s="214"/>
    </row>
    <row r="123" spans="1:7">
      <c r="A123" s="214"/>
      <c r="B123" s="214"/>
      <c r="C123" s="214"/>
      <c r="D123" s="214"/>
      <c r="E123" s="214"/>
      <c r="F123" s="214"/>
      <c r="G123" s="214"/>
    </row>
    <row r="124" spans="1:7">
      <c r="A124" s="214"/>
      <c r="B124" s="214"/>
      <c r="C124" s="214"/>
      <c r="D124" s="214"/>
      <c r="E124" s="214"/>
      <c r="F124" s="214"/>
      <c r="G124" s="214"/>
    </row>
    <row r="125" spans="1:7">
      <c r="A125" s="214"/>
      <c r="B125" s="214"/>
      <c r="C125" s="214"/>
      <c r="D125" s="214"/>
      <c r="E125" s="214"/>
      <c r="F125" s="214"/>
      <c r="G125" s="214"/>
    </row>
    <row r="126" spans="1:7">
      <c r="A126" s="214"/>
      <c r="B126" s="214"/>
      <c r="C126" s="214"/>
      <c r="D126" s="214"/>
      <c r="E126" s="214"/>
      <c r="F126" s="214"/>
      <c r="G126" s="214"/>
    </row>
    <row r="127" spans="1:7">
      <c r="A127" s="214"/>
      <c r="B127" s="214"/>
      <c r="C127" s="214"/>
      <c r="D127" s="214"/>
      <c r="E127" s="214"/>
      <c r="F127" s="214"/>
      <c r="G127" s="214"/>
    </row>
    <row r="128" spans="1:7">
      <c r="A128" s="214"/>
      <c r="B128" s="214"/>
      <c r="C128" s="214"/>
      <c r="D128" s="214"/>
      <c r="E128" s="214"/>
      <c r="F128" s="214"/>
      <c r="G128" s="214"/>
    </row>
    <row r="129" spans="1:7">
      <c r="A129" s="214"/>
      <c r="B129" s="214"/>
      <c r="C129" s="214"/>
      <c r="D129" s="214"/>
      <c r="E129" s="214"/>
      <c r="F129" s="214"/>
      <c r="G129" s="214"/>
    </row>
    <row r="130" spans="1:7">
      <c r="A130" s="214"/>
      <c r="B130" s="214"/>
      <c r="C130" s="214"/>
      <c r="D130" s="214"/>
      <c r="E130" s="214"/>
      <c r="F130" s="214"/>
      <c r="G130" s="214"/>
    </row>
    <row r="131" spans="1:7">
      <c r="A131" s="214"/>
      <c r="B131" s="214"/>
      <c r="C131" s="214"/>
      <c r="D131" s="214"/>
      <c r="E131" s="214"/>
      <c r="F131" s="214"/>
      <c r="G131" s="214"/>
    </row>
    <row r="132" spans="1:7">
      <c r="A132" s="214"/>
      <c r="B132" s="214"/>
      <c r="C132" s="214"/>
      <c r="D132" s="214"/>
      <c r="E132" s="214"/>
      <c r="F132" s="214"/>
      <c r="G132" s="214"/>
    </row>
    <row r="133" spans="1:7">
      <c r="A133" s="214"/>
      <c r="B133" s="214"/>
      <c r="C133" s="214"/>
      <c r="D133" s="214"/>
      <c r="E133" s="214"/>
      <c r="F133" s="214"/>
      <c r="G133" s="214"/>
    </row>
    <row r="134" spans="1:7">
      <c r="A134" s="214"/>
      <c r="B134" s="214"/>
      <c r="C134" s="214"/>
      <c r="D134" s="214"/>
      <c r="E134" s="214"/>
      <c r="F134" s="214"/>
      <c r="G134" s="214"/>
    </row>
    <row r="135" spans="1:7">
      <c r="A135" s="214"/>
      <c r="B135" s="214"/>
      <c r="C135" s="214"/>
      <c r="D135" s="214"/>
      <c r="E135" s="214"/>
      <c r="F135" s="214"/>
      <c r="G135" s="214"/>
    </row>
    <row r="136" spans="1:7">
      <c r="A136" s="214"/>
      <c r="B136" s="214"/>
      <c r="C136" s="214"/>
      <c r="D136" s="214"/>
      <c r="E136" s="214"/>
      <c r="F136" s="214"/>
      <c r="G136" s="214"/>
    </row>
    <row r="137" spans="1:7">
      <c r="A137" s="214"/>
      <c r="B137" s="214"/>
      <c r="C137" s="214"/>
      <c r="D137" s="214"/>
      <c r="E137" s="214"/>
      <c r="F137" s="214"/>
      <c r="G137" s="214"/>
    </row>
    <row r="138" spans="1:7">
      <c r="A138" s="214"/>
      <c r="B138" s="214"/>
      <c r="C138" s="214"/>
      <c r="D138" s="214"/>
      <c r="E138" s="214"/>
      <c r="F138" s="214"/>
      <c r="G138" s="214"/>
    </row>
    <row r="139" spans="1:7">
      <c r="A139" s="214"/>
      <c r="B139" s="214"/>
      <c r="C139" s="214"/>
      <c r="D139" s="214"/>
      <c r="E139" s="214"/>
      <c r="F139" s="214"/>
      <c r="G139" s="214"/>
    </row>
    <row r="140" spans="1:7">
      <c r="A140" s="214"/>
      <c r="B140" s="214"/>
      <c r="C140" s="214"/>
      <c r="D140" s="214"/>
      <c r="E140" s="214"/>
      <c r="F140" s="214"/>
      <c r="G140" s="214"/>
    </row>
    <row r="141" spans="1:7">
      <c r="A141" s="214"/>
      <c r="B141" s="214"/>
      <c r="C141" s="214"/>
      <c r="D141" s="214"/>
      <c r="E141" s="214"/>
      <c r="F141" s="214"/>
      <c r="G141" s="214"/>
    </row>
    <row r="142" spans="1:7">
      <c r="A142" s="214"/>
      <c r="B142" s="214"/>
      <c r="C142" s="214"/>
      <c r="D142" s="214"/>
      <c r="E142" s="214"/>
      <c r="F142" s="214"/>
      <c r="G142" s="214"/>
    </row>
    <row r="143" spans="1:7">
      <c r="A143" s="214"/>
      <c r="B143" s="214"/>
      <c r="C143" s="214"/>
      <c r="D143" s="214"/>
      <c r="E143" s="214"/>
      <c r="F143" s="214"/>
      <c r="G143" s="214"/>
    </row>
    <row r="144" spans="1:7">
      <c r="A144" s="214"/>
      <c r="B144" s="214"/>
      <c r="C144" s="214"/>
      <c r="D144" s="214"/>
      <c r="E144" s="214"/>
      <c r="F144" s="214"/>
      <c r="G144" s="214"/>
    </row>
    <row r="145" spans="1:7">
      <c r="A145" s="214"/>
      <c r="B145" s="214"/>
      <c r="C145" s="214"/>
      <c r="D145" s="214"/>
      <c r="E145" s="214"/>
      <c r="F145" s="214"/>
      <c r="G145" s="214"/>
    </row>
    <row r="146" spans="1:7">
      <c r="A146" s="214"/>
      <c r="B146" s="214"/>
      <c r="C146" s="214"/>
      <c r="D146" s="214"/>
      <c r="E146" s="214"/>
      <c r="F146" s="214"/>
      <c r="G146" s="214"/>
    </row>
    <row r="147" spans="1:7">
      <c r="A147" s="214"/>
      <c r="B147" s="214"/>
      <c r="C147" s="214"/>
      <c r="D147" s="214"/>
      <c r="E147" s="214"/>
      <c r="F147" s="214"/>
      <c r="G147" s="214"/>
    </row>
    <row r="148" spans="1:7">
      <c r="A148" s="214"/>
      <c r="B148" s="214"/>
      <c r="C148" s="214"/>
      <c r="D148" s="214"/>
      <c r="E148" s="214"/>
      <c r="F148" s="214"/>
      <c r="G148" s="214"/>
    </row>
    <row r="149" spans="1:7">
      <c r="A149" s="214"/>
      <c r="B149" s="214"/>
      <c r="C149" s="214"/>
      <c r="D149" s="214"/>
      <c r="E149" s="214"/>
      <c r="F149" s="214"/>
      <c r="G149" s="214"/>
    </row>
    <row r="150" spans="1:7">
      <c r="A150" s="214"/>
      <c r="B150" s="214"/>
      <c r="C150" s="214"/>
      <c r="D150" s="214"/>
      <c r="E150" s="214"/>
      <c r="F150" s="214"/>
      <c r="G150" s="214"/>
    </row>
    <row r="151" spans="1:7">
      <c r="A151" s="214"/>
      <c r="B151" s="214"/>
      <c r="C151" s="214"/>
      <c r="D151" s="214"/>
      <c r="E151" s="214"/>
      <c r="F151" s="214"/>
      <c r="G151" s="214"/>
    </row>
    <row r="152" spans="1:7">
      <c r="A152" s="214"/>
      <c r="B152" s="214"/>
      <c r="C152" s="214"/>
      <c r="D152" s="214"/>
      <c r="E152" s="214"/>
      <c r="F152" s="214"/>
      <c r="G152" s="214"/>
    </row>
    <row r="153" spans="1:7">
      <c r="A153" s="214"/>
      <c r="B153" s="214"/>
      <c r="C153" s="214"/>
      <c r="D153" s="214"/>
      <c r="E153" s="214"/>
      <c r="F153" s="214"/>
      <c r="G153" s="214"/>
    </row>
    <row r="154" spans="1:7">
      <c r="A154" s="214"/>
      <c r="B154" s="214"/>
      <c r="C154" s="214"/>
      <c r="D154" s="214"/>
      <c r="E154" s="214"/>
      <c r="F154" s="214"/>
      <c r="G154" s="214"/>
    </row>
    <row r="155" spans="1:7">
      <c r="A155" s="214"/>
      <c r="B155" s="214"/>
      <c r="C155" s="214"/>
      <c r="D155" s="214"/>
      <c r="E155" s="214"/>
      <c r="F155" s="214"/>
      <c r="G155" s="214"/>
    </row>
    <row r="156" spans="1:7">
      <c r="A156" s="214"/>
      <c r="B156" s="214"/>
      <c r="C156" s="214"/>
      <c r="D156" s="214"/>
      <c r="E156" s="214"/>
      <c r="F156" s="214"/>
      <c r="G156" s="214"/>
    </row>
  </sheetData>
  <pageMargins left="0.23622047244094491" right="0.23622047244094491" top="0.39370078740157483" bottom="0.74803149606299213" header="0" footer="0.31496062992125984"/>
  <pageSetup paperSize="9" scale="7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8"/>
  <sheetViews>
    <sheetView zoomScaleNormal="100" workbookViewId="0">
      <selection activeCell="L29" sqref="L29"/>
    </sheetView>
  </sheetViews>
  <sheetFormatPr baseColWidth="10" defaultColWidth="11.42578125" defaultRowHeight="12.75"/>
  <cols>
    <col min="1" max="1" width="43.140625" style="3" customWidth="1"/>
    <col min="2" max="6" width="9.7109375" style="3" customWidth="1"/>
    <col min="7" max="14" width="5.5703125" style="3" customWidth="1"/>
    <col min="15" max="16384" width="11.42578125" style="3"/>
  </cols>
  <sheetData>
    <row r="1" spans="1:19">
      <c r="A1" s="1" t="s">
        <v>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9">
      <c r="A2" s="4" t="s">
        <v>70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9">
      <c r="A3" s="6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9" ht="25.5">
      <c r="A4" s="5"/>
      <c r="B4" s="7" t="s">
        <v>25</v>
      </c>
      <c r="C4" s="7" t="s">
        <v>71</v>
      </c>
      <c r="D4" s="7" t="s">
        <v>72</v>
      </c>
      <c r="E4" s="7" t="s">
        <v>73</v>
      </c>
      <c r="F4" s="7" t="s">
        <v>74</v>
      </c>
      <c r="G4" s="75"/>
      <c r="H4" s="75"/>
      <c r="I4" s="75"/>
      <c r="O4" s="16"/>
    </row>
    <row r="5" spans="1:19">
      <c r="A5" s="76" t="s">
        <v>6</v>
      </c>
      <c r="B5" s="77">
        <f t="shared" ref="B5:B10" si="0">AVERAGE(C5:F5)</f>
        <v>378.47499999999997</v>
      </c>
      <c r="C5" s="77">
        <v>367.4</v>
      </c>
      <c r="D5" s="77">
        <v>379.4</v>
      </c>
      <c r="E5" s="77">
        <v>374.4</v>
      </c>
      <c r="F5" s="77">
        <v>392.7</v>
      </c>
      <c r="G5" s="17"/>
      <c r="H5" s="17"/>
      <c r="I5" s="17"/>
      <c r="O5" s="16"/>
      <c r="Q5" s="78"/>
      <c r="R5" s="78"/>
      <c r="S5" s="78"/>
    </row>
    <row r="6" spans="1:19">
      <c r="A6" s="11" t="s">
        <v>75</v>
      </c>
      <c r="B6" s="79">
        <f t="shared" si="0"/>
        <v>2.7</v>
      </c>
      <c r="C6" s="79">
        <v>3.5</v>
      </c>
      <c r="D6" s="79">
        <v>4.9000000000000004</v>
      </c>
      <c r="E6" s="79">
        <v>2.4</v>
      </c>
      <c r="F6" s="79">
        <v>0</v>
      </c>
      <c r="G6" s="17"/>
      <c r="H6" s="17"/>
      <c r="I6" s="17"/>
      <c r="O6" s="16"/>
      <c r="Q6" s="78"/>
      <c r="R6" s="78"/>
      <c r="S6" s="78"/>
    </row>
    <row r="7" spans="1:19">
      <c r="A7" s="11" t="s">
        <v>76</v>
      </c>
      <c r="B7" s="79">
        <f t="shared" si="0"/>
        <v>35.125</v>
      </c>
      <c r="C7" s="79">
        <v>35.299999999999997</v>
      </c>
      <c r="D7" s="79">
        <v>36.4</v>
      </c>
      <c r="E7" s="79">
        <v>36.5</v>
      </c>
      <c r="F7" s="79">
        <v>32.299999999999997</v>
      </c>
      <c r="G7" s="17"/>
      <c r="H7" s="17"/>
      <c r="I7" s="17"/>
      <c r="O7" s="16"/>
      <c r="Q7" s="78"/>
      <c r="R7" s="78"/>
      <c r="S7" s="78"/>
    </row>
    <row r="8" spans="1:19">
      <c r="A8" s="11" t="s">
        <v>77</v>
      </c>
      <c r="B8" s="79">
        <f t="shared" si="0"/>
        <v>20.924999999999997</v>
      </c>
      <c r="C8" s="79">
        <v>18.399999999999999</v>
      </c>
      <c r="D8" s="79">
        <v>20.9</v>
      </c>
      <c r="E8" s="79">
        <v>19.899999999999999</v>
      </c>
      <c r="F8" s="79">
        <v>24.5</v>
      </c>
      <c r="G8" s="17"/>
      <c r="H8" s="17"/>
      <c r="I8" s="17"/>
      <c r="O8" s="16"/>
      <c r="Q8" s="78"/>
      <c r="R8" s="78"/>
      <c r="S8" s="78"/>
    </row>
    <row r="9" spans="1:19">
      <c r="A9" s="11" t="s">
        <v>78</v>
      </c>
      <c r="B9" s="79">
        <f t="shared" si="0"/>
        <v>292.32499999999999</v>
      </c>
      <c r="C9" s="79">
        <v>281.60000000000002</v>
      </c>
      <c r="D9" s="79">
        <v>287.39999999999998</v>
      </c>
      <c r="E9" s="79">
        <v>292.39999999999998</v>
      </c>
      <c r="F9" s="79">
        <v>307.89999999999998</v>
      </c>
      <c r="G9" s="17"/>
      <c r="H9" s="17"/>
      <c r="I9" s="17"/>
      <c r="O9" s="16"/>
      <c r="Q9" s="78"/>
      <c r="R9" s="78"/>
      <c r="S9" s="78"/>
    </row>
    <row r="10" spans="1:19">
      <c r="A10" s="13" t="s">
        <v>79</v>
      </c>
      <c r="B10" s="80">
        <f t="shared" si="0"/>
        <v>27.375</v>
      </c>
      <c r="C10" s="80">
        <v>28.5</v>
      </c>
      <c r="D10" s="80">
        <v>29.7</v>
      </c>
      <c r="E10" s="80">
        <v>23.3</v>
      </c>
      <c r="F10" s="80">
        <v>28</v>
      </c>
      <c r="G10" s="17"/>
      <c r="H10" s="17"/>
      <c r="I10" s="17"/>
      <c r="O10" s="16"/>
    </row>
    <row r="11" spans="1:19" ht="13.5">
      <c r="A11" s="15" t="s">
        <v>17</v>
      </c>
      <c r="H11" s="16"/>
      <c r="I11" s="16"/>
      <c r="J11" s="16"/>
    </row>
    <row r="12" spans="1:19" ht="13.5">
      <c r="A12" s="15" t="s">
        <v>18</v>
      </c>
      <c r="H12" s="16"/>
      <c r="I12" s="16"/>
      <c r="J12" s="16"/>
    </row>
    <row r="13" spans="1:19" s="19" customFormat="1">
      <c r="A13" s="8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O13" s="3"/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zoomScaleNormal="100" workbookViewId="0">
      <selection activeCell="F16" sqref="F16"/>
    </sheetView>
  </sheetViews>
  <sheetFormatPr baseColWidth="10" defaultColWidth="11.42578125" defaultRowHeight="12.75"/>
  <cols>
    <col min="1" max="1" width="29.5703125" style="165" customWidth="1"/>
    <col min="2" max="7" width="12" style="165" customWidth="1"/>
    <col min="8" max="16384" width="11.42578125" style="165"/>
  </cols>
  <sheetData>
    <row r="1" spans="1:12">
      <c r="A1" s="319" t="s">
        <v>624</v>
      </c>
      <c r="B1" s="104"/>
      <c r="C1" s="177"/>
      <c r="D1" s="177"/>
      <c r="E1" s="177"/>
      <c r="F1" s="177"/>
      <c r="G1" s="177"/>
    </row>
    <row r="2" spans="1:12">
      <c r="A2" s="321" t="s">
        <v>625</v>
      </c>
      <c r="B2" s="104"/>
      <c r="C2" s="177"/>
      <c r="D2" s="177"/>
      <c r="E2" s="177"/>
      <c r="F2" s="177"/>
      <c r="G2" s="177"/>
    </row>
    <row r="3" spans="1:12">
      <c r="A3" s="138"/>
      <c r="B3" s="104"/>
      <c r="C3" s="177"/>
      <c r="D3" s="177"/>
      <c r="E3" s="177"/>
      <c r="F3" s="177"/>
      <c r="G3" s="177"/>
    </row>
    <row r="4" spans="1:12">
      <c r="A4" s="312"/>
      <c r="B4" s="313" t="s">
        <v>6</v>
      </c>
      <c r="C4" s="313" t="s">
        <v>60</v>
      </c>
      <c r="D4" s="313" t="s">
        <v>61</v>
      </c>
      <c r="E4" s="313" t="s">
        <v>362</v>
      </c>
      <c r="F4" s="313" t="s">
        <v>211</v>
      </c>
      <c r="G4" s="313" t="s">
        <v>626</v>
      </c>
      <c r="L4" s="324"/>
    </row>
    <row r="5" spans="1:12">
      <c r="A5" s="169" t="s">
        <v>6</v>
      </c>
      <c r="B5" s="201">
        <f>SUM(C5:G5)</f>
        <v>398138</v>
      </c>
      <c r="C5" s="201">
        <f>SUM(C6:C15)</f>
        <v>88205</v>
      </c>
      <c r="D5" s="201">
        <f>SUM(D6:D15)</f>
        <v>76375</v>
      </c>
      <c r="E5" s="201">
        <f>SUM(E6:E15)</f>
        <v>100587</v>
      </c>
      <c r="F5" s="201">
        <f>SUM(F6:F15)</f>
        <v>43322</v>
      </c>
      <c r="G5" s="201">
        <f>SUM(G6:G15)</f>
        <v>89649</v>
      </c>
    </row>
    <row r="6" spans="1:12">
      <c r="A6" s="138" t="s">
        <v>280</v>
      </c>
      <c r="B6" s="136">
        <f>SUM(C6:G6)</f>
        <v>1240</v>
      </c>
      <c r="C6" s="136">
        <v>68</v>
      </c>
      <c r="D6" s="136">
        <v>150</v>
      </c>
      <c r="E6" s="136">
        <v>388</v>
      </c>
      <c r="F6" s="136">
        <v>203</v>
      </c>
      <c r="G6" s="136">
        <v>431</v>
      </c>
    </row>
    <row r="7" spans="1:12">
      <c r="A7" s="138" t="s">
        <v>281</v>
      </c>
      <c r="B7" s="136">
        <f t="shared" ref="B7:B37" si="0">SUM(C7:G7)</f>
        <v>37187</v>
      </c>
      <c r="C7" s="136">
        <v>5703</v>
      </c>
      <c r="D7" s="136">
        <v>8961</v>
      </c>
      <c r="E7" s="136">
        <v>10696</v>
      </c>
      <c r="F7" s="136">
        <v>4213</v>
      </c>
      <c r="G7" s="136">
        <v>7614</v>
      </c>
    </row>
    <row r="8" spans="1:12">
      <c r="A8" s="138" t="s">
        <v>282</v>
      </c>
      <c r="B8" s="136">
        <f t="shared" si="0"/>
        <v>26358</v>
      </c>
      <c r="C8" s="136">
        <v>6821</v>
      </c>
      <c r="D8" s="136">
        <v>5938</v>
      </c>
      <c r="E8" s="136">
        <v>6423</v>
      </c>
      <c r="F8" s="136">
        <v>2626</v>
      </c>
      <c r="G8" s="136">
        <v>4550</v>
      </c>
    </row>
    <row r="9" spans="1:12">
      <c r="A9" s="138" t="s">
        <v>283</v>
      </c>
      <c r="B9" s="136">
        <f t="shared" si="0"/>
        <v>36946</v>
      </c>
      <c r="C9" s="136">
        <v>7510</v>
      </c>
      <c r="D9" s="136">
        <v>6972</v>
      </c>
      <c r="E9" s="136">
        <v>9681</v>
      </c>
      <c r="F9" s="136">
        <v>3961</v>
      </c>
      <c r="G9" s="136">
        <v>8822</v>
      </c>
    </row>
    <row r="10" spans="1:12">
      <c r="A10" s="138" t="s">
        <v>284</v>
      </c>
      <c r="B10" s="136">
        <f t="shared" si="0"/>
        <v>106103</v>
      </c>
      <c r="C10" s="136">
        <v>38313</v>
      </c>
      <c r="D10" s="136">
        <v>21025</v>
      </c>
      <c r="E10" s="136">
        <v>21938</v>
      </c>
      <c r="F10" s="136">
        <v>7822</v>
      </c>
      <c r="G10" s="136">
        <v>17005</v>
      </c>
    </row>
    <row r="11" spans="1:12">
      <c r="A11" s="138" t="s">
        <v>285</v>
      </c>
      <c r="B11" s="136">
        <f t="shared" si="0"/>
        <v>3395</v>
      </c>
      <c r="C11" s="136">
        <v>502</v>
      </c>
      <c r="D11" s="136">
        <v>428</v>
      </c>
      <c r="E11" s="136">
        <v>869</v>
      </c>
      <c r="F11" s="136">
        <v>498</v>
      </c>
      <c r="G11" s="136">
        <v>1098</v>
      </c>
    </row>
    <row r="12" spans="1:12">
      <c r="A12" s="138" t="s">
        <v>286</v>
      </c>
      <c r="B12" s="136">
        <f t="shared" si="0"/>
        <v>56956</v>
      </c>
      <c r="C12" s="136">
        <v>6447</v>
      </c>
      <c r="D12" s="136">
        <v>13317</v>
      </c>
      <c r="E12" s="136">
        <v>18233</v>
      </c>
      <c r="F12" s="136">
        <v>7215</v>
      </c>
      <c r="G12" s="136">
        <v>11744</v>
      </c>
    </row>
    <row r="13" spans="1:12">
      <c r="A13" s="138" t="s">
        <v>287</v>
      </c>
      <c r="B13" s="136">
        <f t="shared" si="0"/>
        <v>28896</v>
      </c>
      <c r="C13" s="136">
        <v>3246</v>
      </c>
      <c r="D13" s="136">
        <v>6337</v>
      </c>
      <c r="E13" s="136">
        <v>9116</v>
      </c>
      <c r="F13" s="136">
        <v>3606</v>
      </c>
      <c r="G13" s="136">
        <v>6591</v>
      </c>
    </row>
    <row r="14" spans="1:12">
      <c r="A14" s="138" t="s">
        <v>288</v>
      </c>
      <c r="B14" s="136">
        <f t="shared" si="0"/>
        <v>101045</v>
      </c>
      <c r="C14" s="136">
        <v>19595</v>
      </c>
      <c r="D14" s="136">
        <v>13246</v>
      </c>
      <c r="E14" s="136">
        <v>23241</v>
      </c>
      <c r="F14" s="136">
        <v>13175</v>
      </c>
      <c r="G14" s="136">
        <v>31788</v>
      </c>
    </row>
    <row r="15" spans="1:12">
      <c r="A15" s="139" t="s">
        <v>289</v>
      </c>
      <c r="B15" s="195">
        <f t="shared" si="0"/>
        <v>12</v>
      </c>
      <c r="C15" s="195">
        <v>0</v>
      </c>
      <c r="D15" s="195">
        <v>1</v>
      </c>
      <c r="E15" s="195">
        <v>2</v>
      </c>
      <c r="F15" s="195">
        <v>3</v>
      </c>
      <c r="G15" s="195">
        <v>6</v>
      </c>
    </row>
    <row r="16" spans="1:12">
      <c r="A16" s="169" t="s">
        <v>7</v>
      </c>
      <c r="B16" s="201">
        <f>SUM(C16:G16)</f>
        <v>210319</v>
      </c>
      <c r="C16" s="201">
        <f>SUM(C17:C26)</f>
        <v>44547</v>
      </c>
      <c r="D16" s="201">
        <f>SUM(D17:D26)</f>
        <v>40002</v>
      </c>
      <c r="E16" s="201">
        <f>SUM(E17:E26)</f>
        <v>55449</v>
      </c>
      <c r="F16" s="201">
        <f>SUM(F17:F26)</f>
        <v>23509</v>
      </c>
      <c r="G16" s="201">
        <f>SUM(G17:G26)</f>
        <v>46812</v>
      </c>
    </row>
    <row r="17" spans="1:7">
      <c r="A17" s="138" t="s">
        <v>280</v>
      </c>
      <c r="B17" s="136">
        <f t="shared" si="0"/>
        <v>715</v>
      </c>
      <c r="C17" s="136">
        <v>26</v>
      </c>
      <c r="D17" s="136">
        <v>57</v>
      </c>
      <c r="E17" s="136">
        <v>207</v>
      </c>
      <c r="F17" s="136">
        <v>125</v>
      </c>
      <c r="G17" s="136">
        <v>300</v>
      </c>
    </row>
    <row r="18" spans="1:7">
      <c r="A18" s="138" t="s">
        <v>281</v>
      </c>
      <c r="B18" s="136">
        <f t="shared" si="0"/>
        <v>16522</v>
      </c>
      <c r="C18" s="136">
        <v>2047</v>
      </c>
      <c r="D18" s="136">
        <v>3533</v>
      </c>
      <c r="E18" s="136">
        <v>4970</v>
      </c>
      <c r="F18" s="136">
        <v>2036</v>
      </c>
      <c r="G18" s="136">
        <v>3936</v>
      </c>
    </row>
    <row r="19" spans="1:7">
      <c r="A19" s="138" t="s">
        <v>282</v>
      </c>
      <c r="B19" s="136">
        <f t="shared" si="0"/>
        <v>14190</v>
      </c>
      <c r="C19" s="136">
        <v>3419</v>
      </c>
      <c r="D19" s="136">
        <v>3118</v>
      </c>
      <c r="E19" s="136">
        <v>3487</v>
      </c>
      <c r="F19" s="136">
        <v>1492</v>
      </c>
      <c r="G19" s="136">
        <v>2674</v>
      </c>
    </row>
    <row r="20" spans="1:7">
      <c r="A20" s="138" t="s">
        <v>283</v>
      </c>
      <c r="B20" s="136">
        <f t="shared" si="0"/>
        <v>13389</v>
      </c>
      <c r="C20" s="136">
        <v>3198</v>
      </c>
      <c r="D20" s="136">
        <v>2781</v>
      </c>
      <c r="E20" s="136">
        <v>3646</v>
      </c>
      <c r="F20" s="136">
        <v>1210</v>
      </c>
      <c r="G20" s="136">
        <v>2554</v>
      </c>
    </row>
    <row r="21" spans="1:7">
      <c r="A21" s="138" t="s">
        <v>284</v>
      </c>
      <c r="B21" s="136">
        <f t="shared" si="0"/>
        <v>42169</v>
      </c>
      <c r="C21" s="136">
        <v>14401</v>
      </c>
      <c r="D21" s="136">
        <v>8497</v>
      </c>
      <c r="E21" s="136">
        <v>9136</v>
      </c>
      <c r="F21" s="136">
        <v>3100</v>
      </c>
      <c r="G21" s="136">
        <v>7035</v>
      </c>
    </row>
    <row r="22" spans="1:7">
      <c r="A22" s="138" t="s">
        <v>285</v>
      </c>
      <c r="B22" s="136">
        <f t="shared" si="0"/>
        <v>3105</v>
      </c>
      <c r="C22" s="136">
        <v>472</v>
      </c>
      <c r="D22" s="136">
        <v>383</v>
      </c>
      <c r="E22" s="136">
        <v>800</v>
      </c>
      <c r="F22" s="136">
        <v>463</v>
      </c>
      <c r="G22" s="136">
        <v>987</v>
      </c>
    </row>
    <row r="23" spans="1:7">
      <c r="A23" s="138" t="s">
        <v>286</v>
      </c>
      <c r="B23" s="136">
        <f t="shared" si="0"/>
        <v>39226</v>
      </c>
      <c r="C23" s="136">
        <v>4799</v>
      </c>
      <c r="D23" s="136">
        <v>7979</v>
      </c>
      <c r="E23" s="136">
        <v>12129</v>
      </c>
      <c r="F23" s="136">
        <v>5116</v>
      </c>
      <c r="G23" s="136">
        <v>9203</v>
      </c>
    </row>
    <row r="24" spans="1:7">
      <c r="A24" s="138" t="s">
        <v>287</v>
      </c>
      <c r="B24" s="136">
        <f t="shared" si="0"/>
        <v>23768</v>
      </c>
      <c r="C24" s="136">
        <v>2736</v>
      </c>
      <c r="D24" s="136">
        <v>4880</v>
      </c>
      <c r="E24" s="136">
        <v>7424</v>
      </c>
      <c r="F24" s="136">
        <v>2914</v>
      </c>
      <c r="G24" s="136">
        <v>5814</v>
      </c>
    </row>
    <row r="25" spans="1:7">
      <c r="A25" s="138" t="s">
        <v>288</v>
      </c>
      <c r="B25" s="136">
        <f t="shared" si="0"/>
        <v>57223</v>
      </c>
      <c r="C25" s="136">
        <v>13449</v>
      </c>
      <c r="D25" s="136">
        <v>8773</v>
      </c>
      <c r="E25" s="136">
        <v>13648</v>
      </c>
      <c r="F25" s="136">
        <v>7050</v>
      </c>
      <c r="G25" s="136">
        <v>14303</v>
      </c>
    </row>
    <row r="26" spans="1:7">
      <c r="A26" s="139" t="s">
        <v>289</v>
      </c>
      <c r="B26" s="195">
        <f t="shared" si="0"/>
        <v>12</v>
      </c>
      <c r="C26" s="195">
        <v>0</v>
      </c>
      <c r="D26" s="195">
        <v>1</v>
      </c>
      <c r="E26" s="195">
        <v>2</v>
      </c>
      <c r="F26" s="195">
        <v>3</v>
      </c>
      <c r="G26" s="195">
        <v>6</v>
      </c>
    </row>
    <row r="27" spans="1:7">
      <c r="A27" s="169" t="s">
        <v>8</v>
      </c>
      <c r="B27" s="201">
        <f>SUM(C27:G27)</f>
        <v>187819</v>
      </c>
      <c r="C27" s="201">
        <f>SUM(C28:C37)</f>
        <v>43658</v>
      </c>
      <c r="D27" s="201">
        <f>SUM(D28:D37)</f>
        <v>36373</v>
      </c>
      <c r="E27" s="201">
        <f>SUM(E28:E37)</f>
        <v>45138</v>
      </c>
      <c r="F27" s="201">
        <f>SUM(F28:F37)</f>
        <v>19813</v>
      </c>
      <c r="G27" s="201">
        <f>SUM(G28:G37)</f>
        <v>42837</v>
      </c>
    </row>
    <row r="28" spans="1:7">
      <c r="A28" s="138" t="s">
        <v>280</v>
      </c>
      <c r="B28" s="136">
        <f t="shared" si="0"/>
        <v>525</v>
      </c>
      <c r="C28" s="136">
        <v>42</v>
      </c>
      <c r="D28" s="136">
        <v>93</v>
      </c>
      <c r="E28" s="136">
        <v>181</v>
      </c>
      <c r="F28" s="136">
        <v>78</v>
      </c>
      <c r="G28" s="136">
        <v>131</v>
      </c>
    </row>
    <row r="29" spans="1:7">
      <c r="A29" s="138" t="s">
        <v>281</v>
      </c>
      <c r="B29" s="136">
        <f t="shared" si="0"/>
        <v>20665</v>
      </c>
      <c r="C29" s="136">
        <v>3656</v>
      </c>
      <c r="D29" s="136">
        <v>5428</v>
      </c>
      <c r="E29" s="136">
        <v>5726</v>
      </c>
      <c r="F29" s="136">
        <v>2177</v>
      </c>
      <c r="G29" s="136">
        <v>3678</v>
      </c>
    </row>
    <row r="30" spans="1:7">
      <c r="A30" s="138" t="s">
        <v>282</v>
      </c>
      <c r="B30" s="136">
        <f t="shared" si="0"/>
        <v>12168</v>
      </c>
      <c r="C30" s="136">
        <v>3402</v>
      </c>
      <c r="D30" s="136">
        <v>2820</v>
      </c>
      <c r="E30" s="136">
        <v>2936</v>
      </c>
      <c r="F30" s="136">
        <v>1134</v>
      </c>
      <c r="G30" s="136">
        <v>1876</v>
      </c>
    </row>
    <row r="31" spans="1:7">
      <c r="A31" s="138" t="s">
        <v>283</v>
      </c>
      <c r="B31" s="136">
        <f t="shared" si="0"/>
        <v>23557</v>
      </c>
      <c r="C31" s="136">
        <v>4312</v>
      </c>
      <c r="D31" s="136">
        <v>4191</v>
      </c>
      <c r="E31" s="136">
        <v>6035</v>
      </c>
      <c r="F31" s="136">
        <v>2751</v>
      </c>
      <c r="G31" s="136">
        <v>6268</v>
      </c>
    </row>
    <row r="32" spans="1:7">
      <c r="A32" s="138" t="s">
        <v>284</v>
      </c>
      <c r="B32" s="136">
        <f t="shared" si="0"/>
        <v>63934</v>
      </c>
      <c r="C32" s="136">
        <v>23912</v>
      </c>
      <c r="D32" s="136">
        <v>12528</v>
      </c>
      <c r="E32" s="136">
        <v>12802</v>
      </c>
      <c r="F32" s="136">
        <v>4722</v>
      </c>
      <c r="G32" s="136">
        <v>9970</v>
      </c>
    </row>
    <row r="33" spans="1:7">
      <c r="A33" s="138" t="s">
        <v>285</v>
      </c>
      <c r="B33" s="136">
        <f t="shared" si="0"/>
        <v>290</v>
      </c>
      <c r="C33" s="136">
        <v>30</v>
      </c>
      <c r="D33" s="136">
        <v>45</v>
      </c>
      <c r="E33" s="136">
        <v>69</v>
      </c>
      <c r="F33" s="136">
        <v>35</v>
      </c>
      <c r="G33" s="136">
        <v>111</v>
      </c>
    </row>
    <row r="34" spans="1:7">
      <c r="A34" s="138" t="s">
        <v>286</v>
      </c>
      <c r="B34" s="136">
        <f t="shared" si="0"/>
        <v>17730</v>
      </c>
      <c r="C34" s="136">
        <v>1648</v>
      </c>
      <c r="D34" s="136">
        <v>5338</v>
      </c>
      <c r="E34" s="136">
        <v>6104</v>
      </c>
      <c r="F34" s="136">
        <v>2099</v>
      </c>
      <c r="G34" s="136">
        <v>2541</v>
      </c>
    </row>
    <row r="35" spans="1:7">
      <c r="A35" s="138" t="s">
        <v>287</v>
      </c>
      <c r="B35" s="136">
        <f t="shared" si="0"/>
        <v>5128</v>
      </c>
      <c r="C35" s="136">
        <v>510</v>
      </c>
      <c r="D35" s="136">
        <v>1457</v>
      </c>
      <c r="E35" s="136">
        <v>1692</v>
      </c>
      <c r="F35" s="136">
        <v>692</v>
      </c>
      <c r="G35" s="136">
        <v>777</v>
      </c>
    </row>
    <row r="36" spans="1:7">
      <c r="A36" s="138" t="s">
        <v>288</v>
      </c>
      <c r="B36" s="136">
        <f t="shared" si="0"/>
        <v>43822</v>
      </c>
      <c r="C36" s="136">
        <v>6146</v>
      </c>
      <c r="D36" s="136">
        <v>4473</v>
      </c>
      <c r="E36" s="136">
        <v>9593</v>
      </c>
      <c r="F36" s="136">
        <v>6125</v>
      </c>
      <c r="G36" s="136">
        <v>17485</v>
      </c>
    </row>
    <row r="37" spans="1:7">
      <c r="A37" s="139" t="s">
        <v>289</v>
      </c>
      <c r="B37" s="195">
        <f t="shared" si="0"/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</row>
    <row r="38" spans="1:7" ht="13.5">
      <c r="A38" s="127" t="s">
        <v>216</v>
      </c>
    </row>
  </sheetData>
  <pageMargins left="0.23622047244094491" right="0.23622047244094491" top="0.39370078740157483" bottom="0.74803149606299213" header="0" footer="0.31496062992125984"/>
  <pageSetup paperSize="9" scale="9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86"/>
  <sheetViews>
    <sheetView workbookViewId="0">
      <selection activeCell="F16" sqref="F16"/>
    </sheetView>
  </sheetViews>
  <sheetFormatPr baseColWidth="10" defaultColWidth="11.42578125" defaultRowHeight="12.75"/>
  <cols>
    <col min="1" max="1" width="32" style="165" customWidth="1"/>
    <col min="2" max="7" width="12.42578125" style="165" customWidth="1"/>
    <col min="8" max="16384" width="11.42578125" style="165"/>
  </cols>
  <sheetData>
    <row r="1" spans="1:7">
      <c r="A1" s="319" t="s">
        <v>627</v>
      </c>
      <c r="B1" s="132"/>
      <c r="C1" s="132"/>
      <c r="D1" s="132"/>
      <c r="E1" s="132"/>
      <c r="F1" s="132"/>
      <c r="G1" s="132"/>
    </row>
    <row r="2" spans="1:7">
      <c r="A2" s="321" t="s">
        <v>628</v>
      </c>
      <c r="B2" s="132"/>
      <c r="C2" s="132"/>
      <c r="D2" s="132"/>
      <c r="E2" s="132"/>
      <c r="F2" s="132"/>
      <c r="G2" s="132"/>
    </row>
    <row r="3" spans="1:7">
      <c r="A3" s="166"/>
      <c r="B3" s="132"/>
      <c r="C3" s="132"/>
      <c r="D3" s="132"/>
      <c r="E3" s="132"/>
      <c r="F3" s="132"/>
      <c r="G3" s="132"/>
    </row>
    <row r="4" spans="1:7">
      <c r="A4" s="312"/>
      <c r="B4" s="313" t="s">
        <v>6</v>
      </c>
      <c r="C4" s="313" t="s">
        <v>60</v>
      </c>
      <c r="D4" s="313" t="s">
        <v>61</v>
      </c>
      <c r="E4" s="313" t="s">
        <v>362</v>
      </c>
      <c r="F4" s="313" t="s">
        <v>211</v>
      </c>
      <c r="G4" s="313" t="s">
        <v>626</v>
      </c>
    </row>
    <row r="5" spans="1:7">
      <c r="A5" s="169" t="s">
        <v>6</v>
      </c>
      <c r="B5" s="187">
        <f>B18+B31</f>
        <v>398138</v>
      </c>
      <c r="C5" s="187">
        <f t="shared" ref="C5:G5" si="0">C18+C31</f>
        <v>88205</v>
      </c>
      <c r="D5" s="187">
        <f t="shared" si="0"/>
        <v>76375</v>
      </c>
      <c r="E5" s="187">
        <f t="shared" si="0"/>
        <v>100587</v>
      </c>
      <c r="F5" s="187">
        <f t="shared" si="0"/>
        <v>43322</v>
      </c>
      <c r="G5" s="187">
        <f t="shared" si="0"/>
        <v>89649</v>
      </c>
    </row>
    <row r="6" spans="1:7">
      <c r="A6" s="243" t="s">
        <v>591</v>
      </c>
      <c r="B6" s="136">
        <f>B19+B32</f>
        <v>10169</v>
      </c>
      <c r="C6" s="136">
        <v>2102</v>
      </c>
      <c r="D6" s="136">
        <v>1542</v>
      </c>
      <c r="E6" s="136">
        <v>2300</v>
      </c>
      <c r="F6" s="136">
        <v>1233</v>
      </c>
      <c r="G6" s="136">
        <v>2992</v>
      </c>
    </row>
    <row r="7" spans="1:7">
      <c r="A7" s="243" t="s">
        <v>356</v>
      </c>
      <c r="B7" s="136">
        <f t="shared" ref="B7" si="1">B20+B33</f>
        <v>21318</v>
      </c>
      <c r="C7" s="136">
        <v>3773</v>
      </c>
      <c r="D7" s="136">
        <v>2897</v>
      </c>
      <c r="E7" s="136">
        <v>5089</v>
      </c>
      <c r="F7" s="136">
        <v>2955</v>
      </c>
      <c r="G7" s="136">
        <v>6604</v>
      </c>
    </row>
    <row r="8" spans="1:7">
      <c r="A8" s="243" t="s">
        <v>357</v>
      </c>
      <c r="B8" s="136">
        <f>B21+B34</f>
        <v>94186</v>
      </c>
      <c r="C8" s="136">
        <v>22347</v>
      </c>
      <c r="D8" s="136">
        <v>14530</v>
      </c>
      <c r="E8" s="136">
        <v>21531</v>
      </c>
      <c r="F8" s="136">
        <v>10980</v>
      </c>
      <c r="G8" s="136">
        <v>24798</v>
      </c>
    </row>
    <row r="9" spans="1:7">
      <c r="A9" s="243" t="s">
        <v>358</v>
      </c>
      <c r="B9" s="136">
        <f t="shared" ref="B9:B17" si="2">B22+B35</f>
        <v>190385</v>
      </c>
      <c r="C9" s="136">
        <v>46042</v>
      </c>
      <c r="D9" s="136">
        <v>35800</v>
      </c>
      <c r="E9" s="136">
        <v>46756</v>
      </c>
      <c r="F9" s="136">
        <v>20088</v>
      </c>
      <c r="G9" s="136">
        <v>41699</v>
      </c>
    </row>
    <row r="10" spans="1:7" ht="13.9" customHeight="1">
      <c r="A10" s="325" t="s">
        <v>629</v>
      </c>
      <c r="B10" s="136">
        <f t="shared" si="2"/>
        <v>28059</v>
      </c>
      <c r="C10" s="136">
        <v>5244</v>
      </c>
      <c r="D10" s="136">
        <v>6555</v>
      </c>
      <c r="E10" s="136">
        <v>8447</v>
      </c>
      <c r="F10" s="136">
        <v>2741</v>
      </c>
      <c r="G10" s="136">
        <v>5072</v>
      </c>
    </row>
    <row r="11" spans="1:7">
      <c r="A11" s="325" t="s">
        <v>630</v>
      </c>
      <c r="B11" s="136">
        <f t="shared" si="2"/>
        <v>162326</v>
      </c>
      <c r="C11" s="136">
        <v>40798</v>
      </c>
      <c r="D11" s="136">
        <v>29245</v>
      </c>
      <c r="E11" s="136">
        <v>38309</v>
      </c>
      <c r="F11" s="136">
        <v>17347</v>
      </c>
      <c r="G11" s="136">
        <v>36627</v>
      </c>
    </row>
    <row r="12" spans="1:7">
      <c r="A12" s="243" t="s">
        <v>359</v>
      </c>
      <c r="B12" s="136">
        <f t="shared" si="2"/>
        <v>80979</v>
      </c>
      <c r="C12" s="136">
        <v>13870</v>
      </c>
      <c r="D12" s="136">
        <v>21431</v>
      </c>
      <c r="E12" s="136">
        <v>24574</v>
      </c>
      <c r="F12" s="136">
        <v>7904</v>
      </c>
      <c r="G12" s="136">
        <v>13200</v>
      </c>
    </row>
    <row r="13" spans="1:7" ht="13.9" customHeight="1">
      <c r="A13" s="325" t="s">
        <v>631</v>
      </c>
      <c r="B13" s="136">
        <f t="shared" si="2"/>
        <v>15786</v>
      </c>
      <c r="C13" s="136">
        <v>3489</v>
      </c>
      <c r="D13" s="136">
        <v>3753</v>
      </c>
      <c r="E13" s="136">
        <v>4079</v>
      </c>
      <c r="F13" s="136">
        <v>1865</v>
      </c>
      <c r="G13" s="136">
        <v>2600</v>
      </c>
    </row>
    <row r="14" spans="1:7">
      <c r="A14" s="325" t="s">
        <v>632</v>
      </c>
      <c r="B14" s="136">
        <f t="shared" si="2"/>
        <v>9578</v>
      </c>
      <c r="C14" s="136">
        <v>968</v>
      </c>
      <c r="D14" s="136">
        <v>2005</v>
      </c>
      <c r="E14" s="136">
        <v>2959</v>
      </c>
      <c r="F14" s="136">
        <v>1159</v>
      </c>
      <c r="G14" s="136">
        <v>2487</v>
      </c>
    </row>
    <row r="15" spans="1:7">
      <c r="A15" s="325" t="s">
        <v>633</v>
      </c>
      <c r="B15" s="136">
        <f t="shared" si="2"/>
        <v>48439</v>
      </c>
      <c r="C15" s="136">
        <v>7882</v>
      </c>
      <c r="D15" s="136">
        <v>14332</v>
      </c>
      <c r="E15" s="136">
        <v>15569</v>
      </c>
      <c r="F15" s="136">
        <v>4220</v>
      </c>
      <c r="G15" s="136">
        <v>6436</v>
      </c>
    </row>
    <row r="16" spans="1:7">
      <c r="A16" s="325" t="s">
        <v>119</v>
      </c>
      <c r="B16" s="136">
        <f t="shared" si="2"/>
        <v>7176</v>
      </c>
      <c r="C16" s="136">
        <v>1531</v>
      </c>
      <c r="D16" s="136">
        <v>1341</v>
      </c>
      <c r="E16" s="136">
        <v>1967</v>
      </c>
      <c r="F16" s="136">
        <v>660</v>
      </c>
      <c r="G16" s="136">
        <v>1677</v>
      </c>
    </row>
    <row r="17" spans="1:11">
      <c r="A17" s="244" t="s">
        <v>634</v>
      </c>
      <c r="B17" s="195">
        <f t="shared" si="2"/>
        <v>1101</v>
      </c>
      <c r="C17" s="195">
        <v>71</v>
      </c>
      <c r="D17" s="195">
        <v>175</v>
      </c>
      <c r="E17" s="195">
        <v>337</v>
      </c>
      <c r="F17" s="195">
        <v>162</v>
      </c>
      <c r="G17" s="195">
        <v>356</v>
      </c>
    </row>
    <row r="18" spans="1:11" s="324" customFormat="1">
      <c r="A18" s="189" t="s">
        <v>7</v>
      </c>
      <c r="B18" s="187">
        <f>SUM(C18:G18)</f>
        <v>210319</v>
      </c>
      <c r="C18" s="187">
        <f>C19+C20+C21+C22+C25+C30</f>
        <v>44547</v>
      </c>
      <c r="D18" s="187">
        <f>D19+D20+D21+D22+D25+D30</f>
        <v>40002</v>
      </c>
      <c r="E18" s="187">
        <f>E19+E20+E21+E22+E25+E30</f>
        <v>55449</v>
      </c>
      <c r="F18" s="187">
        <f>F19+F20+F21+F22+F25+F30</f>
        <v>23509</v>
      </c>
      <c r="G18" s="187">
        <f>G19+G20+G21+G22+G25+G30</f>
        <v>46812</v>
      </c>
    </row>
    <row r="19" spans="1:11">
      <c r="A19" s="243" t="s">
        <v>591</v>
      </c>
      <c r="B19" s="326">
        <f t="shared" ref="B19:B30" si="3">SUM(C19:G19)</f>
        <v>6812</v>
      </c>
      <c r="C19" s="326">
        <v>1466</v>
      </c>
      <c r="D19" s="326">
        <v>1102</v>
      </c>
      <c r="E19" s="326">
        <v>1501</v>
      </c>
      <c r="F19" s="326">
        <v>824</v>
      </c>
      <c r="G19" s="326">
        <v>1919</v>
      </c>
    </row>
    <row r="20" spans="1:11">
      <c r="A20" s="243" t="s">
        <v>356</v>
      </c>
      <c r="B20" s="326">
        <f t="shared" si="3"/>
        <v>16059</v>
      </c>
      <c r="C20" s="326">
        <v>2788</v>
      </c>
      <c r="D20" s="326">
        <v>2148</v>
      </c>
      <c r="E20" s="326">
        <v>3989</v>
      </c>
      <c r="F20" s="326">
        <v>2194</v>
      </c>
      <c r="G20" s="326">
        <v>4940</v>
      </c>
    </row>
    <row r="21" spans="1:11">
      <c r="A21" s="243" t="s">
        <v>357</v>
      </c>
      <c r="B21" s="326">
        <f t="shared" si="3"/>
        <v>53019</v>
      </c>
      <c r="C21" s="326">
        <v>11940</v>
      </c>
      <c r="D21" s="326">
        <v>8073</v>
      </c>
      <c r="E21" s="326">
        <v>12537</v>
      </c>
      <c r="F21" s="326">
        <v>6430</v>
      </c>
      <c r="G21" s="326">
        <v>14039</v>
      </c>
    </row>
    <row r="22" spans="1:11" s="324" customFormat="1">
      <c r="A22" s="243" t="s">
        <v>358</v>
      </c>
      <c r="B22" s="326">
        <f t="shared" si="3"/>
        <v>96380</v>
      </c>
      <c r="C22" s="326">
        <v>22353</v>
      </c>
      <c r="D22" s="326">
        <v>19000</v>
      </c>
      <c r="E22" s="326">
        <v>25231</v>
      </c>
      <c r="F22" s="326">
        <v>10363</v>
      </c>
      <c r="G22" s="326">
        <v>19433</v>
      </c>
    </row>
    <row r="23" spans="1:11" ht="13.9" customHeight="1">
      <c r="A23" s="325" t="s">
        <v>629</v>
      </c>
      <c r="B23" s="326">
        <f t="shared" si="3"/>
        <v>14192</v>
      </c>
      <c r="C23" s="326">
        <v>2525</v>
      </c>
      <c r="D23" s="326">
        <v>3537</v>
      </c>
      <c r="E23" s="326">
        <v>4701</v>
      </c>
      <c r="F23" s="326">
        <v>1352</v>
      </c>
      <c r="G23" s="326">
        <v>2077</v>
      </c>
    </row>
    <row r="24" spans="1:11">
      <c r="A24" s="325" t="s">
        <v>630</v>
      </c>
      <c r="B24" s="326">
        <f>SUM(C24:G24)</f>
        <v>82188</v>
      </c>
      <c r="C24" s="326">
        <v>19828</v>
      </c>
      <c r="D24" s="326">
        <v>15463</v>
      </c>
      <c r="E24" s="326">
        <v>20530</v>
      </c>
      <c r="F24" s="326">
        <v>9011</v>
      </c>
      <c r="G24" s="326">
        <v>17356</v>
      </c>
    </row>
    <row r="25" spans="1:11" s="324" customFormat="1">
      <c r="A25" s="243" t="s">
        <v>359</v>
      </c>
      <c r="B25" s="326">
        <f t="shared" si="3"/>
        <v>37960</v>
      </c>
      <c r="C25" s="326">
        <v>5989</v>
      </c>
      <c r="D25" s="326">
        <v>9666</v>
      </c>
      <c r="E25" s="326">
        <v>12163</v>
      </c>
      <c r="F25" s="326">
        <v>3687</v>
      </c>
      <c r="G25" s="326">
        <v>6455</v>
      </c>
    </row>
    <row r="26" spans="1:11" ht="13.9" customHeight="1">
      <c r="A26" s="325" t="s">
        <v>631</v>
      </c>
      <c r="B26" s="326">
        <f t="shared" si="3"/>
        <v>8464</v>
      </c>
      <c r="C26" s="326">
        <v>1883</v>
      </c>
      <c r="D26" s="326">
        <v>1910</v>
      </c>
      <c r="E26" s="326">
        <v>2234</v>
      </c>
      <c r="F26" s="326">
        <v>1037</v>
      </c>
      <c r="G26" s="326">
        <v>1400</v>
      </c>
    </row>
    <row r="27" spans="1:11">
      <c r="A27" s="325" t="s">
        <v>632</v>
      </c>
      <c r="B27" s="326">
        <f t="shared" si="3"/>
        <v>4119</v>
      </c>
      <c r="C27" s="326">
        <v>278</v>
      </c>
      <c r="D27" s="326">
        <v>790</v>
      </c>
      <c r="E27" s="326">
        <v>1457</v>
      </c>
      <c r="F27" s="326">
        <v>382</v>
      </c>
      <c r="G27" s="326">
        <v>1212</v>
      </c>
    </row>
    <row r="28" spans="1:11">
      <c r="A28" s="325" t="s">
        <v>633</v>
      </c>
      <c r="B28" s="326">
        <f t="shared" si="3"/>
        <v>21526</v>
      </c>
      <c r="C28" s="326">
        <v>3038</v>
      </c>
      <c r="D28" s="326">
        <v>6261</v>
      </c>
      <c r="E28" s="326">
        <v>7370</v>
      </c>
      <c r="F28" s="326">
        <v>1946</v>
      </c>
      <c r="G28" s="326">
        <v>2911</v>
      </c>
    </row>
    <row r="29" spans="1:11">
      <c r="A29" s="325" t="s">
        <v>119</v>
      </c>
      <c r="B29" s="326">
        <f t="shared" si="3"/>
        <v>3851</v>
      </c>
      <c r="C29" s="326">
        <v>790</v>
      </c>
      <c r="D29" s="326">
        <v>705</v>
      </c>
      <c r="E29" s="326">
        <v>1102</v>
      </c>
      <c r="F29" s="326">
        <v>322</v>
      </c>
      <c r="G29" s="326">
        <v>932</v>
      </c>
    </row>
    <row r="30" spans="1:11">
      <c r="A30" s="244" t="s">
        <v>634</v>
      </c>
      <c r="B30" s="327">
        <f t="shared" si="3"/>
        <v>89</v>
      </c>
      <c r="C30" s="327">
        <v>11</v>
      </c>
      <c r="D30" s="327">
        <v>13</v>
      </c>
      <c r="E30" s="327">
        <v>28</v>
      </c>
      <c r="F30" s="327">
        <v>11</v>
      </c>
      <c r="G30" s="327">
        <v>26</v>
      </c>
    </row>
    <row r="31" spans="1:11" s="324" customFormat="1">
      <c r="A31" s="189" t="s">
        <v>8</v>
      </c>
      <c r="B31" s="187">
        <f>SUM(C31:G31)</f>
        <v>187819</v>
      </c>
      <c r="C31" s="187">
        <f>C32+C33+C34+C35+C38+C43</f>
        <v>43658</v>
      </c>
      <c r="D31" s="187">
        <f>D32+D33+D34+D35+D38+D43</f>
        <v>36373</v>
      </c>
      <c r="E31" s="187">
        <f>E32+E33+E34+E35+E38+E43</f>
        <v>45138</v>
      </c>
      <c r="F31" s="187">
        <f>F32+F33+F34+F35+F38+F43</f>
        <v>19813</v>
      </c>
      <c r="G31" s="187">
        <f>G32+G33+G34+G35+G38+G43</f>
        <v>42837</v>
      </c>
      <c r="H31" s="328"/>
      <c r="I31" s="328"/>
      <c r="J31" s="328"/>
      <c r="K31" s="328"/>
    </row>
    <row r="32" spans="1:11">
      <c r="A32" s="243" t="s">
        <v>591</v>
      </c>
      <c r="B32" s="326">
        <f t="shared" ref="B32:B43" si="4">SUM(C32:G32)</f>
        <v>3357</v>
      </c>
      <c r="C32" s="326">
        <v>636</v>
      </c>
      <c r="D32" s="326">
        <v>440</v>
      </c>
      <c r="E32" s="326">
        <v>799</v>
      </c>
      <c r="F32" s="326">
        <v>409</v>
      </c>
      <c r="G32" s="326">
        <v>1073</v>
      </c>
      <c r="H32" s="328"/>
      <c r="I32" s="328"/>
      <c r="J32" s="328"/>
    </row>
    <row r="33" spans="1:10">
      <c r="A33" s="243" t="s">
        <v>356</v>
      </c>
      <c r="B33" s="326">
        <f t="shared" si="4"/>
        <v>5259</v>
      </c>
      <c r="C33" s="329">
        <v>985</v>
      </c>
      <c r="D33" s="329">
        <v>749</v>
      </c>
      <c r="E33" s="329">
        <v>1100</v>
      </c>
      <c r="F33" s="329">
        <v>761</v>
      </c>
      <c r="G33" s="329">
        <v>1664</v>
      </c>
      <c r="H33" s="328"/>
      <c r="I33" s="328"/>
      <c r="J33" s="328"/>
    </row>
    <row r="34" spans="1:10">
      <c r="A34" s="243" t="s">
        <v>357</v>
      </c>
      <c r="B34" s="326">
        <f t="shared" si="4"/>
        <v>41167</v>
      </c>
      <c r="C34" s="329">
        <v>10407</v>
      </c>
      <c r="D34" s="329">
        <v>6457</v>
      </c>
      <c r="E34" s="329">
        <v>8994</v>
      </c>
      <c r="F34" s="329">
        <v>4550</v>
      </c>
      <c r="G34" s="329">
        <v>10759</v>
      </c>
      <c r="H34" s="328"/>
      <c r="I34" s="328"/>
      <c r="J34" s="328"/>
    </row>
    <row r="35" spans="1:10" s="324" customFormat="1">
      <c r="A35" s="243" t="s">
        <v>358</v>
      </c>
      <c r="B35" s="326">
        <f t="shared" si="4"/>
        <v>94005</v>
      </c>
      <c r="C35" s="326">
        <v>23689</v>
      </c>
      <c r="D35" s="326">
        <v>16800</v>
      </c>
      <c r="E35" s="326">
        <v>21525</v>
      </c>
      <c r="F35" s="326">
        <v>9725</v>
      </c>
      <c r="G35" s="326">
        <v>22266</v>
      </c>
      <c r="H35" s="328"/>
      <c r="I35" s="328"/>
      <c r="J35" s="328"/>
    </row>
    <row r="36" spans="1:10" ht="13.9" customHeight="1">
      <c r="A36" s="330" t="s">
        <v>629</v>
      </c>
      <c r="B36" s="326">
        <f t="shared" si="4"/>
        <v>13867</v>
      </c>
      <c r="C36" s="326">
        <v>2719</v>
      </c>
      <c r="D36" s="326">
        <v>3018</v>
      </c>
      <c r="E36" s="326">
        <v>3746</v>
      </c>
      <c r="F36" s="326">
        <v>1389</v>
      </c>
      <c r="G36" s="326">
        <v>2995</v>
      </c>
      <c r="H36" s="328"/>
      <c r="I36" s="328"/>
      <c r="J36" s="328"/>
    </row>
    <row r="37" spans="1:10">
      <c r="A37" s="325" t="s">
        <v>630</v>
      </c>
      <c r="B37" s="326">
        <f t="shared" si="4"/>
        <v>80138</v>
      </c>
      <c r="C37" s="326">
        <v>20970</v>
      </c>
      <c r="D37" s="326">
        <v>13782</v>
      </c>
      <c r="E37" s="326">
        <v>17779</v>
      </c>
      <c r="F37" s="326">
        <v>8336</v>
      </c>
      <c r="G37" s="326">
        <v>19271</v>
      </c>
      <c r="H37" s="328"/>
      <c r="I37" s="328"/>
      <c r="J37" s="328"/>
    </row>
    <row r="38" spans="1:10" s="324" customFormat="1">
      <c r="A38" s="243" t="s">
        <v>359</v>
      </c>
      <c r="B38" s="326">
        <f t="shared" si="4"/>
        <v>43019</v>
      </c>
      <c r="C38" s="326">
        <v>7881</v>
      </c>
      <c r="D38" s="326">
        <v>11765</v>
      </c>
      <c r="E38" s="326">
        <v>12411</v>
      </c>
      <c r="F38" s="326">
        <v>4217</v>
      </c>
      <c r="G38" s="326">
        <v>6745</v>
      </c>
      <c r="H38" s="328"/>
      <c r="I38" s="328"/>
      <c r="J38" s="328"/>
    </row>
    <row r="39" spans="1:10">
      <c r="A39" s="325" t="s">
        <v>631</v>
      </c>
      <c r="B39" s="326">
        <f>SUM(C39:G39)</f>
        <v>7322</v>
      </c>
      <c r="C39" s="326">
        <v>1606</v>
      </c>
      <c r="D39" s="326">
        <v>1843</v>
      </c>
      <c r="E39" s="326">
        <v>1845</v>
      </c>
      <c r="F39" s="326">
        <v>828</v>
      </c>
      <c r="G39" s="326">
        <v>1200</v>
      </c>
      <c r="H39" s="328"/>
      <c r="I39" s="328"/>
      <c r="J39" s="328"/>
    </row>
    <row r="40" spans="1:10">
      <c r="A40" s="325" t="s">
        <v>632</v>
      </c>
      <c r="B40" s="326">
        <f t="shared" si="4"/>
        <v>5459</v>
      </c>
      <c r="C40" s="326">
        <v>690</v>
      </c>
      <c r="D40" s="326">
        <v>1215</v>
      </c>
      <c r="E40" s="326">
        <v>1502</v>
      </c>
      <c r="F40" s="326">
        <v>777</v>
      </c>
      <c r="G40" s="326">
        <v>1275</v>
      </c>
      <c r="H40" s="328"/>
      <c r="I40" s="328"/>
      <c r="J40" s="328"/>
    </row>
    <row r="41" spans="1:10">
      <c r="A41" s="325" t="s">
        <v>633</v>
      </c>
      <c r="B41" s="326">
        <f t="shared" si="4"/>
        <v>26913</v>
      </c>
      <c r="C41" s="326">
        <v>4844</v>
      </c>
      <c r="D41" s="326">
        <v>8071</v>
      </c>
      <c r="E41" s="326">
        <v>8199</v>
      </c>
      <c r="F41" s="326">
        <v>2274</v>
      </c>
      <c r="G41" s="326">
        <v>3525</v>
      </c>
      <c r="H41" s="328"/>
      <c r="I41" s="328"/>
      <c r="J41" s="328"/>
    </row>
    <row r="42" spans="1:10">
      <c r="A42" s="325" t="s">
        <v>119</v>
      </c>
      <c r="B42" s="326">
        <f t="shared" si="4"/>
        <v>3325</v>
      </c>
      <c r="C42" s="326">
        <v>741</v>
      </c>
      <c r="D42" s="326">
        <v>636</v>
      </c>
      <c r="E42" s="326">
        <v>865</v>
      </c>
      <c r="F42" s="326">
        <v>338</v>
      </c>
      <c r="G42" s="326">
        <v>745</v>
      </c>
      <c r="H42" s="328"/>
      <c r="I42" s="328"/>
      <c r="J42" s="328"/>
    </row>
    <row r="43" spans="1:10">
      <c r="A43" s="244" t="s">
        <v>634</v>
      </c>
      <c r="B43" s="327">
        <f t="shared" si="4"/>
        <v>1012</v>
      </c>
      <c r="C43" s="327">
        <v>60</v>
      </c>
      <c r="D43" s="327">
        <v>162</v>
      </c>
      <c r="E43" s="327">
        <v>309</v>
      </c>
      <c r="F43" s="327">
        <v>151</v>
      </c>
      <c r="G43" s="327">
        <v>330</v>
      </c>
      <c r="H43" s="328"/>
      <c r="I43" s="328"/>
      <c r="J43" s="328"/>
    </row>
    <row r="44" spans="1:10" ht="13.5">
      <c r="A44" s="127" t="s">
        <v>216</v>
      </c>
      <c r="B44" s="331"/>
      <c r="C44" s="332"/>
      <c r="D44" s="332"/>
      <c r="E44" s="332"/>
      <c r="F44" s="332"/>
      <c r="G44" s="332"/>
      <c r="H44" s="328"/>
      <c r="I44" s="328"/>
      <c r="J44" s="328"/>
    </row>
    <row r="45" spans="1:10">
      <c r="A45" s="104"/>
      <c r="B45" s="104"/>
      <c r="C45" s="104"/>
      <c r="D45" s="104"/>
      <c r="E45" s="104"/>
      <c r="F45" s="104"/>
      <c r="G45" s="104"/>
    </row>
    <row r="46" spans="1:10">
      <c r="A46" s="132"/>
      <c r="B46" s="132"/>
      <c r="C46" s="246"/>
      <c r="D46" s="246"/>
      <c r="E46" s="246"/>
      <c r="F46" s="246"/>
      <c r="G46" s="246"/>
    </row>
    <row r="47" spans="1:10">
      <c r="B47" s="132"/>
      <c r="C47" s="246"/>
      <c r="D47" s="246"/>
      <c r="E47" s="246"/>
      <c r="F47" s="246"/>
      <c r="G47" s="246"/>
    </row>
    <row r="48" spans="1:10">
      <c r="A48" s="132"/>
      <c r="B48" s="132"/>
      <c r="C48" s="132"/>
      <c r="D48" s="132"/>
      <c r="E48" s="132"/>
      <c r="F48" s="132"/>
    </row>
    <row r="49" spans="1:6">
      <c r="A49" s="132"/>
      <c r="B49" s="132"/>
      <c r="C49" s="132"/>
      <c r="D49" s="132"/>
      <c r="E49" s="132"/>
      <c r="F49" s="132"/>
    </row>
    <row r="50" spans="1:6">
      <c r="A50" s="132"/>
      <c r="B50" s="132"/>
      <c r="C50" s="132"/>
      <c r="D50" s="132"/>
      <c r="E50" s="132"/>
      <c r="F50" s="132"/>
    </row>
    <row r="51" spans="1:6">
      <c r="A51" s="132"/>
      <c r="B51" s="132"/>
      <c r="C51" s="132"/>
      <c r="D51" s="132"/>
      <c r="E51" s="132"/>
      <c r="F51" s="132"/>
    </row>
    <row r="52" spans="1:6">
      <c r="A52" s="132"/>
      <c r="B52" s="132"/>
      <c r="C52" s="132"/>
      <c r="D52" s="132"/>
      <c r="E52" s="132"/>
      <c r="F52" s="132"/>
    </row>
    <row r="53" spans="1:6">
      <c r="A53" s="132"/>
      <c r="B53" s="132"/>
      <c r="C53" s="132"/>
      <c r="D53" s="132"/>
      <c r="E53" s="132"/>
      <c r="F53" s="132"/>
    </row>
    <row r="54" spans="1:6">
      <c r="A54" s="132"/>
      <c r="B54" s="132"/>
      <c r="C54" s="132"/>
      <c r="D54" s="132"/>
      <c r="E54" s="132"/>
      <c r="F54" s="132"/>
    </row>
    <row r="55" spans="1:6">
      <c r="A55" s="132"/>
      <c r="B55" s="132"/>
      <c r="C55" s="132"/>
      <c r="D55" s="132"/>
      <c r="E55" s="132"/>
      <c r="F55" s="132"/>
    </row>
    <row r="56" spans="1:6">
      <c r="A56" s="132"/>
      <c r="B56" s="132"/>
      <c r="C56" s="132"/>
      <c r="D56" s="132"/>
      <c r="E56" s="132"/>
      <c r="F56" s="132"/>
    </row>
    <row r="57" spans="1:6">
      <c r="A57" s="132"/>
      <c r="B57" s="132"/>
      <c r="C57" s="132"/>
      <c r="D57" s="132"/>
      <c r="E57" s="132"/>
      <c r="F57" s="132"/>
    </row>
    <row r="58" spans="1:6">
      <c r="A58" s="132"/>
      <c r="B58" s="132"/>
      <c r="C58" s="132"/>
      <c r="D58" s="132"/>
      <c r="E58" s="132"/>
      <c r="F58" s="132"/>
    </row>
    <row r="59" spans="1:6">
      <c r="A59" s="132"/>
      <c r="B59" s="132"/>
      <c r="C59" s="132"/>
      <c r="D59" s="132"/>
      <c r="E59" s="132"/>
      <c r="F59" s="132"/>
    </row>
    <row r="60" spans="1:6">
      <c r="A60" s="132"/>
      <c r="B60" s="132"/>
      <c r="C60" s="132"/>
      <c r="D60" s="132"/>
      <c r="E60" s="132"/>
      <c r="F60" s="132"/>
    </row>
    <row r="61" spans="1:6">
      <c r="A61" s="132"/>
      <c r="B61" s="132"/>
      <c r="C61" s="132"/>
      <c r="D61" s="132"/>
      <c r="E61" s="132"/>
      <c r="F61" s="132"/>
    </row>
    <row r="62" spans="1:6">
      <c r="A62" s="132"/>
      <c r="B62" s="132"/>
      <c r="C62" s="132"/>
      <c r="D62" s="132"/>
      <c r="E62" s="132"/>
      <c r="F62" s="132"/>
    </row>
    <row r="63" spans="1:6">
      <c r="A63" s="132"/>
      <c r="B63" s="132"/>
      <c r="C63" s="132"/>
      <c r="D63" s="132"/>
      <c r="E63" s="132"/>
      <c r="F63" s="132"/>
    </row>
    <row r="64" spans="1:6">
      <c r="A64" s="132"/>
      <c r="B64" s="132"/>
      <c r="C64" s="132"/>
      <c r="D64" s="132"/>
      <c r="E64" s="132"/>
      <c r="F64" s="132"/>
    </row>
    <row r="65" spans="1:6">
      <c r="A65" s="132"/>
      <c r="B65" s="132"/>
      <c r="C65" s="132"/>
      <c r="D65" s="132"/>
      <c r="E65" s="132"/>
      <c r="F65" s="132"/>
    </row>
    <row r="66" spans="1:6">
      <c r="A66" s="132"/>
      <c r="B66" s="132"/>
      <c r="C66" s="132"/>
      <c r="D66" s="132"/>
      <c r="E66" s="132"/>
      <c r="F66" s="132"/>
    </row>
    <row r="67" spans="1:6">
      <c r="A67" s="132"/>
      <c r="B67" s="132"/>
      <c r="C67" s="132"/>
      <c r="D67" s="132"/>
      <c r="E67" s="132"/>
      <c r="F67" s="132"/>
    </row>
    <row r="68" spans="1:6">
      <c r="A68" s="132"/>
      <c r="B68" s="132"/>
      <c r="C68" s="132"/>
      <c r="D68" s="132"/>
      <c r="E68" s="132"/>
      <c r="F68" s="132"/>
    </row>
    <row r="69" spans="1:6">
      <c r="A69" s="132"/>
      <c r="B69" s="132"/>
      <c r="C69" s="132"/>
      <c r="D69" s="132"/>
      <c r="E69" s="132"/>
      <c r="F69" s="132"/>
    </row>
    <row r="70" spans="1:6">
      <c r="A70" s="132"/>
      <c r="B70" s="132"/>
      <c r="C70" s="132"/>
      <c r="D70" s="132"/>
      <c r="E70" s="132"/>
      <c r="F70" s="132"/>
    </row>
    <row r="71" spans="1:6">
      <c r="A71" s="132"/>
      <c r="B71" s="132"/>
      <c r="C71" s="132"/>
      <c r="D71" s="132"/>
      <c r="E71" s="132"/>
      <c r="F71" s="132"/>
    </row>
    <row r="72" spans="1:6">
      <c r="A72" s="132"/>
      <c r="B72" s="132"/>
      <c r="C72" s="132"/>
      <c r="D72" s="132"/>
      <c r="E72" s="132"/>
      <c r="F72" s="132"/>
    </row>
    <row r="73" spans="1:6">
      <c r="A73" s="132"/>
      <c r="B73" s="132"/>
      <c r="C73" s="132"/>
      <c r="D73" s="132"/>
      <c r="E73" s="132"/>
      <c r="F73" s="132"/>
    </row>
    <row r="74" spans="1:6">
      <c r="A74" s="132"/>
      <c r="B74" s="132"/>
      <c r="C74" s="132"/>
      <c r="D74" s="132"/>
      <c r="E74" s="132"/>
      <c r="F74" s="132"/>
    </row>
    <row r="75" spans="1:6">
      <c r="A75" s="132"/>
      <c r="B75" s="132"/>
      <c r="C75" s="132"/>
      <c r="D75" s="132"/>
      <c r="E75" s="132"/>
      <c r="F75" s="132"/>
    </row>
    <row r="76" spans="1:6">
      <c r="A76" s="132"/>
      <c r="B76" s="132"/>
      <c r="C76" s="132"/>
      <c r="D76" s="132"/>
      <c r="E76" s="132"/>
      <c r="F76" s="132"/>
    </row>
    <row r="77" spans="1:6">
      <c r="A77" s="132"/>
      <c r="B77" s="132"/>
      <c r="C77" s="132"/>
      <c r="D77" s="132"/>
      <c r="E77" s="132"/>
      <c r="F77" s="132"/>
    </row>
    <row r="78" spans="1:6">
      <c r="A78" s="132"/>
      <c r="B78" s="132"/>
      <c r="C78" s="132"/>
      <c r="D78" s="132"/>
      <c r="E78" s="132"/>
      <c r="F78" s="132"/>
    </row>
    <row r="79" spans="1:6">
      <c r="A79" s="132"/>
      <c r="B79" s="132"/>
      <c r="C79" s="132"/>
      <c r="D79" s="132"/>
      <c r="E79" s="132"/>
      <c r="F79" s="132"/>
    </row>
    <row r="80" spans="1:6">
      <c r="A80" s="132"/>
      <c r="B80" s="132"/>
      <c r="C80" s="132"/>
      <c r="D80" s="132"/>
      <c r="E80" s="132"/>
      <c r="F80" s="132"/>
    </row>
    <row r="81" spans="1:6">
      <c r="A81" s="132"/>
      <c r="B81" s="132"/>
      <c r="C81" s="132"/>
      <c r="D81" s="132"/>
      <c r="E81" s="132"/>
      <c r="F81" s="132"/>
    </row>
    <row r="82" spans="1:6">
      <c r="A82" s="132"/>
      <c r="B82" s="132"/>
      <c r="C82" s="132"/>
      <c r="D82" s="132"/>
      <c r="E82" s="132"/>
      <c r="F82" s="132"/>
    </row>
    <row r="83" spans="1:6">
      <c r="A83" s="132"/>
      <c r="B83" s="132"/>
      <c r="C83" s="132"/>
      <c r="D83" s="132"/>
      <c r="E83" s="132"/>
      <c r="F83" s="132"/>
    </row>
    <row r="84" spans="1:6">
      <c r="A84" s="132"/>
      <c r="B84" s="132"/>
      <c r="C84" s="132"/>
      <c r="D84" s="132"/>
      <c r="E84" s="132"/>
      <c r="F84" s="132"/>
    </row>
    <row r="85" spans="1:6">
      <c r="A85" s="132"/>
      <c r="B85" s="132"/>
      <c r="C85" s="132"/>
      <c r="D85" s="132"/>
      <c r="E85" s="132"/>
      <c r="F85" s="132"/>
    </row>
    <row r="86" spans="1:6">
      <c r="A86" s="132"/>
      <c r="B86" s="132"/>
      <c r="C86" s="132"/>
      <c r="D86" s="132"/>
      <c r="E86" s="132"/>
      <c r="F86" s="132"/>
    </row>
    <row r="87" spans="1:6">
      <c r="A87" s="132"/>
      <c r="B87" s="132"/>
      <c r="C87" s="132"/>
      <c r="D87" s="132"/>
      <c r="E87" s="132"/>
      <c r="F87" s="132"/>
    </row>
    <row r="88" spans="1:6">
      <c r="A88" s="132"/>
      <c r="B88" s="132"/>
      <c r="C88" s="132"/>
      <c r="D88" s="132"/>
      <c r="E88" s="132"/>
      <c r="F88" s="132"/>
    </row>
    <row r="89" spans="1:6">
      <c r="A89" s="132"/>
      <c r="B89" s="132"/>
      <c r="C89" s="132"/>
      <c r="D89" s="132"/>
      <c r="E89" s="132"/>
      <c r="F89" s="132"/>
    </row>
    <row r="90" spans="1:6">
      <c r="A90" s="132"/>
      <c r="B90" s="132"/>
      <c r="C90" s="132"/>
      <c r="D90" s="132"/>
      <c r="E90" s="132"/>
      <c r="F90" s="132"/>
    </row>
    <row r="91" spans="1:6">
      <c r="A91" s="132"/>
      <c r="B91" s="132"/>
      <c r="C91" s="132"/>
      <c r="D91" s="132"/>
      <c r="E91" s="132"/>
      <c r="F91" s="132"/>
    </row>
    <row r="92" spans="1:6">
      <c r="A92" s="132"/>
      <c r="B92" s="132"/>
      <c r="C92" s="132"/>
      <c r="D92" s="132"/>
      <c r="E92" s="132"/>
      <c r="F92" s="132"/>
    </row>
    <row r="93" spans="1:6">
      <c r="A93" s="132"/>
      <c r="B93" s="132"/>
      <c r="C93" s="132"/>
      <c r="D93" s="132"/>
      <c r="E93" s="132"/>
      <c r="F93" s="132"/>
    </row>
    <row r="94" spans="1:6">
      <c r="A94" s="132"/>
      <c r="B94" s="132"/>
      <c r="C94" s="132"/>
      <c r="D94" s="132"/>
      <c r="E94" s="132"/>
      <c r="F94" s="132"/>
    </row>
    <row r="95" spans="1:6">
      <c r="A95" s="132"/>
      <c r="B95" s="132"/>
      <c r="C95" s="132"/>
      <c r="D95" s="132"/>
      <c r="E95" s="132"/>
      <c r="F95" s="132"/>
    </row>
    <row r="96" spans="1:6">
      <c r="A96" s="132"/>
      <c r="B96" s="132"/>
      <c r="C96" s="132"/>
      <c r="D96" s="132"/>
      <c r="E96" s="132"/>
      <c r="F96" s="132"/>
    </row>
    <row r="97" spans="1:6">
      <c r="A97" s="132"/>
      <c r="B97" s="132"/>
      <c r="C97" s="132"/>
      <c r="D97" s="132"/>
      <c r="E97" s="132"/>
      <c r="F97" s="132"/>
    </row>
    <row r="98" spans="1:6">
      <c r="A98" s="132"/>
      <c r="B98" s="132"/>
      <c r="C98" s="132"/>
      <c r="D98" s="132"/>
      <c r="E98" s="132"/>
      <c r="F98" s="132"/>
    </row>
    <row r="99" spans="1:6">
      <c r="A99" s="132"/>
      <c r="B99" s="132"/>
      <c r="C99" s="132"/>
      <c r="D99" s="132"/>
      <c r="E99" s="132"/>
      <c r="F99" s="132"/>
    </row>
    <row r="100" spans="1:6">
      <c r="A100" s="132"/>
      <c r="B100" s="132"/>
      <c r="C100" s="132"/>
      <c r="D100" s="132"/>
      <c r="E100" s="132"/>
      <c r="F100" s="132"/>
    </row>
    <row r="101" spans="1:6">
      <c r="A101" s="132"/>
      <c r="B101" s="132"/>
      <c r="C101" s="132"/>
      <c r="D101" s="132"/>
      <c r="E101" s="132"/>
      <c r="F101" s="132"/>
    </row>
    <row r="102" spans="1:6">
      <c r="A102" s="132"/>
      <c r="B102" s="132"/>
      <c r="C102" s="132"/>
      <c r="D102" s="132"/>
      <c r="E102" s="132"/>
      <c r="F102" s="132"/>
    </row>
    <row r="103" spans="1:6">
      <c r="A103" s="132"/>
      <c r="B103" s="132"/>
      <c r="C103" s="132"/>
      <c r="D103" s="132"/>
      <c r="E103" s="132"/>
      <c r="F103" s="132"/>
    </row>
    <row r="104" spans="1:6">
      <c r="A104" s="132"/>
      <c r="B104" s="132"/>
      <c r="C104" s="132"/>
      <c r="D104" s="132"/>
      <c r="E104" s="132"/>
      <c r="F104" s="132"/>
    </row>
    <row r="105" spans="1:6">
      <c r="A105" s="132"/>
      <c r="B105" s="132"/>
      <c r="C105" s="132"/>
      <c r="D105" s="132"/>
      <c r="E105" s="132"/>
      <c r="F105" s="132"/>
    </row>
    <row r="106" spans="1:6">
      <c r="A106" s="132"/>
      <c r="B106" s="132"/>
      <c r="C106" s="132"/>
      <c r="D106" s="132"/>
      <c r="E106" s="132"/>
      <c r="F106" s="132"/>
    </row>
    <row r="107" spans="1:6">
      <c r="A107" s="132"/>
      <c r="B107" s="132"/>
      <c r="C107" s="132"/>
      <c r="D107" s="132"/>
      <c r="E107" s="132"/>
      <c r="F107" s="132"/>
    </row>
    <row r="108" spans="1:6">
      <c r="A108" s="132"/>
      <c r="B108" s="132"/>
      <c r="C108" s="132"/>
      <c r="D108" s="132"/>
      <c r="E108" s="132"/>
      <c r="F108" s="132"/>
    </row>
    <row r="109" spans="1:6">
      <c r="A109" s="132"/>
      <c r="B109" s="132"/>
      <c r="C109" s="132"/>
      <c r="D109" s="132"/>
      <c r="E109" s="132"/>
      <c r="F109" s="132"/>
    </row>
    <row r="110" spans="1:6">
      <c r="A110" s="132"/>
      <c r="B110" s="132"/>
      <c r="C110" s="132"/>
      <c r="D110" s="132"/>
      <c r="E110" s="132"/>
      <c r="F110" s="132"/>
    </row>
    <row r="111" spans="1:6">
      <c r="A111" s="132"/>
      <c r="B111" s="132"/>
      <c r="C111" s="132"/>
      <c r="D111" s="132"/>
      <c r="E111" s="132"/>
      <c r="F111" s="132"/>
    </row>
    <row r="112" spans="1:6">
      <c r="A112" s="132"/>
      <c r="B112" s="132"/>
      <c r="C112" s="132"/>
      <c r="D112" s="132"/>
      <c r="E112" s="132"/>
      <c r="F112" s="132"/>
    </row>
    <row r="113" spans="1:6">
      <c r="A113" s="132"/>
      <c r="B113" s="132"/>
      <c r="C113" s="132"/>
      <c r="D113" s="132"/>
      <c r="E113" s="132"/>
      <c r="F113" s="132"/>
    </row>
    <row r="114" spans="1:6">
      <c r="A114" s="132"/>
      <c r="B114" s="132"/>
      <c r="C114" s="132"/>
      <c r="D114" s="132"/>
      <c r="E114" s="132"/>
      <c r="F114" s="132"/>
    </row>
    <row r="115" spans="1:6">
      <c r="A115" s="132"/>
      <c r="B115" s="132"/>
      <c r="C115" s="132"/>
      <c r="D115" s="132"/>
      <c r="E115" s="132"/>
      <c r="F115" s="132"/>
    </row>
    <row r="116" spans="1:6">
      <c r="A116" s="132"/>
      <c r="B116" s="132"/>
      <c r="C116" s="132"/>
      <c r="D116" s="132"/>
      <c r="E116" s="132"/>
      <c r="F116" s="132"/>
    </row>
    <row r="117" spans="1:6">
      <c r="A117" s="132"/>
      <c r="B117" s="132"/>
      <c r="C117" s="132"/>
      <c r="D117" s="132"/>
      <c r="E117" s="132"/>
      <c r="F117" s="132"/>
    </row>
    <row r="118" spans="1:6">
      <c r="A118" s="132"/>
      <c r="B118" s="132"/>
      <c r="C118" s="132"/>
      <c r="D118" s="132"/>
      <c r="E118" s="132"/>
      <c r="F118" s="132"/>
    </row>
    <row r="119" spans="1:6">
      <c r="A119" s="132"/>
      <c r="B119" s="132"/>
      <c r="C119" s="132"/>
      <c r="D119" s="132"/>
      <c r="E119" s="132"/>
      <c r="F119" s="132"/>
    </row>
    <row r="120" spans="1:6">
      <c r="A120" s="132"/>
      <c r="B120" s="132"/>
      <c r="C120" s="132"/>
      <c r="D120" s="132"/>
      <c r="E120" s="132"/>
      <c r="F120" s="132"/>
    </row>
    <row r="121" spans="1:6">
      <c r="A121" s="132"/>
      <c r="B121" s="132"/>
      <c r="C121" s="132"/>
      <c r="D121" s="132"/>
      <c r="E121" s="132"/>
      <c r="F121" s="132"/>
    </row>
    <row r="122" spans="1:6">
      <c r="A122" s="132"/>
      <c r="B122" s="132"/>
      <c r="C122" s="132"/>
      <c r="D122" s="132"/>
      <c r="E122" s="132"/>
      <c r="F122" s="132"/>
    </row>
    <row r="123" spans="1:6">
      <c r="A123" s="132"/>
      <c r="B123" s="132"/>
      <c r="C123" s="132"/>
      <c r="D123" s="132"/>
      <c r="E123" s="132"/>
      <c r="F123" s="132"/>
    </row>
    <row r="124" spans="1:6">
      <c r="A124" s="132"/>
      <c r="B124" s="132"/>
      <c r="C124" s="132"/>
      <c r="D124" s="132"/>
      <c r="E124" s="132"/>
      <c r="F124" s="132"/>
    </row>
    <row r="125" spans="1:6">
      <c r="A125" s="132"/>
      <c r="B125" s="132"/>
      <c r="C125" s="132"/>
      <c r="D125" s="132"/>
      <c r="E125" s="132"/>
      <c r="F125" s="132"/>
    </row>
    <row r="126" spans="1:6">
      <c r="A126" s="132"/>
      <c r="B126" s="132"/>
      <c r="C126" s="132"/>
      <c r="D126" s="132"/>
      <c r="E126" s="132"/>
      <c r="F126" s="132"/>
    </row>
    <row r="127" spans="1:6">
      <c r="A127" s="132"/>
      <c r="B127" s="132"/>
      <c r="C127" s="132"/>
      <c r="D127" s="132"/>
      <c r="E127" s="132"/>
      <c r="F127" s="132"/>
    </row>
    <row r="128" spans="1:6">
      <c r="A128" s="132"/>
      <c r="B128" s="132"/>
      <c r="C128" s="132"/>
      <c r="D128" s="132"/>
      <c r="E128" s="132"/>
      <c r="F128" s="132"/>
    </row>
    <row r="129" spans="1:6">
      <c r="A129" s="132"/>
      <c r="B129" s="132"/>
      <c r="C129" s="132"/>
      <c r="D129" s="132"/>
      <c r="E129" s="132"/>
      <c r="F129" s="132"/>
    </row>
    <row r="130" spans="1:6">
      <c r="A130" s="132"/>
      <c r="B130" s="132"/>
      <c r="C130" s="132"/>
      <c r="D130" s="132"/>
      <c r="E130" s="132"/>
      <c r="F130" s="132"/>
    </row>
    <row r="131" spans="1:6">
      <c r="A131" s="132"/>
      <c r="B131" s="132"/>
      <c r="C131" s="132"/>
      <c r="D131" s="132"/>
      <c r="E131" s="132"/>
      <c r="F131" s="132"/>
    </row>
    <row r="132" spans="1:6">
      <c r="A132" s="132"/>
      <c r="B132" s="132"/>
      <c r="C132" s="132"/>
      <c r="D132" s="132"/>
      <c r="E132" s="132"/>
      <c r="F132" s="132"/>
    </row>
    <row r="133" spans="1:6">
      <c r="A133" s="132"/>
      <c r="B133" s="132"/>
      <c r="C133" s="132"/>
      <c r="D133" s="132"/>
      <c r="E133" s="132"/>
      <c r="F133" s="132"/>
    </row>
    <row r="134" spans="1:6">
      <c r="A134" s="132"/>
      <c r="B134" s="132"/>
      <c r="C134" s="132"/>
      <c r="D134" s="132"/>
      <c r="E134" s="132"/>
      <c r="F134" s="132"/>
    </row>
    <row r="135" spans="1:6">
      <c r="A135" s="132"/>
      <c r="B135" s="132"/>
      <c r="C135" s="132"/>
      <c r="D135" s="132"/>
      <c r="E135" s="132"/>
      <c r="F135" s="132"/>
    </row>
    <row r="136" spans="1:6">
      <c r="A136" s="132"/>
      <c r="B136" s="132"/>
      <c r="C136" s="132"/>
      <c r="D136" s="132"/>
      <c r="E136" s="132"/>
      <c r="F136" s="132"/>
    </row>
    <row r="137" spans="1:6">
      <c r="A137" s="132"/>
      <c r="B137" s="132"/>
      <c r="C137" s="132"/>
      <c r="D137" s="132"/>
      <c r="E137" s="132"/>
      <c r="F137" s="132"/>
    </row>
    <row r="138" spans="1:6">
      <c r="A138" s="132"/>
      <c r="B138" s="132"/>
      <c r="C138" s="132"/>
      <c r="D138" s="132"/>
      <c r="E138" s="132"/>
      <c r="F138" s="132"/>
    </row>
    <row r="139" spans="1:6">
      <c r="A139" s="132"/>
      <c r="B139" s="132"/>
      <c r="C139" s="132"/>
      <c r="D139" s="132"/>
      <c r="E139" s="132"/>
      <c r="F139" s="132"/>
    </row>
    <row r="140" spans="1:6">
      <c r="A140" s="132"/>
      <c r="B140" s="132"/>
      <c r="C140" s="132"/>
      <c r="D140" s="132"/>
      <c r="E140" s="132"/>
      <c r="F140" s="132"/>
    </row>
    <row r="141" spans="1:6">
      <c r="A141" s="132"/>
      <c r="B141" s="132"/>
      <c r="C141" s="132"/>
      <c r="D141" s="132"/>
      <c r="E141" s="132"/>
      <c r="F141" s="132"/>
    </row>
    <row r="142" spans="1:6">
      <c r="A142" s="132"/>
      <c r="B142" s="132"/>
      <c r="C142" s="132"/>
      <c r="D142" s="132"/>
      <c r="E142" s="132"/>
      <c r="F142" s="132"/>
    </row>
    <row r="143" spans="1:6">
      <c r="A143" s="132"/>
      <c r="B143" s="132"/>
      <c r="C143" s="132"/>
      <c r="D143" s="132"/>
      <c r="E143" s="132"/>
      <c r="F143" s="132"/>
    </row>
    <row r="144" spans="1:6">
      <c r="A144" s="132"/>
      <c r="B144" s="132"/>
      <c r="C144" s="132"/>
      <c r="D144" s="132"/>
      <c r="E144" s="132"/>
      <c r="F144" s="132"/>
    </row>
    <row r="145" spans="1:6">
      <c r="A145" s="132"/>
      <c r="B145" s="132"/>
      <c r="C145" s="132"/>
      <c r="D145" s="132"/>
      <c r="E145" s="132"/>
      <c r="F145" s="132"/>
    </row>
    <row r="146" spans="1:6">
      <c r="A146" s="132"/>
      <c r="B146" s="132"/>
      <c r="C146" s="132"/>
      <c r="D146" s="132"/>
      <c r="E146" s="132"/>
      <c r="F146" s="132"/>
    </row>
    <row r="147" spans="1:6">
      <c r="A147" s="132"/>
      <c r="B147" s="132"/>
      <c r="C147" s="132"/>
      <c r="D147" s="132"/>
      <c r="E147" s="132"/>
      <c r="F147" s="132"/>
    </row>
    <row r="148" spans="1:6">
      <c r="A148" s="132"/>
      <c r="B148" s="132"/>
      <c r="C148" s="132"/>
      <c r="D148" s="132"/>
      <c r="E148" s="132"/>
      <c r="F148" s="132"/>
    </row>
    <row r="149" spans="1:6">
      <c r="A149" s="132"/>
      <c r="B149" s="132"/>
      <c r="C149" s="132"/>
      <c r="D149" s="132"/>
      <c r="E149" s="132"/>
      <c r="F149" s="132"/>
    </row>
    <row r="150" spans="1:6">
      <c r="A150" s="132"/>
      <c r="B150" s="132"/>
      <c r="C150" s="132"/>
      <c r="D150" s="132"/>
      <c r="E150" s="132"/>
      <c r="F150" s="132"/>
    </row>
    <row r="151" spans="1:6">
      <c r="A151" s="132"/>
      <c r="B151" s="132"/>
      <c r="C151" s="132"/>
      <c r="D151" s="132"/>
      <c r="E151" s="132"/>
      <c r="F151" s="132"/>
    </row>
    <row r="152" spans="1:6">
      <c r="A152" s="132"/>
      <c r="B152" s="132"/>
      <c r="C152" s="132"/>
      <c r="D152" s="132"/>
      <c r="E152" s="132"/>
      <c r="F152" s="132"/>
    </row>
    <row r="153" spans="1:6">
      <c r="A153" s="132"/>
      <c r="B153" s="132"/>
      <c r="C153" s="132"/>
      <c r="D153" s="132"/>
      <c r="E153" s="132"/>
      <c r="F153" s="132"/>
    </row>
    <row r="154" spans="1:6">
      <c r="A154" s="132"/>
      <c r="B154" s="132"/>
      <c r="C154" s="132"/>
      <c r="D154" s="132"/>
      <c r="E154" s="132"/>
      <c r="F154" s="132"/>
    </row>
    <row r="155" spans="1:6">
      <c r="A155" s="132"/>
      <c r="B155" s="132"/>
      <c r="C155" s="132"/>
      <c r="D155" s="132"/>
      <c r="E155" s="132"/>
      <c r="F155" s="132"/>
    </row>
    <row r="156" spans="1:6">
      <c r="A156" s="132"/>
      <c r="B156" s="132"/>
      <c r="C156" s="132"/>
      <c r="D156" s="132"/>
      <c r="E156" s="132"/>
      <c r="F156" s="132"/>
    </row>
    <row r="157" spans="1:6">
      <c r="A157" s="132"/>
      <c r="B157" s="132"/>
      <c r="C157" s="132"/>
      <c r="D157" s="132"/>
      <c r="E157" s="132"/>
      <c r="F157" s="132"/>
    </row>
    <row r="158" spans="1:6">
      <c r="A158" s="132"/>
      <c r="B158" s="132"/>
      <c r="C158" s="132"/>
      <c r="D158" s="132"/>
      <c r="E158" s="132"/>
      <c r="F158" s="132"/>
    </row>
    <row r="159" spans="1:6">
      <c r="A159" s="132"/>
      <c r="B159" s="132"/>
      <c r="C159" s="132"/>
      <c r="D159" s="132"/>
      <c r="E159" s="132"/>
      <c r="F159" s="132"/>
    </row>
    <row r="160" spans="1:6">
      <c r="A160" s="132"/>
      <c r="B160" s="132"/>
      <c r="C160" s="132"/>
      <c r="D160" s="132"/>
      <c r="E160" s="132"/>
      <c r="F160" s="132"/>
    </row>
    <row r="161" spans="1:6">
      <c r="A161" s="132"/>
      <c r="B161" s="132"/>
      <c r="C161" s="132"/>
      <c r="D161" s="132"/>
      <c r="E161" s="132"/>
      <c r="F161" s="132"/>
    </row>
    <row r="162" spans="1:6">
      <c r="A162" s="132"/>
      <c r="B162" s="132"/>
      <c r="C162" s="132"/>
      <c r="D162" s="132"/>
      <c r="E162" s="132"/>
      <c r="F162" s="132"/>
    </row>
    <row r="163" spans="1:6">
      <c r="A163" s="132"/>
      <c r="B163" s="132"/>
      <c r="C163" s="132"/>
      <c r="D163" s="132"/>
      <c r="E163" s="132"/>
      <c r="F163" s="132"/>
    </row>
    <row r="164" spans="1:6">
      <c r="A164" s="132"/>
      <c r="B164" s="132"/>
      <c r="C164" s="132"/>
      <c r="D164" s="132"/>
      <c r="E164" s="132"/>
      <c r="F164" s="132"/>
    </row>
    <row r="165" spans="1:6">
      <c r="A165" s="132"/>
      <c r="B165" s="132"/>
      <c r="C165" s="132"/>
      <c r="D165" s="132"/>
      <c r="E165" s="132"/>
      <c r="F165" s="132"/>
    </row>
    <row r="166" spans="1:6">
      <c r="A166" s="132"/>
      <c r="B166" s="132"/>
      <c r="C166" s="132"/>
      <c r="D166" s="132"/>
      <c r="E166" s="132"/>
      <c r="F166" s="132"/>
    </row>
    <row r="167" spans="1:6">
      <c r="A167" s="132"/>
      <c r="B167" s="132"/>
      <c r="C167" s="132"/>
      <c r="D167" s="132"/>
      <c r="E167" s="132"/>
      <c r="F167" s="132"/>
    </row>
    <row r="168" spans="1:6">
      <c r="A168" s="132"/>
      <c r="B168" s="132"/>
      <c r="C168" s="132"/>
      <c r="D168" s="132"/>
      <c r="E168" s="132"/>
      <c r="F168" s="132"/>
    </row>
    <row r="169" spans="1:6">
      <c r="A169" s="132"/>
      <c r="B169" s="132"/>
      <c r="C169" s="132"/>
      <c r="D169" s="132"/>
      <c r="E169" s="132"/>
      <c r="F169" s="132"/>
    </row>
    <row r="170" spans="1:6">
      <c r="A170" s="132"/>
      <c r="B170" s="132"/>
      <c r="C170" s="132"/>
      <c r="D170" s="132"/>
      <c r="E170" s="132"/>
      <c r="F170" s="132"/>
    </row>
    <row r="171" spans="1:6">
      <c r="A171" s="132"/>
      <c r="B171" s="132"/>
      <c r="C171" s="132"/>
      <c r="D171" s="132"/>
      <c r="E171" s="132"/>
      <c r="F171" s="132"/>
    </row>
    <row r="172" spans="1:6">
      <c r="A172" s="132"/>
      <c r="B172" s="132"/>
      <c r="C172" s="132"/>
      <c r="D172" s="132"/>
      <c r="E172" s="132"/>
      <c r="F172" s="132"/>
    </row>
    <row r="173" spans="1:6">
      <c r="A173" s="132"/>
      <c r="B173" s="132"/>
      <c r="C173" s="132"/>
      <c r="D173" s="132"/>
      <c r="E173" s="132"/>
      <c r="F173" s="132"/>
    </row>
    <row r="174" spans="1:6">
      <c r="A174" s="132"/>
      <c r="B174" s="132"/>
      <c r="C174" s="132"/>
      <c r="D174" s="132"/>
      <c r="E174" s="132"/>
      <c r="F174" s="132"/>
    </row>
    <row r="175" spans="1:6">
      <c r="A175" s="132"/>
      <c r="B175" s="132"/>
      <c r="C175" s="132"/>
      <c r="D175" s="132"/>
      <c r="E175" s="132"/>
      <c r="F175" s="132"/>
    </row>
    <row r="176" spans="1:6">
      <c r="A176" s="132"/>
      <c r="B176" s="132"/>
      <c r="C176" s="132"/>
      <c r="D176" s="132"/>
      <c r="E176" s="132"/>
      <c r="F176" s="132"/>
    </row>
    <row r="177" spans="1:6">
      <c r="A177" s="132"/>
      <c r="B177" s="132"/>
      <c r="C177" s="132"/>
      <c r="D177" s="132"/>
      <c r="E177" s="132"/>
      <c r="F177" s="132"/>
    </row>
    <row r="178" spans="1:6">
      <c r="A178" s="132"/>
      <c r="B178" s="132"/>
      <c r="C178" s="132"/>
      <c r="D178" s="132"/>
      <c r="E178" s="132"/>
      <c r="F178" s="132"/>
    </row>
    <row r="179" spans="1:6">
      <c r="A179" s="132"/>
      <c r="B179" s="132"/>
      <c r="C179" s="132"/>
      <c r="D179" s="132"/>
      <c r="E179" s="132"/>
      <c r="F179" s="132"/>
    </row>
    <row r="180" spans="1:6">
      <c r="A180" s="132"/>
      <c r="B180" s="132"/>
      <c r="C180" s="132"/>
      <c r="D180" s="132"/>
      <c r="E180" s="132"/>
      <c r="F180" s="132"/>
    </row>
    <row r="181" spans="1:6">
      <c r="A181" s="132"/>
      <c r="B181" s="132"/>
      <c r="C181" s="132"/>
      <c r="D181" s="132"/>
      <c r="E181" s="132"/>
      <c r="F181" s="132"/>
    </row>
    <row r="182" spans="1:6">
      <c r="A182" s="132"/>
      <c r="B182" s="132"/>
      <c r="C182" s="132"/>
      <c r="D182" s="132"/>
      <c r="E182" s="132"/>
      <c r="F182" s="132"/>
    </row>
    <row r="183" spans="1:6">
      <c r="A183" s="132"/>
      <c r="B183" s="132"/>
      <c r="C183" s="132"/>
      <c r="D183" s="132"/>
      <c r="E183" s="132"/>
      <c r="F183" s="132"/>
    </row>
    <row r="184" spans="1:6">
      <c r="A184" s="132"/>
      <c r="B184" s="132"/>
      <c r="C184" s="132"/>
      <c r="D184" s="132"/>
      <c r="E184" s="132"/>
      <c r="F184" s="132"/>
    </row>
    <row r="185" spans="1:6">
      <c r="A185" s="132"/>
      <c r="B185" s="132"/>
      <c r="C185" s="132"/>
      <c r="D185" s="132"/>
      <c r="E185" s="132"/>
      <c r="F185" s="132"/>
    </row>
    <row r="186" spans="1:6">
      <c r="A186" s="132"/>
      <c r="B186" s="132"/>
      <c r="C186" s="132"/>
      <c r="D186" s="132"/>
      <c r="E186" s="132"/>
      <c r="F186" s="132"/>
    </row>
  </sheetData>
  <pageMargins left="0.23622047244094491" right="0.23622047244094491" top="0.39370078740157483" bottom="0.74803149606299213" header="0" footer="0.31496062992125984"/>
  <pageSetup paperSize="9" scale="9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1"/>
  <sheetViews>
    <sheetView zoomScaleNormal="100" workbookViewId="0">
      <selection activeCell="F16" sqref="F16"/>
    </sheetView>
  </sheetViews>
  <sheetFormatPr baseColWidth="10" defaultColWidth="11.42578125" defaultRowHeight="12.75"/>
  <cols>
    <col min="1" max="1" width="29" style="165" customWidth="1"/>
    <col min="2" max="2" width="12" style="165" customWidth="1"/>
    <col min="3" max="7" width="11.85546875" style="165" customWidth="1"/>
    <col min="8" max="12" width="5.28515625" style="165" customWidth="1"/>
    <col min="13" max="16384" width="11.42578125" style="165"/>
  </cols>
  <sheetData>
    <row r="1" spans="1:12">
      <c r="A1" s="319" t="s">
        <v>635</v>
      </c>
      <c r="B1" s="104"/>
      <c r="C1" s="177"/>
      <c r="D1" s="104"/>
      <c r="E1" s="177"/>
      <c r="F1" s="177"/>
      <c r="G1" s="177"/>
    </row>
    <row r="2" spans="1:12">
      <c r="A2" s="321" t="s">
        <v>636</v>
      </c>
      <c r="B2" s="104"/>
      <c r="C2" s="177"/>
      <c r="D2" s="104"/>
      <c r="E2" s="177"/>
      <c r="F2" s="177"/>
      <c r="G2" s="177"/>
    </row>
    <row r="3" spans="1:12">
      <c r="A3" s="138"/>
      <c r="B3" s="104"/>
      <c r="C3" s="177"/>
      <c r="D3" s="104"/>
      <c r="E3" s="177"/>
      <c r="F3" s="177"/>
      <c r="G3" s="177"/>
    </row>
    <row r="4" spans="1:12">
      <c r="A4" s="312"/>
      <c r="B4" s="313" t="s">
        <v>6</v>
      </c>
      <c r="C4" s="313" t="s">
        <v>60</v>
      </c>
      <c r="D4" s="313" t="s">
        <v>61</v>
      </c>
      <c r="E4" s="313" t="s">
        <v>362</v>
      </c>
      <c r="F4" s="313" t="s">
        <v>211</v>
      </c>
      <c r="G4" s="313" t="s">
        <v>626</v>
      </c>
    </row>
    <row r="5" spans="1:12">
      <c r="A5" s="169" t="s">
        <v>6</v>
      </c>
      <c r="B5" s="187">
        <v>398138</v>
      </c>
      <c r="C5" s="187">
        <v>88205</v>
      </c>
      <c r="D5" s="187">
        <v>76375</v>
      </c>
      <c r="E5" s="187">
        <v>100587</v>
      </c>
      <c r="F5" s="187">
        <v>43322</v>
      </c>
      <c r="G5" s="187">
        <v>89649</v>
      </c>
    </row>
    <row r="6" spans="1:12">
      <c r="A6" s="138" t="s">
        <v>30</v>
      </c>
      <c r="B6" s="122">
        <v>308389</v>
      </c>
      <c r="C6" s="122">
        <v>73719</v>
      </c>
      <c r="D6" s="122">
        <v>61616</v>
      </c>
      <c r="E6" s="122">
        <v>73970</v>
      </c>
      <c r="F6" s="122">
        <v>31324</v>
      </c>
      <c r="G6" s="122">
        <v>67760</v>
      </c>
    </row>
    <row r="7" spans="1:12">
      <c r="A7" s="243" t="s">
        <v>264</v>
      </c>
      <c r="B7" s="122">
        <v>22506</v>
      </c>
      <c r="C7" s="122">
        <v>4299</v>
      </c>
      <c r="D7" s="122">
        <v>4137</v>
      </c>
      <c r="E7" s="122">
        <v>6233</v>
      </c>
      <c r="F7" s="122">
        <v>2607</v>
      </c>
      <c r="G7" s="122">
        <v>5230</v>
      </c>
    </row>
    <row r="8" spans="1:12">
      <c r="A8" s="138" t="s">
        <v>265</v>
      </c>
      <c r="B8" s="122">
        <v>4471</v>
      </c>
      <c r="C8" s="122">
        <v>648</v>
      </c>
      <c r="D8" s="122">
        <v>648</v>
      </c>
      <c r="E8" s="122">
        <v>1284</v>
      </c>
      <c r="F8" s="122">
        <v>663</v>
      </c>
      <c r="G8" s="122">
        <v>1228</v>
      </c>
    </row>
    <row r="9" spans="1:12">
      <c r="A9" s="138" t="s">
        <v>266</v>
      </c>
      <c r="B9" s="122">
        <v>19905</v>
      </c>
      <c r="C9" s="122">
        <v>3109</v>
      </c>
      <c r="D9" s="122">
        <v>2476</v>
      </c>
      <c r="E9" s="122">
        <v>5516</v>
      </c>
      <c r="F9" s="122">
        <v>3291</v>
      </c>
      <c r="G9" s="122">
        <v>5513</v>
      </c>
    </row>
    <row r="10" spans="1:12">
      <c r="A10" s="138" t="s">
        <v>637</v>
      </c>
      <c r="B10" s="122">
        <v>5449</v>
      </c>
      <c r="C10" s="122">
        <v>642</v>
      </c>
      <c r="D10" s="122">
        <v>1113</v>
      </c>
      <c r="E10" s="122">
        <v>2018</v>
      </c>
      <c r="F10" s="122">
        <v>650</v>
      </c>
      <c r="G10" s="122">
        <v>1026</v>
      </c>
    </row>
    <row r="11" spans="1:12">
      <c r="A11" s="138" t="s">
        <v>269</v>
      </c>
      <c r="B11" s="122">
        <v>24913</v>
      </c>
      <c r="C11" s="122">
        <v>3440</v>
      </c>
      <c r="D11" s="122">
        <v>4404</v>
      </c>
      <c r="E11" s="122">
        <v>7991</v>
      </c>
      <c r="F11" s="122">
        <v>3207</v>
      </c>
      <c r="G11" s="122">
        <v>5871</v>
      </c>
    </row>
    <row r="12" spans="1:12">
      <c r="A12" s="138" t="s">
        <v>270</v>
      </c>
      <c r="B12" s="122">
        <v>11868</v>
      </c>
      <c r="C12" s="122">
        <v>2262</v>
      </c>
      <c r="D12" s="122">
        <v>1840</v>
      </c>
      <c r="E12" s="122">
        <v>3334</v>
      </c>
      <c r="F12" s="122">
        <v>1507</v>
      </c>
      <c r="G12" s="122">
        <v>2925</v>
      </c>
    </row>
    <row r="13" spans="1:12">
      <c r="A13" s="139" t="s">
        <v>271</v>
      </c>
      <c r="B13" s="125">
        <v>637</v>
      </c>
      <c r="C13" s="125">
        <v>86</v>
      </c>
      <c r="D13" s="125">
        <v>141</v>
      </c>
      <c r="E13" s="125">
        <v>241</v>
      </c>
      <c r="F13" s="125">
        <v>73</v>
      </c>
      <c r="G13" s="125">
        <v>96</v>
      </c>
    </row>
    <row r="14" spans="1:12">
      <c r="A14" s="169" t="s">
        <v>7</v>
      </c>
      <c r="B14" s="201">
        <v>210319</v>
      </c>
      <c r="C14" s="201">
        <v>44547</v>
      </c>
      <c r="D14" s="201">
        <v>40002</v>
      </c>
      <c r="E14" s="201">
        <v>55449</v>
      </c>
      <c r="F14" s="201">
        <v>23509</v>
      </c>
      <c r="G14" s="201">
        <v>46812</v>
      </c>
      <c r="H14" s="248"/>
      <c r="I14" s="248"/>
      <c r="J14" s="248"/>
      <c r="K14" s="248"/>
      <c r="L14" s="248"/>
    </row>
    <row r="15" spans="1:12">
      <c r="A15" s="138" t="s">
        <v>30</v>
      </c>
      <c r="B15" s="326">
        <v>156214</v>
      </c>
      <c r="C15" s="333">
        <v>35600</v>
      </c>
      <c r="D15" s="326">
        <v>31593</v>
      </c>
      <c r="E15" s="326">
        <v>39729</v>
      </c>
      <c r="F15" s="326">
        <v>16069</v>
      </c>
      <c r="G15" s="326">
        <v>33223</v>
      </c>
    </row>
    <row r="16" spans="1:12">
      <c r="A16" s="243" t="s">
        <v>264</v>
      </c>
      <c r="B16" s="326">
        <v>11392</v>
      </c>
      <c r="C16" s="333">
        <v>2142</v>
      </c>
      <c r="D16" s="326">
        <v>2011</v>
      </c>
      <c r="E16" s="326">
        <v>3166</v>
      </c>
      <c r="F16" s="326">
        <v>1294</v>
      </c>
      <c r="G16" s="326">
        <v>2779</v>
      </c>
    </row>
    <row r="17" spans="1:11">
      <c r="A17" s="138" t="s">
        <v>265</v>
      </c>
      <c r="B17" s="326">
        <v>2028</v>
      </c>
      <c r="C17" s="333">
        <v>279</v>
      </c>
      <c r="D17" s="326">
        <v>313</v>
      </c>
      <c r="E17" s="326">
        <v>623</v>
      </c>
      <c r="F17" s="326">
        <v>290</v>
      </c>
      <c r="G17" s="326">
        <v>523</v>
      </c>
    </row>
    <row r="18" spans="1:11">
      <c r="A18" s="138" t="s">
        <v>266</v>
      </c>
      <c r="B18" s="326">
        <v>16933</v>
      </c>
      <c r="C18" s="333">
        <v>2617</v>
      </c>
      <c r="D18" s="326">
        <v>2021</v>
      </c>
      <c r="E18" s="326">
        <v>4527</v>
      </c>
      <c r="F18" s="326">
        <v>2909</v>
      </c>
      <c r="G18" s="326">
        <v>4859</v>
      </c>
    </row>
    <row r="19" spans="1:11">
      <c r="A19" s="138" t="s">
        <v>637</v>
      </c>
      <c r="B19" s="326">
        <v>1885</v>
      </c>
      <c r="C19" s="333">
        <v>261</v>
      </c>
      <c r="D19" s="326">
        <v>362</v>
      </c>
      <c r="E19" s="326">
        <v>710</v>
      </c>
      <c r="F19" s="326">
        <v>206</v>
      </c>
      <c r="G19" s="326">
        <v>346</v>
      </c>
    </row>
    <row r="20" spans="1:11">
      <c r="A20" s="138" t="s">
        <v>269</v>
      </c>
      <c r="B20" s="326">
        <v>11024</v>
      </c>
      <c r="C20" s="333">
        <v>1638</v>
      </c>
      <c r="D20" s="326">
        <v>1996</v>
      </c>
      <c r="E20" s="326">
        <v>3657</v>
      </c>
      <c r="F20" s="326">
        <v>1362</v>
      </c>
      <c r="G20" s="326">
        <v>2371</v>
      </c>
    </row>
    <row r="21" spans="1:11">
      <c r="A21" s="138" t="s">
        <v>270</v>
      </c>
      <c r="B21" s="326">
        <v>10441</v>
      </c>
      <c r="C21" s="326">
        <v>1959</v>
      </c>
      <c r="D21" s="326">
        <v>1602</v>
      </c>
      <c r="E21" s="326">
        <v>2902</v>
      </c>
      <c r="F21" s="326">
        <v>1333</v>
      </c>
      <c r="G21" s="326">
        <v>2645</v>
      </c>
    </row>
    <row r="22" spans="1:11">
      <c r="A22" s="139" t="s">
        <v>271</v>
      </c>
      <c r="B22" s="334">
        <v>402</v>
      </c>
      <c r="C22" s="335">
        <v>51</v>
      </c>
      <c r="D22" s="334">
        <v>104</v>
      </c>
      <c r="E22" s="334">
        <v>135</v>
      </c>
      <c r="F22" s="334">
        <v>46</v>
      </c>
      <c r="G22" s="334">
        <v>66</v>
      </c>
    </row>
    <row r="23" spans="1:11">
      <c r="A23" s="169" t="s">
        <v>8</v>
      </c>
      <c r="B23" s="201">
        <v>187819</v>
      </c>
      <c r="C23" s="201">
        <v>43658</v>
      </c>
      <c r="D23" s="201">
        <v>36373</v>
      </c>
      <c r="E23" s="201">
        <v>45138</v>
      </c>
      <c r="F23" s="201">
        <v>19813</v>
      </c>
      <c r="G23" s="201">
        <v>42837</v>
      </c>
      <c r="H23" s="248"/>
      <c r="I23" s="248"/>
      <c r="J23" s="248"/>
      <c r="K23" s="248"/>
    </row>
    <row r="24" spans="1:11">
      <c r="A24" s="138" t="s">
        <v>30</v>
      </c>
      <c r="B24" s="326">
        <v>152175</v>
      </c>
      <c r="C24" s="333">
        <v>38119</v>
      </c>
      <c r="D24" s="326">
        <v>30023</v>
      </c>
      <c r="E24" s="326">
        <v>34241</v>
      </c>
      <c r="F24" s="326">
        <v>15255</v>
      </c>
      <c r="G24" s="326">
        <v>34537</v>
      </c>
    </row>
    <row r="25" spans="1:11">
      <c r="A25" s="243" t="s">
        <v>264</v>
      </c>
      <c r="B25" s="326">
        <v>11114</v>
      </c>
      <c r="C25" s="333">
        <v>2157</v>
      </c>
      <c r="D25" s="326">
        <v>2126</v>
      </c>
      <c r="E25" s="326">
        <v>3067</v>
      </c>
      <c r="F25" s="326">
        <v>1313</v>
      </c>
      <c r="G25" s="326">
        <v>2451</v>
      </c>
    </row>
    <row r="26" spans="1:11">
      <c r="A26" s="138" t="s">
        <v>265</v>
      </c>
      <c r="B26" s="326">
        <v>2443</v>
      </c>
      <c r="C26" s="333">
        <v>369</v>
      </c>
      <c r="D26" s="326">
        <v>335</v>
      </c>
      <c r="E26" s="326">
        <v>661</v>
      </c>
      <c r="F26" s="326">
        <v>373</v>
      </c>
      <c r="G26" s="326">
        <v>705</v>
      </c>
    </row>
    <row r="27" spans="1:11">
      <c r="A27" s="138" t="s">
        <v>266</v>
      </c>
      <c r="B27" s="326">
        <v>2972</v>
      </c>
      <c r="C27" s="333">
        <v>492</v>
      </c>
      <c r="D27" s="326">
        <v>455</v>
      </c>
      <c r="E27" s="326">
        <v>989</v>
      </c>
      <c r="F27" s="326">
        <v>382</v>
      </c>
      <c r="G27" s="326">
        <v>654</v>
      </c>
    </row>
    <row r="28" spans="1:11">
      <c r="A28" s="138" t="s">
        <v>637</v>
      </c>
      <c r="B28" s="326">
        <v>3564</v>
      </c>
      <c r="C28" s="333">
        <v>381</v>
      </c>
      <c r="D28" s="326">
        <v>751</v>
      </c>
      <c r="E28" s="326">
        <v>1308</v>
      </c>
      <c r="F28" s="326">
        <v>444</v>
      </c>
      <c r="G28" s="326">
        <v>680</v>
      </c>
    </row>
    <row r="29" spans="1:11">
      <c r="A29" s="138" t="s">
        <v>269</v>
      </c>
      <c r="B29" s="326">
        <v>13889</v>
      </c>
      <c r="C29" s="333">
        <v>1802</v>
      </c>
      <c r="D29" s="326">
        <v>2408</v>
      </c>
      <c r="E29" s="326">
        <v>4334</v>
      </c>
      <c r="F29" s="326">
        <v>1845</v>
      </c>
      <c r="G29" s="326">
        <v>3500</v>
      </c>
    </row>
    <row r="30" spans="1:11">
      <c r="A30" s="138" t="s">
        <v>270</v>
      </c>
      <c r="B30" s="326">
        <v>1427</v>
      </c>
      <c r="C30" s="333">
        <v>303</v>
      </c>
      <c r="D30" s="326">
        <v>238</v>
      </c>
      <c r="E30" s="326">
        <v>432</v>
      </c>
      <c r="F30" s="326">
        <v>174</v>
      </c>
      <c r="G30" s="326">
        <v>280</v>
      </c>
    </row>
    <row r="31" spans="1:11">
      <c r="A31" s="139" t="s">
        <v>271</v>
      </c>
      <c r="B31" s="334">
        <v>235</v>
      </c>
      <c r="C31" s="335">
        <v>35</v>
      </c>
      <c r="D31" s="334">
        <v>37</v>
      </c>
      <c r="E31" s="334">
        <v>106</v>
      </c>
      <c r="F31" s="334">
        <v>27</v>
      </c>
      <c r="G31" s="334">
        <v>30</v>
      </c>
    </row>
    <row r="32" spans="1:11" ht="13.5">
      <c r="A32" s="127" t="s">
        <v>216</v>
      </c>
      <c r="B32" s="122"/>
      <c r="C32" s="122"/>
      <c r="D32" s="122"/>
      <c r="E32" s="122"/>
      <c r="F32" s="122"/>
      <c r="G32" s="122"/>
    </row>
    <row r="33" spans="1:7">
      <c r="A33" s="132"/>
      <c r="B33" s="132"/>
      <c r="C33" s="246"/>
      <c r="D33" s="246"/>
      <c r="E33" s="246"/>
      <c r="F33" s="246"/>
      <c r="G33" s="246"/>
    </row>
    <row r="34" spans="1:7">
      <c r="A34" s="132"/>
      <c r="B34" s="132"/>
      <c r="C34" s="246"/>
      <c r="D34" s="246"/>
      <c r="E34" s="246"/>
      <c r="F34" s="246"/>
      <c r="G34" s="246"/>
    </row>
    <row r="35" spans="1:7">
      <c r="A35" s="336"/>
      <c r="B35" s="336"/>
      <c r="C35" s="336"/>
      <c r="D35" s="336"/>
      <c r="E35" s="336"/>
      <c r="F35" s="336"/>
      <c r="G35" s="246"/>
    </row>
    <row r="36" spans="1:7">
      <c r="A36" s="336"/>
      <c r="B36" s="132"/>
      <c r="F36" s="132"/>
    </row>
    <row r="37" spans="1:7">
      <c r="A37" s="336"/>
      <c r="B37" s="132"/>
      <c r="C37" s="132"/>
      <c r="D37" s="132"/>
      <c r="E37" s="132"/>
      <c r="F37" s="132"/>
      <c r="G37" s="132"/>
    </row>
    <row r="38" spans="1:7">
      <c r="A38" s="336"/>
      <c r="B38" s="132"/>
      <c r="C38" s="132"/>
      <c r="D38" s="132"/>
      <c r="E38" s="132"/>
      <c r="G38" s="132"/>
    </row>
    <row r="39" spans="1:7">
      <c r="A39" s="336"/>
      <c r="B39" s="132"/>
      <c r="F39" s="132"/>
    </row>
    <row r="40" spans="1:7">
      <c r="A40" s="132"/>
      <c r="B40" s="132"/>
      <c r="C40" s="132"/>
      <c r="D40" s="132"/>
      <c r="E40" s="132"/>
      <c r="F40" s="132"/>
      <c r="G40" s="132"/>
    </row>
    <row r="41" spans="1:7">
      <c r="A41" s="132"/>
      <c r="B41" s="132"/>
      <c r="C41" s="132"/>
      <c r="D41" s="132"/>
      <c r="E41" s="132"/>
      <c r="G41" s="132"/>
    </row>
    <row r="42" spans="1:7">
      <c r="A42" s="132"/>
      <c r="B42" s="132"/>
      <c r="C42" s="132"/>
      <c r="D42" s="132"/>
      <c r="E42" s="132"/>
      <c r="F42" s="132"/>
      <c r="G42" s="132"/>
    </row>
    <row r="43" spans="1:7">
      <c r="A43" s="132"/>
      <c r="B43" s="132"/>
      <c r="C43" s="132"/>
      <c r="D43" s="132"/>
      <c r="E43" s="132"/>
      <c r="F43" s="132"/>
      <c r="G43" s="132"/>
    </row>
    <row r="44" spans="1:7">
      <c r="A44" s="132"/>
      <c r="B44" s="132"/>
      <c r="C44" s="132"/>
      <c r="D44" s="132"/>
      <c r="E44" s="132"/>
      <c r="F44" s="132"/>
      <c r="G44" s="132"/>
    </row>
    <row r="45" spans="1:7">
      <c r="A45" s="132"/>
      <c r="B45" s="132"/>
      <c r="C45" s="132"/>
      <c r="D45" s="132"/>
      <c r="E45" s="132"/>
      <c r="F45" s="132"/>
      <c r="G45" s="132"/>
    </row>
    <row r="46" spans="1:7">
      <c r="A46" s="132"/>
      <c r="B46" s="132"/>
      <c r="C46" s="132"/>
      <c r="D46" s="132"/>
      <c r="E46" s="132"/>
      <c r="F46" s="132"/>
      <c r="G46" s="132"/>
    </row>
    <row r="47" spans="1:7">
      <c r="A47" s="132"/>
      <c r="B47" s="132"/>
      <c r="C47" s="132"/>
      <c r="D47" s="132"/>
      <c r="E47" s="132"/>
      <c r="F47" s="132"/>
      <c r="G47" s="132"/>
    </row>
    <row r="48" spans="1:7">
      <c r="A48" s="132"/>
      <c r="B48" s="132"/>
      <c r="C48" s="132"/>
      <c r="D48" s="132"/>
      <c r="E48" s="132"/>
      <c r="G48" s="132"/>
    </row>
    <row r="49" spans="1:7">
      <c r="A49" s="132"/>
      <c r="B49" s="132"/>
      <c r="C49" s="132"/>
      <c r="D49" s="132"/>
      <c r="E49" s="132"/>
      <c r="F49" s="132"/>
      <c r="G49" s="132"/>
    </row>
    <row r="50" spans="1:7">
      <c r="A50" s="132"/>
      <c r="B50" s="132"/>
      <c r="C50" s="132"/>
      <c r="D50" s="132"/>
      <c r="E50" s="132"/>
      <c r="F50" s="132"/>
      <c r="G50" s="132"/>
    </row>
    <row r="51" spans="1:7">
      <c r="A51" s="132"/>
      <c r="B51" s="132"/>
      <c r="C51" s="132"/>
      <c r="D51" s="132"/>
      <c r="E51" s="132"/>
      <c r="F51" s="132"/>
      <c r="G51" s="132"/>
    </row>
    <row r="52" spans="1:7">
      <c r="A52" s="132"/>
      <c r="B52" s="132"/>
      <c r="C52" s="132"/>
      <c r="D52" s="132"/>
      <c r="E52" s="132"/>
      <c r="F52" s="132"/>
      <c r="G52" s="132"/>
    </row>
    <row r="53" spans="1:7">
      <c r="A53" s="132"/>
      <c r="B53" s="132"/>
      <c r="C53" s="132"/>
      <c r="D53" s="132"/>
      <c r="E53" s="132"/>
      <c r="F53" s="132"/>
      <c r="G53" s="132"/>
    </row>
    <row r="54" spans="1:7">
      <c r="A54" s="132"/>
      <c r="B54" s="132"/>
      <c r="C54" s="132"/>
      <c r="D54" s="132"/>
      <c r="E54" s="132"/>
      <c r="F54" s="132"/>
      <c r="G54" s="132"/>
    </row>
    <row r="55" spans="1:7">
      <c r="A55" s="132"/>
      <c r="B55" s="132"/>
      <c r="C55" s="132"/>
      <c r="D55" s="132"/>
      <c r="E55" s="132"/>
      <c r="F55" s="132"/>
      <c r="G55" s="132"/>
    </row>
    <row r="56" spans="1:7">
      <c r="A56" s="132"/>
      <c r="B56" s="132"/>
      <c r="C56" s="132"/>
      <c r="D56" s="132"/>
      <c r="E56" s="132"/>
      <c r="F56" s="132"/>
      <c r="G56" s="132"/>
    </row>
    <row r="57" spans="1:7">
      <c r="A57" s="132"/>
      <c r="B57" s="132"/>
      <c r="C57" s="132"/>
      <c r="D57" s="132"/>
      <c r="E57" s="132"/>
      <c r="F57" s="132"/>
      <c r="G57" s="132"/>
    </row>
    <row r="58" spans="1:7">
      <c r="A58" s="132"/>
      <c r="B58" s="132"/>
      <c r="C58" s="132"/>
      <c r="D58" s="132"/>
      <c r="E58" s="132"/>
      <c r="G58" s="132"/>
    </row>
    <row r="59" spans="1:7">
      <c r="A59" s="132"/>
      <c r="B59" s="132"/>
      <c r="C59" s="132"/>
      <c r="D59" s="132"/>
      <c r="E59" s="132"/>
      <c r="F59" s="132"/>
      <c r="G59" s="132"/>
    </row>
    <row r="60" spans="1:7">
      <c r="A60" s="132"/>
      <c r="B60" s="132"/>
      <c r="C60" s="132"/>
      <c r="D60" s="132"/>
      <c r="E60" s="132"/>
      <c r="F60" s="132"/>
      <c r="G60" s="132"/>
    </row>
    <row r="61" spans="1:7">
      <c r="A61" s="132"/>
      <c r="B61" s="132"/>
      <c r="C61" s="132"/>
      <c r="D61" s="132"/>
      <c r="E61" s="132"/>
      <c r="F61" s="132"/>
      <c r="G61" s="132"/>
    </row>
    <row r="62" spans="1:7">
      <c r="A62" s="132"/>
      <c r="B62" s="132"/>
      <c r="C62" s="132"/>
      <c r="D62" s="132"/>
      <c r="E62" s="132"/>
      <c r="F62" s="132"/>
      <c r="G62" s="132"/>
    </row>
    <row r="63" spans="1:7">
      <c r="A63" s="132"/>
      <c r="B63" s="132"/>
      <c r="C63" s="132"/>
      <c r="D63" s="132"/>
      <c r="E63" s="132"/>
      <c r="F63" s="132"/>
      <c r="G63" s="132"/>
    </row>
    <row r="64" spans="1:7">
      <c r="A64" s="132"/>
      <c r="B64" s="132"/>
      <c r="C64" s="132"/>
      <c r="D64" s="132"/>
      <c r="E64" s="132"/>
      <c r="F64" s="132"/>
      <c r="G64" s="132"/>
    </row>
    <row r="65" spans="1:7">
      <c r="A65" s="132"/>
      <c r="B65" s="132"/>
      <c r="C65" s="132"/>
      <c r="D65" s="132"/>
      <c r="E65" s="132"/>
      <c r="F65" s="132"/>
      <c r="G65" s="132"/>
    </row>
    <row r="66" spans="1:7">
      <c r="A66" s="132"/>
      <c r="B66" s="132"/>
      <c r="C66" s="132"/>
      <c r="D66" s="132"/>
      <c r="E66" s="132"/>
      <c r="F66" s="132"/>
      <c r="G66" s="132"/>
    </row>
    <row r="67" spans="1:7">
      <c r="A67" s="132"/>
      <c r="B67" s="132"/>
      <c r="C67" s="132"/>
      <c r="D67" s="132"/>
      <c r="E67" s="132"/>
      <c r="F67" s="132"/>
      <c r="G67" s="132"/>
    </row>
    <row r="68" spans="1:7">
      <c r="A68" s="132"/>
      <c r="B68" s="132"/>
      <c r="C68" s="132"/>
      <c r="D68" s="132"/>
      <c r="E68" s="132"/>
      <c r="G68" s="132"/>
    </row>
    <row r="69" spans="1:7">
      <c r="A69" s="132"/>
      <c r="B69" s="132"/>
      <c r="C69" s="132"/>
      <c r="D69" s="132"/>
      <c r="E69" s="132"/>
      <c r="F69" s="132"/>
      <c r="G69" s="132"/>
    </row>
    <row r="70" spans="1:7">
      <c r="A70" s="132"/>
      <c r="B70" s="132"/>
      <c r="C70" s="132"/>
      <c r="D70" s="132"/>
      <c r="E70" s="132"/>
      <c r="F70" s="132"/>
      <c r="G70" s="132"/>
    </row>
    <row r="71" spans="1:7">
      <c r="A71" s="132"/>
      <c r="B71" s="132"/>
      <c r="C71" s="132"/>
      <c r="D71" s="132"/>
      <c r="E71" s="132"/>
      <c r="F71" s="132"/>
      <c r="G71" s="132"/>
    </row>
    <row r="72" spans="1:7">
      <c r="A72" s="132"/>
      <c r="B72" s="132"/>
      <c r="C72" s="132"/>
      <c r="D72" s="132"/>
      <c r="E72" s="132"/>
      <c r="F72" s="132"/>
      <c r="G72" s="132"/>
    </row>
    <row r="73" spans="1:7">
      <c r="A73" s="132"/>
      <c r="B73" s="132"/>
      <c r="C73" s="132"/>
      <c r="D73" s="132"/>
      <c r="E73" s="132"/>
      <c r="F73" s="132"/>
      <c r="G73" s="132"/>
    </row>
    <row r="74" spans="1:7">
      <c r="A74" s="132"/>
      <c r="B74" s="132"/>
      <c r="C74" s="132"/>
      <c r="D74" s="132"/>
      <c r="E74" s="132"/>
      <c r="F74" s="132"/>
      <c r="G74" s="132"/>
    </row>
    <row r="75" spans="1:7">
      <c r="A75" s="132"/>
      <c r="B75" s="132"/>
      <c r="C75" s="132"/>
      <c r="D75" s="132"/>
      <c r="E75" s="132"/>
      <c r="F75" s="132"/>
      <c r="G75" s="132"/>
    </row>
    <row r="76" spans="1:7">
      <c r="A76" s="132"/>
      <c r="B76" s="132"/>
      <c r="C76" s="132"/>
      <c r="D76" s="132"/>
      <c r="E76" s="132"/>
      <c r="F76" s="132"/>
      <c r="G76" s="132"/>
    </row>
    <row r="77" spans="1:7">
      <c r="A77" s="132"/>
      <c r="B77" s="132"/>
      <c r="C77" s="132"/>
      <c r="D77" s="132"/>
      <c r="E77" s="132"/>
      <c r="F77" s="132"/>
      <c r="G77" s="132"/>
    </row>
    <row r="78" spans="1:7">
      <c r="A78" s="132"/>
      <c r="B78" s="132"/>
      <c r="C78" s="132"/>
      <c r="D78" s="132"/>
      <c r="E78" s="132"/>
      <c r="F78" s="132"/>
      <c r="G78" s="132"/>
    </row>
    <row r="79" spans="1:7">
      <c r="A79" s="132"/>
      <c r="B79" s="132"/>
      <c r="C79" s="132"/>
      <c r="D79" s="132"/>
      <c r="E79" s="132"/>
      <c r="F79" s="132"/>
      <c r="G79" s="132"/>
    </row>
    <row r="80" spans="1:7">
      <c r="A80" s="132"/>
      <c r="B80" s="132"/>
      <c r="C80" s="132"/>
      <c r="D80" s="132"/>
      <c r="E80" s="132"/>
      <c r="F80" s="132"/>
      <c r="G80" s="132"/>
    </row>
    <row r="81" spans="1:7">
      <c r="A81" s="132"/>
      <c r="B81" s="132"/>
      <c r="C81" s="132"/>
      <c r="D81" s="132"/>
      <c r="E81" s="132"/>
      <c r="F81" s="132"/>
      <c r="G81" s="132"/>
    </row>
    <row r="82" spans="1:7">
      <c r="A82" s="132"/>
      <c r="B82" s="132"/>
      <c r="C82" s="132"/>
      <c r="D82" s="132"/>
      <c r="E82" s="132"/>
      <c r="F82" s="132"/>
      <c r="G82" s="132"/>
    </row>
    <row r="83" spans="1:7">
      <c r="A83" s="132"/>
      <c r="B83" s="132"/>
      <c r="C83" s="132"/>
      <c r="D83" s="132"/>
      <c r="E83" s="132"/>
      <c r="F83" s="132"/>
      <c r="G83" s="132"/>
    </row>
    <row r="84" spans="1:7">
      <c r="A84" s="132"/>
      <c r="B84" s="132"/>
      <c r="C84" s="132"/>
      <c r="D84" s="132"/>
      <c r="E84" s="132"/>
      <c r="F84" s="132"/>
      <c r="G84" s="132"/>
    </row>
    <row r="85" spans="1:7">
      <c r="A85" s="132"/>
      <c r="B85" s="132"/>
      <c r="C85" s="132"/>
      <c r="D85" s="132"/>
      <c r="E85" s="132"/>
      <c r="F85" s="132"/>
      <c r="G85" s="132"/>
    </row>
    <row r="86" spans="1:7">
      <c r="A86" s="132"/>
      <c r="B86" s="132"/>
      <c r="C86" s="132"/>
      <c r="D86" s="132"/>
      <c r="E86" s="132"/>
      <c r="F86" s="132"/>
      <c r="G86" s="132"/>
    </row>
    <row r="87" spans="1:7">
      <c r="A87" s="132"/>
      <c r="B87" s="132"/>
      <c r="C87" s="132"/>
      <c r="D87" s="132"/>
      <c r="E87" s="132"/>
      <c r="F87" s="132"/>
      <c r="G87" s="132"/>
    </row>
    <row r="88" spans="1:7">
      <c r="A88" s="132"/>
      <c r="B88" s="132"/>
      <c r="C88" s="132"/>
      <c r="D88" s="132"/>
      <c r="E88" s="132"/>
      <c r="F88" s="132"/>
      <c r="G88" s="132"/>
    </row>
    <row r="89" spans="1:7">
      <c r="A89" s="132"/>
      <c r="B89" s="132"/>
      <c r="C89" s="132"/>
      <c r="D89" s="132"/>
      <c r="E89" s="132"/>
      <c r="F89" s="132"/>
      <c r="G89" s="132"/>
    </row>
    <row r="90" spans="1:7">
      <c r="A90" s="132"/>
      <c r="B90" s="132"/>
      <c r="C90" s="132"/>
      <c r="D90" s="132"/>
      <c r="E90" s="132"/>
      <c r="F90" s="132"/>
      <c r="G90" s="132"/>
    </row>
    <row r="91" spans="1:7">
      <c r="A91" s="132"/>
      <c r="B91" s="132"/>
      <c r="C91" s="132"/>
      <c r="D91" s="132"/>
      <c r="E91" s="132"/>
      <c r="F91" s="132"/>
      <c r="G91" s="132"/>
    </row>
    <row r="92" spans="1:7">
      <c r="A92" s="132"/>
      <c r="B92" s="132"/>
      <c r="C92" s="132"/>
      <c r="D92" s="132"/>
      <c r="E92" s="132"/>
      <c r="F92" s="132"/>
      <c r="G92" s="132"/>
    </row>
    <row r="93" spans="1:7">
      <c r="A93" s="132"/>
      <c r="B93" s="132"/>
      <c r="C93" s="132"/>
      <c r="D93" s="132"/>
      <c r="E93" s="132"/>
      <c r="F93" s="132"/>
      <c r="G93" s="132"/>
    </row>
    <row r="94" spans="1:7">
      <c r="A94" s="132"/>
      <c r="B94" s="132"/>
      <c r="C94" s="132"/>
      <c r="D94" s="132"/>
      <c r="E94" s="132"/>
      <c r="F94" s="132"/>
      <c r="G94" s="132"/>
    </row>
    <row r="95" spans="1:7">
      <c r="A95" s="132"/>
      <c r="B95" s="132"/>
      <c r="C95" s="132"/>
      <c r="D95" s="132"/>
      <c r="E95" s="132"/>
      <c r="F95" s="132"/>
      <c r="G95" s="132"/>
    </row>
    <row r="96" spans="1:7">
      <c r="A96" s="132"/>
      <c r="B96" s="132"/>
      <c r="C96" s="132"/>
      <c r="D96" s="132"/>
      <c r="E96" s="132"/>
      <c r="F96" s="132"/>
      <c r="G96" s="132"/>
    </row>
    <row r="97" spans="1:7">
      <c r="A97" s="132"/>
      <c r="B97" s="132"/>
      <c r="C97" s="132"/>
      <c r="D97" s="132"/>
      <c r="E97" s="132"/>
      <c r="F97" s="132"/>
      <c r="G97" s="132"/>
    </row>
    <row r="98" spans="1:7">
      <c r="A98" s="132"/>
      <c r="B98" s="132"/>
      <c r="C98" s="132"/>
      <c r="D98" s="132"/>
      <c r="E98" s="132"/>
      <c r="F98" s="132"/>
      <c r="G98" s="132"/>
    </row>
    <row r="99" spans="1:7">
      <c r="A99" s="132"/>
      <c r="B99" s="132"/>
      <c r="C99" s="132"/>
      <c r="D99" s="132"/>
      <c r="E99" s="132"/>
      <c r="F99" s="132"/>
      <c r="G99" s="132"/>
    </row>
    <row r="100" spans="1:7">
      <c r="A100" s="132"/>
      <c r="B100" s="132"/>
      <c r="C100" s="132"/>
      <c r="D100" s="132"/>
      <c r="E100" s="132"/>
      <c r="F100" s="132"/>
      <c r="G100" s="132"/>
    </row>
    <row r="101" spans="1:7">
      <c r="A101" s="132"/>
      <c r="B101" s="132"/>
      <c r="C101" s="132"/>
      <c r="D101" s="132"/>
      <c r="E101" s="132"/>
      <c r="F101" s="132"/>
      <c r="G101" s="132"/>
    </row>
    <row r="102" spans="1:7">
      <c r="A102" s="132"/>
      <c r="B102" s="132"/>
      <c r="C102" s="132"/>
      <c r="D102" s="132"/>
      <c r="E102" s="132"/>
      <c r="F102" s="132"/>
      <c r="G102" s="132"/>
    </row>
    <row r="103" spans="1:7">
      <c r="A103" s="132"/>
      <c r="B103" s="132"/>
      <c r="C103" s="132"/>
      <c r="D103" s="132"/>
      <c r="E103" s="132"/>
      <c r="F103" s="132"/>
      <c r="G103" s="132"/>
    </row>
    <row r="104" spans="1:7">
      <c r="A104" s="132"/>
      <c r="B104" s="132"/>
      <c r="C104" s="132"/>
      <c r="D104" s="132"/>
      <c r="E104" s="132"/>
      <c r="F104" s="132"/>
      <c r="G104" s="132"/>
    </row>
    <row r="105" spans="1:7">
      <c r="A105" s="132"/>
      <c r="B105" s="132"/>
      <c r="C105" s="132"/>
      <c r="D105" s="132"/>
      <c r="E105" s="132"/>
      <c r="F105" s="132"/>
      <c r="G105" s="132"/>
    </row>
    <row r="106" spans="1:7">
      <c r="A106" s="132"/>
      <c r="B106" s="132"/>
      <c r="C106" s="132"/>
      <c r="D106" s="132"/>
      <c r="E106" s="132"/>
      <c r="F106" s="132"/>
      <c r="G106" s="132"/>
    </row>
    <row r="107" spans="1:7">
      <c r="A107" s="132"/>
      <c r="B107" s="132"/>
      <c r="C107" s="132"/>
      <c r="D107" s="132"/>
      <c r="E107" s="132"/>
      <c r="F107" s="132"/>
      <c r="G107" s="132"/>
    </row>
    <row r="108" spans="1:7">
      <c r="A108" s="132"/>
      <c r="B108" s="132"/>
      <c r="C108" s="132"/>
      <c r="D108" s="132"/>
      <c r="E108" s="132"/>
      <c r="F108" s="132"/>
      <c r="G108" s="132"/>
    </row>
    <row r="109" spans="1:7">
      <c r="A109" s="132"/>
      <c r="B109" s="132"/>
      <c r="C109" s="132"/>
      <c r="D109" s="132"/>
      <c r="E109" s="132"/>
      <c r="F109" s="132"/>
      <c r="G109" s="132"/>
    </row>
    <row r="110" spans="1:7">
      <c r="A110" s="132"/>
      <c r="B110" s="132"/>
      <c r="C110" s="132"/>
      <c r="D110" s="132"/>
      <c r="E110" s="132"/>
      <c r="F110" s="132"/>
      <c r="G110" s="132"/>
    </row>
    <row r="111" spans="1:7">
      <c r="A111" s="132"/>
      <c r="B111" s="132"/>
      <c r="C111" s="132"/>
      <c r="D111" s="132"/>
      <c r="E111" s="132"/>
      <c r="F111" s="132"/>
      <c r="G111" s="132"/>
    </row>
    <row r="112" spans="1:7">
      <c r="A112" s="132"/>
      <c r="B112" s="132"/>
      <c r="C112" s="132"/>
      <c r="D112" s="132"/>
      <c r="E112" s="132"/>
      <c r="F112" s="132"/>
      <c r="G112" s="132"/>
    </row>
    <row r="113" spans="1:7">
      <c r="A113" s="132"/>
      <c r="B113" s="132"/>
      <c r="C113" s="132"/>
      <c r="D113" s="132"/>
      <c r="E113" s="132"/>
      <c r="F113" s="132"/>
      <c r="G113" s="132"/>
    </row>
    <row r="114" spans="1:7">
      <c r="A114" s="132"/>
      <c r="B114" s="132"/>
      <c r="C114" s="132"/>
      <c r="D114" s="132"/>
      <c r="E114" s="132"/>
      <c r="F114" s="132"/>
      <c r="G114" s="132"/>
    </row>
    <row r="115" spans="1:7">
      <c r="A115" s="132"/>
      <c r="B115" s="132"/>
      <c r="C115" s="132"/>
      <c r="D115" s="132"/>
      <c r="E115" s="132"/>
      <c r="F115" s="132"/>
      <c r="G115" s="132"/>
    </row>
    <row r="116" spans="1:7">
      <c r="A116" s="132"/>
      <c r="B116" s="132"/>
      <c r="C116" s="132"/>
      <c r="D116" s="132"/>
      <c r="E116" s="132"/>
      <c r="F116" s="132"/>
      <c r="G116" s="132"/>
    </row>
    <row r="117" spans="1:7">
      <c r="A117" s="132"/>
      <c r="B117" s="132"/>
      <c r="C117" s="132"/>
      <c r="D117" s="132"/>
      <c r="E117" s="132"/>
      <c r="F117" s="132"/>
      <c r="G117" s="132"/>
    </row>
    <row r="118" spans="1:7">
      <c r="A118" s="132"/>
      <c r="B118" s="132"/>
      <c r="C118" s="132"/>
      <c r="D118" s="132"/>
      <c r="E118" s="132"/>
      <c r="F118" s="132"/>
      <c r="G118" s="132"/>
    </row>
    <row r="119" spans="1:7">
      <c r="A119" s="132"/>
      <c r="B119" s="132"/>
      <c r="C119" s="132"/>
      <c r="D119" s="132"/>
      <c r="E119" s="132"/>
      <c r="F119" s="132"/>
      <c r="G119" s="132"/>
    </row>
    <row r="120" spans="1:7">
      <c r="A120" s="132"/>
      <c r="B120" s="132"/>
      <c r="C120" s="132"/>
      <c r="D120" s="132"/>
      <c r="E120" s="132"/>
      <c r="F120" s="132"/>
      <c r="G120" s="132"/>
    </row>
    <row r="121" spans="1:7">
      <c r="A121" s="132"/>
      <c r="B121" s="132"/>
      <c r="C121" s="132"/>
      <c r="D121" s="132"/>
      <c r="E121" s="132"/>
      <c r="F121" s="132"/>
      <c r="G121" s="132"/>
    </row>
    <row r="122" spans="1:7">
      <c r="A122" s="132"/>
      <c r="B122" s="132"/>
      <c r="C122" s="132"/>
      <c r="D122" s="132"/>
      <c r="E122" s="132"/>
      <c r="F122" s="132"/>
      <c r="G122" s="132"/>
    </row>
    <row r="123" spans="1:7">
      <c r="A123" s="132"/>
      <c r="B123" s="132"/>
      <c r="C123" s="132"/>
      <c r="D123" s="132"/>
      <c r="E123" s="132"/>
      <c r="F123" s="132"/>
      <c r="G123" s="132"/>
    </row>
    <row r="124" spans="1:7">
      <c r="A124" s="132"/>
      <c r="B124" s="132"/>
      <c r="C124" s="132"/>
      <c r="D124" s="132"/>
      <c r="E124" s="132"/>
      <c r="F124" s="132"/>
      <c r="G124" s="132"/>
    </row>
    <row r="125" spans="1:7">
      <c r="A125" s="132"/>
      <c r="B125" s="132"/>
      <c r="C125" s="132"/>
      <c r="D125" s="132"/>
      <c r="E125" s="132"/>
      <c r="F125" s="132"/>
      <c r="G125" s="132"/>
    </row>
    <row r="126" spans="1:7">
      <c r="A126" s="132"/>
      <c r="B126" s="132"/>
      <c r="C126" s="132"/>
      <c r="D126" s="132"/>
      <c r="E126" s="132"/>
      <c r="F126" s="132"/>
      <c r="G126" s="132"/>
    </row>
    <row r="127" spans="1:7">
      <c r="A127" s="132"/>
      <c r="B127" s="132"/>
      <c r="C127" s="132"/>
      <c r="D127" s="132"/>
      <c r="E127" s="132"/>
      <c r="F127" s="132"/>
      <c r="G127" s="132"/>
    </row>
    <row r="128" spans="1:7">
      <c r="A128" s="132"/>
      <c r="B128" s="132"/>
      <c r="C128" s="132"/>
      <c r="D128" s="132"/>
      <c r="E128" s="132"/>
      <c r="F128" s="132"/>
      <c r="G128" s="132"/>
    </row>
    <row r="129" spans="1:7">
      <c r="A129" s="132"/>
      <c r="B129" s="132"/>
      <c r="C129" s="132"/>
      <c r="D129" s="132"/>
      <c r="E129" s="132"/>
      <c r="F129" s="132"/>
      <c r="G129" s="132"/>
    </row>
    <row r="130" spans="1:7">
      <c r="A130" s="132"/>
      <c r="B130" s="132"/>
      <c r="C130" s="132"/>
      <c r="D130" s="132"/>
      <c r="E130" s="132"/>
      <c r="F130" s="132"/>
      <c r="G130" s="132"/>
    </row>
    <row r="131" spans="1:7">
      <c r="A131" s="132"/>
      <c r="B131" s="132"/>
      <c r="C131" s="132"/>
      <c r="D131" s="132"/>
      <c r="E131" s="132"/>
      <c r="F131" s="132"/>
      <c r="G131" s="132"/>
    </row>
    <row r="132" spans="1:7">
      <c r="A132" s="132"/>
      <c r="B132" s="132"/>
      <c r="C132" s="132"/>
      <c r="D132" s="132"/>
      <c r="E132" s="132"/>
      <c r="F132" s="132"/>
      <c r="G132" s="132"/>
    </row>
    <row r="133" spans="1:7">
      <c r="A133" s="132"/>
      <c r="B133" s="132"/>
      <c r="C133" s="132"/>
      <c r="D133" s="132"/>
      <c r="E133" s="132"/>
      <c r="F133" s="132"/>
      <c r="G133" s="132"/>
    </row>
    <row r="134" spans="1:7">
      <c r="A134" s="132"/>
      <c r="B134" s="132"/>
      <c r="C134" s="132"/>
      <c r="D134" s="132"/>
      <c r="E134" s="132"/>
      <c r="F134" s="132"/>
      <c r="G134" s="132"/>
    </row>
    <row r="135" spans="1:7">
      <c r="A135" s="132"/>
      <c r="B135" s="132"/>
      <c r="C135" s="132"/>
      <c r="D135" s="132"/>
      <c r="E135" s="132"/>
      <c r="F135" s="132"/>
      <c r="G135" s="132"/>
    </row>
    <row r="136" spans="1:7">
      <c r="A136" s="132"/>
      <c r="B136" s="132"/>
      <c r="C136" s="132"/>
      <c r="D136" s="132"/>
      <c r="E136" s="132"/>
      <c r="F136" s="132"/>
      <c r="G136" s="132"/>
    </row>
    <row r="137" spans="1:7">
      <c r="A137" s="132"/>
      <c r="B137" s="132"/>
      <c r="C137" s="132"/>
      <c r="D137" s="132"/>
      <c r="E137" s="132"/>
      <c r="F137" s="132"/>
      <c r="G137" s="132"/>
    </row>
    <row r="138" spans="1:7">
      <c r="A138" s="132"/>
      <c r="B138" s="132"/>
      <c r="C138" s="132"/>
      <c r="D138" s="132"/>
      <c r="E138" s="132"/>
      <c r="F138" s="132"/>
      <c r="G138" s="132"/>
    </row>
    <row r="139" spans="1:7">
      <c r="A139" s="132"/>
      <c r="B139" s="132"/>
      <c r="C139" s="132"/>
      <c r="D139" s="132"/>
      <c r="E139" s="132"/>
      <c r="F139" s="132"/>
      <c r="G139" s="132"/>
    </row>
    <row r="140" spans="1:7">
      <c r="A140" s="132"/>
      <c r="B140" s="132"/>
      <c r="C140" s="132"/>
      <c r="D140" s="132"/>
      <c r="E140" s="132"/>
      <c r="F140" s="132"/>
      <c r="G140" s="132"/>
    </row>
    <row r="141" spans="1:7">
      <c r="A141" s="132"/>
      <c r="B141" s="132"/>
      <c r="C141" s="132"/>
      <c r="D141" s="132"/>
      <c r="E141" s="132"/>
      <c r="F141" s="132"/>
      <c r="G141" s="132"/>
    </row>
    <row r="142" spans="1:7">
      <c r="A142" s="132"/>
      <c r="B142" s="132"/>
      <c r="C142" s="132"/>
      <c r="D142" s="132"/>
      <c r="E142" s="132"/>
      <c r="F142" s="132"/>
      <c r="G142" s="132"/>
    </row>
    <row r="143" spans="1:7">
      <c r="A143" s="132"/>
      <c r="B143" s="132"/>
      <c r="C143" s="132"/>
      <c r="D143" s="132"/>
      <c r="E143" s="132"/>
      <c r="F143" s="132"/>
      <c r="G143" s="132"/>
    </row>
    <row r="144" spans="1:7">
      <c r="A144" s="132"/>
      <c r="B144" s="132"/>
      <c r="C144" s="132"/>
      <c r="D144" s="132"/>
      <c r="E144" s="132"/>
      <c r="F144" s="132"/>
      <c r="G144" s="132"/>
    </row>
    <row r="145" spans="1:7">
      <c r="A145" s="132"/>
      <c r="B145" s="132"/>
      <c r="C145" s="132"/>
      <c r="D145" s="132"/>
      <c r="E145" s="132"/>
      <c r="F145" s="132"/>
      <c r="G145" s="132"/>
    </row>
    <row r="146" spans="1:7">
      <c r="A146" s="132"/>
      <c r="B146" s="132"/>
      <c r="C146" s="132"/>
      <c r="D146" s="132"/>
      <c r="E146" s="132"/>
      <c r="F146" s="132"/>
      <c r="G146" s="132"/>
    </row>
    <row r="147" spans="1:7">
      <c r="A147" s="132"/>
      <c r="B147" s="132"/>
      <c r="C147" s="132"/>
      <c r="D147" s="132"/>
      <c r="E147" s="132"/>
      <c r="F147" s="132"/>
      <c r="G147" s="132"/>
    </row>
    <row r="148" spans="1:7">
      <c r="A148" s="132"/>
      <c r="B148" s="132"/>
      <c r="C148" s="132"/>
      <c r="D148" s="132"/>
      <c r="E148" s="132"/>
      <c r="F148" s="132"/>
      <c r="G148" s="132"/>
    </row>
    <row r="149" spans="1:7">
      <c r="A149" s="132"/>
      <c r="B149" s="132"/>
      <c r="C149" s="132"/>
      <c r="D149" s="132"/>
      <c r="E149" s="132"/>
      <c r="F149" s="132"/>
      <c r="G149" s="132"/>
    </row>
    <row r="150" spans="1:7">
      <c r="A150" s="132"/>
      <c r="B150" s="132"/>
      <c r="C150" s="132"/>
      <c r="D150" s="132"/>
      <c r="E150" s="132"/>
      <c r="F150" s="132"/>
      <c r="G150" s="132"/>
    </row>
    <row r="151" spans="1:7">
      <c r="A151" s="132"/>
      <c r="B151" s="132"/>
      <c r="C151" s="132"/>
      <c r="D151" s="132"/>
      <c r="E151" s="132"/>
      <c r="F151" s="132"/>
      <c r="G151" s="132"/>
    </row>
    <row r="152" spans="1:7">
      <c r="A152" s="132"/>
      <c r="B152" s="132"/>
      <c r="C152" s="132"/>
      <c r="D152" s="132"/>
      <c r="E152" s="132"/>
      <c r="F152" s="132"/>
      <c r="G152" s="132"/>
    </row>
    <row r="153" spans="1:7">
      <c r="A153" s="132"/>
      <c r="B153" s="132"/>
      <c r="C153" s="132"/>
      <c r="D153" s="132"/>
      <c r="E153" s="132"/>
      <c r="F153" s="132"/>
      <c r="G153" s="132"/>
    </row>
    <row r="154" spans="1:7">
      <c r="A154" s="132"/>
      <c r="B154" s="132"/>
      <c r="C154" s="132"/>
      <c r="D154" s="132"/>
      <c r="E154" s="132"/>
      <c r="F154" s="132"/>
      <c r="G154" s="132"/>
    </row>
    <row r="155" spans="1:7">
      <c r="A155" s="132"/>
      <c r="B155" s="132"/>
      <c r="C155" s="132"/>
      <c r="D155" s="132"/>
      <c r="E155" s="132"/>
      <c r="F155" s="132"/>
      <c r="G155" s="132"/>
    </row>
    <row r="156" spans="1:7">
      <c r="A156" s="132"/>
      <c r="B156" s="132"/>
      <c r="C156" s="132"/>
      <c r="D156" s="132"/>
      <c r="E156" s="132"/>
      <c r="F156" s="132"/>
      <c r="G156" s="132"/>
    </row>
    <row r="157" spans="1:7">
      <c r="A157" s="132"/>
      <c r="B157" s="132"/>
      <c r="C157" s="132"/>
      <c r="D157" s="132"/>
      <c r="E157" s="132"/>
      <c r="F157" s="132"/>
      <c r="G157" s="132"/>
    </row>
    <row r="158" spans="1:7">
      <c r="A158" s="132"/>
      <c r="B158" s="132"/>
      <c r="C158" s="132"/>
      <c r="D158" s="132"/>
      <c r="E158" s="132"/>
      <c r="F158" s="132"/>
      <c r="G158" s="132"/>
    </row>
    <row r="159" spans="1:7">
      <c r="A159" s="132"/>
      <c r="B159" s="132"/>
      <c r="C159" s="132"/>
      <c r="D159" s="132"/>
      <c r="E159" s="132"/>
      <c r="F159" s="132"/>
      <c r="G159" s="132"/>
    </row>
    <row r="160" spans="1:7">
      <c r="A160" s="132"/>
      <c r="B160" s="132"/>
      <c r="C160" s="132"/>
      <c r="D160" s="132"/>
      <c r="E160" s="132"/>
      <c r="F160" s="132"/>
      <c r="G160" s="132"/>
    </row>
    <row r="161" spans="1:7">
      <c r="A161" s="132"/>
      <c r="B161" s="132"/>
      <c r="C161" s="132"/>
      <c r="D161" s="132"/>
      <c r="E161" s="132"/>
      <c r="F161" s="132"/>
      <c r="G161" s="13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1"/>
  <sheetViews>
    <sheetView zoomScaleNormal="100" workbookViewId="0">
      <selection activeCell="F16" sqref="F16"/>
    </sheetView>
  </sheetViews>
  <sheetFormatPr baseColWidth="10" defaultColWidth="11.42578125" defaultRowHeight="12.75"/>
  <cols>
    <col min="1" max="1" width="16" style="165" customWidth="1"/>
    <col min="2" max="2" width="12" style="165" customWidth="1"/>
    <col min="3" max="7" width="11.85546875" style="165" customWidth="1"/>
    <col min="8" max="11" width="5.28515625" style="165" customWidth="1"/>
    <col min="12" max="16384" width="11.42578125" style="165"/>
  </cols>
  <sheetData>
    <row r="1" spans="1:8">
      <c r="A1" s="319" t="s">
        <v>638</v>
      </c>
      <c r="B1" s="132"/>
      <c r="C1" s="132"/>
      <c r="D1" s="132"/>
      <c r="E1" s="246"/>
      <c r="F1" s="132"/>
      <c r="G1" s="246"/>
    </row>
    <row r="2" spans="1:8">
      <c r="A2" s="321" t="s">
        <v>639</v>
      </c>
      <c r="B2" s="132"/>
      <c r="C2" s="132"/>
      <c r="D2" s="132"/>
      <c r="E2" s="132"/>
      <c r="F2" s="132"/>
      <c r="G2" s="132"/>
    </row>
    <row r="3" spans="1:8">
      <c r="A3" s="132"/>
      <c r="B3" s="132"/>
      <c r="C3" s="132"/>
      <c r="D3" s="132"/>
      <c r="E3" s="132"/>
      <c r="F3" s="132"/>
      <c r="G3" s="132"/>
    </row>
    <row r="4" spans="1:8">
      <c r="A4" s="312"/>
      <c r="B4" s="313" t="s">
        <v>6</v>
      </c>
      <c r="C4" s="313" t="s">
        <v>60</v>
      </c>
      <c r="D4" s="313" t="s">
        <v>61</v>
      </c>
      <c r="E4" s="313" t="s">
        <v>362</v>
      </c>
      <c r="F4" s="313" t="s">
        <v>211</v>
      </c>
      <c r="G4" s="313" t="s">
        <v>626</v>
      </c>
      <c r="H4" s="194"/>
    </row>
    <row r="5" spans="1:8">
      <c r="A5" s="169" t="s">
        <v>640</v>
      </c>
      <c r="B5" s="201">
        <f>SUM(C5:G5)</f>
        <v>398138</v>
      </c>
      <c r="C5" s="201">
        <f>C8+C11</f>
        <v>88205</v>
      </c>
      <c r="D5" s="201">
        <f t="shared" ref="D5:G5" si="0">D8+D11</f>
        <v>76375</v>
      </c>
      <c r="E5" s="201">
        <f t="shared" si="0"/>
        <v>100587</v>
      </c>
      <c r="F5" s="201">
        <f t="shared" si="0"/>
        <v>43322</v>
      </c>
      <c r="G5" s="201">
        <f t="shared" si="0"/>
        <v>89649</v>
      </c>
      <c r="H5" s="194"/>
    </row>
    <row r="6" spans="1:8">
      <c r="A6" s="138" t="s">
        <v>641</v>
      </c>
      <c r="B6" s="136">
        <f t="shared" ref="B6:B13" si="1">SUM(C6:G6)</f>
        <v>152446</v>
      </c>
      <c r="C6" s="136">
        <v>35911</v>
      </c>
      <c r="D6" s="136">
        <v>27771</v>
      </c>
      <c r="E6" s="136">
        <v>36802</v>
      </c>
      <c r="F6" s="136">
        <v>16446</v>
      </c>
      <c r="G6" s="136">
        <v>35516</v>
      </c>
      <c r="H6" s="194"/>
    </row>
    <row r="7" spans="1:8">
      <c r="A7" s="139" t="s">
        <v>642</v>
      </c>
      <c r="B7" s="195">
        <f t="shared" si="1"/>
        <v>245692</v>
      </c>
      <c r="C7" s="195">
        <v>52294</v>
      </c>
      <c r="D7" s="195">
        <v>48604</v>
      </c>
      <c r="E7" s="195">
        <v>63785</v>
      </c>
      <c r="F7" s="195">
        <v>26876</v>
      </c>
      <c r="G7" s="195">
        <v>54133</v>
      </c>
      <c r="H7" s="194"/>
    </row>
    <row r="8" spans="1:8">
      <c r="A8" s="169" t="s">
        <v>643</v>
      </c>
      <c r="B8" s="201">
        <f>SUM(C8:G8)</f>
        <v>210319</v>
      </c>
      <c r="C8" s="201">
        <f>SUM(C9:C10)</f>
        <v>44547</v>
      </c>
      <c r="D8" s="201">
        <f t="shared" ref="D8:G8" si="2">SUM(D9:D10)</f>
        <v>40002</v>
      </c>
      <c r="E8" s="201">
        <f t="shared" si="2"/>
        <v>55449</v>
      </c>
      <c r="F8" s="201">
        <f t="shared" si="2"/>
        <v>23509</v>
      </c>
      <c r="G8" s="201">
        <f t="shared" si="2"/>
        <v>46812</v>
      </c>
      <c r="H8" s="194"/>
    </row>
    <row r="9" spans="1:8">
      <c r="A9" s="138" t="s">
        <v>641</v>
      </c>
      <c r="B9" s="136">
        <f t="shared" si="1"/>
        <v>78408</v>
      </c>
      <c r="C9" s="136">
        <v>17801</v>
      </c>
      <c r="D9" s="136">
        <v>13981</v>
      </c>
      <c r="E9" s="136">
        <v>19329</v>
      </c>
      <c r="F9" s="136">
        <v>8695</v>
      </c>
      <c r="G9" s="136">
        <v>18602</v>
      </c>
      <c r="H9" s="194"/>
    </row>
    <row r="10" spans="1:8">
      <c r="A10" s="139" t="s">
        <v>642</v>
      </c>
      <c r="B10" s="195">
        <f t="shared" si="1"/>
        <v>131911</v>
      </c>
      <c r="C10" s="195">
        <v>26746</v>
      </c>
      <c r="D10" s="195">
        <v>26021</v>
      </c>
      <c r="E10" s="195">
        <v>36120</v>
      </c>
      <c r="F10" s="195">
        <v>14814</v>
      </c>
      <c r="G10" s="195">
        <v>28210</v>
      </c>
      <c r="H10" s="194"/>
    </row>
    <row r="11" spans="1:8">
      <c r="A11" s="169" t="s">
        <v>644</v>
      </c>
      <c r="B11" s="201">
        <f t="shared" si="1"/>
        <v>187819</v>
      </c>
      <c r="C11" s="201">
        <f>SUM(C12:C13)</f>
        <v>43658</v>
      </c>
      <c r="D11" s="201">
        <f t="shared" ref="D11:G11" si="3">SUM(D12:D13)</f>
        <v>36373</v>
      </c>
      <c r="E11" s="201">
        <f t="shared" si="3"/>
        <v>45138</v>
      </c>
      <c r="F11" s="201">
        <f t="shared" si="3"/>
        <v>19813</v>
      </c>
      <c r="G11" s="201">
        <f t="shared" si="3"/>
        <v>42837</v>
      </c>
      <c r="H11" s="194"/>
    </row>
    <row r="12" spans="1:8">
      <c r="A12" s="138" t="s">
        <v>641</v>
      </c>
      <c r="B12" s="136">
        <f t="shared" si="1"/>
        <v>74038</v>
      </c>
      <c r="C12" s="136">
        <v>18110</v>
      </c>
      <c r="D12" s="136">
        <v>13790</v>
      </c>
      <c r="E12" s="136">
        <v>17473</v>
      </c>
      <c r="F12" s="136">
        <v>7751</v>
      </c>
      <c r="G12" s="136">
        <v>16914</v>
      </c>
      <c r="H12" s="194"/>
    </row>
    <row r="13" spans="1:8">
      <c r="A13" s="139" t="s">
        <v>642</v>
      </c>
      <c r="B13" s="195">
        <f t="shared" si="1"/>
        <v>113781</v>
      </c>
      <c r="C13" s="195">
        <v>25548</v>
      </c>
      <c r="D13" s="195">
        <v>22583</v>
      </c>
      <c r="E13" s="195">
        <v>27665</v>
      </c>
      <c r="F13" s="195">
        <v>12062</v>
      </c>
      <c r="G13" s="195">
        <v>25923</v>
      </c>
      <c r="H13" s="194"/>
    </row>
    <row r="14" spans="1:8" ht="13.5">
      <c r="A14" s="127" t="s">
        <v>216</v>
      </c>
      <c r="B14" s="132"/>
      <c r="C14" s="246"/>
      <c r="D14" s="246"/>
      <c r="E14" s="246"/>
      <c r="F14" s="246"/>
      <c r="G14" s="246"/>
    </row>
    <row r="15" spans="1:8">
      <c r="A15" s="336"/>
      <c r="B15" s="336"/>
      <c r="C15" s="336"/>
      <c r="D15" s="336"/>
      <c r="E15" s="336"/>
      <c r="F15" s="336"/>
      <c r="G15" s="246"/>
    </row>
    <row r="16" spans="1:8">
      <c r="A16" s="336"/>
      <c r="B16" s="132"/>
      <c r="F16" s="132"/>
    </row>
    <row r="17" spans="1:7">
      <c r="A17" s="336"/>
      <c r="B17" s="132"/>
      <c r="C17" s="132"/>
      <c r="D17" s="132"/>
      <c r="E17" s="132"/>
      <c r="F17" s="132"/>
      <c r="G17" s="132"/>
    </row>
    <row r="18" spans="1:7">
      <c r="A18" s="336"/>
      <c r="B18" s="132"/>
      <c r="C18" s="132"/>
      <c r="D18" s="132"/>
      <c r="E18" s="132"/>
      <c r="G18" s="132"/>
    </row>
    <row r="19" spans="1:7">
      <c r="A19" s="336"/>
      <c r="B19" s="132"/>
      <c r="F19" s="132"/>
    </row>
    <row r="20" spans="1:7">
      <c r="A20" s="132"/>
      <c r="B20" s="132"/>
      <c r="C20" s="132"/>
      <c r="D20" s="132"/>
      <c r="E20" s="132"/>
      <c r="F20" s="132"/>
      <c r="G20" s="132"/>
    </row>
    <row r="21" spans="1:7">
      <c r="A21" s="132"/>
      <c r="B21" s="132"/>
      <c r="C21" s="132"/>
      <c r="D21" s="132"/>
      <c r="E21" s="132"/>
      <c r="G21" s="132"/>
    </row>
    <row r="22" spans="1:7">
      <c r="A22" s="132"/>
      <c r="B22" s="132"/>
      <c r="C22" s="132"/>
      <c r="D22" s="132"/>
      <c r="E22" s="132"/>
      <c r="F22" s="132"/>
      <c r="G22" s="132"/>
    </row>
    <row r="23" spans="1:7">
      <c r="A23" s="132"/>
      <c r="B23" s="132"/>
      <c r="C23" s="132"/>
      <c r="D23" s="132"/>
      <c r="E23" s="132"/>
      <c r="F23" s="132"/>
      <c r="G23" s="132"/>
    </row>
    <row r="24" spans="1:7">
      <c r="A24" s="132"/>
      <c r="B24" s="132"/>
      <c r="C24" s="132"/>
      <c r="D24" s="132"/>
      <c r="E24" s="132"/>
      <c r="F24" s="132"/>
      <c r="G24" s="132"/>
    </row>
    <row r="25" spans="1:7">
      <c r="A25" s="132"/>
      <c r="B25" s="132"/>
      <c r="C25" s="132"/>
      <c r="D25" s="132"/>
      <c r="E25" s="132"/>
      <c r="F25" s="132"/>
      <c r="G25" s="132"/>
    </row>
    <row r="26" spans="1:7">
      <c r="A26" s="132"/>
      <c r="B26" s="132"/>
      <c r="C26" s="132"/>
      <c r="D26" s="132"/>
      <c r="E26" s="132"/>
      <c r="F26" s="132"/>
      <c r="G26" s="132"/>
    </row>
    <row r="27" spans="1:7">
      <c r="A27" s="132"/>
      <c r="B27" s="132"/>
      <c r="C27" s="132"/>
      <c r="D27" s="132"/>
      <c r="E27" s="132"/>
      <c r="F27" s="132"/>
      <c r="G27" s="132"/>
    </row>
    <row r="28" spans="1:7">
      <c r="A28" s="132"/>
      <c r="B28" s="132"/>
      <c r="C28" s="132"/>
      <c r="D28" s="132"/>
      <c r="E28" s="132"/>
      <c r="G28" s="132"/>
    </row>
    <row r="29" spans="1:7">
      <c r="A29" s="132"/>
      <c r="B29" s="132"/>
      <c r="C29" s="132"/>
      <c r="D29" s="132"/>
      <c r="E29" s="132"/>
      <c r="F29" s="132"/>
      <c r="G29" s="132"/>
    </row>
    <row r="30" spans="1:7">
      <c r="A30" s="132"/>
      <c r="B30" s="132"/>
      <c r="C30" s="132"/>
      <c r="D30" s="132"/>
      <c r="E30" s="132"/>
      <c r="F30" s="132"/>
      <c r="G30" s="132"/>
    </row>
    <row r="31" spans="1:7">
      <c r="A31" s="132"/>
      <c r="B31" s="132"/>
      <c r="C31" s="132"/>
      <c r="D31" s="132"/>
      <c r="E31" s="132"/>
      <c r="F31" s="132"/>
      <c r="G31" s="132"/>
    </row>
    <row r="32" spans="1:7">
      <c r="A32" s="132"/>
      <c r="B32" s="132"/>
      <c r="C32" s="132"/>
      <c r="D32" s="132"/>
      <c r="E32" s="132"/>
      <c r="F32" s="132"/>
      <c r="G32" s="132"/>
    </row>
    <row r="33" spans="1:7">
      <c r="A33" s="132"/>
      <c r="B33" s="132"/>
      <c r="C33" s="132"/>
      <c r="D33" s="132"/>
      <c r="E33" s="132"/>
      <c r="F33" s="132"/>
      <c r="G33" s="132"/>
    </row>
    <row r="34" spans="1:7">
      <c r="A34" s="132"/>
      <c r="B34" s="132"/>
      <c r="C34" s="132"/>
      <c r="D34" s="132"/>
      <c r="E34" s="132"/>
      <c r="F34" s="132"/>
      <c r="G34" s="132"/>
    </row>
    <row r="35" spans="1:7">
      <c r="A35" s="132"/>
      <c r="B35" s="132"/>
      <c r="C35" s="132"/>
      <c r="D35" s="132"/>
      <c r="E35" s="132"/>
      <c r="F35" s="132"/>
      <c r="G35" s="132"/>
    </row>
    <row r="36" spans="1:7">
      <c r="A36" s="132"/>
      <c r="B36" s="132"/>
      <c r="C36" s="132"/>
      <c r="D36" s="132"/>
      <c r="E36" s="132"/>
      <c r="F36" s="132"/>
      <c r="G36" s="132"/>
    </row>
    <row r="37" spans="1:7">
      <c r="A37" s="132"/>
      <c r="B37" s="132"/>
      <c r="C37" s="132"/>
      <c r="D37" s="132"/>
      <c r="E37" s="132"/>
      <c r="F37" s="132"/>
      <c r="G37" s="132"/>
    </row>
    <row r="38" spans="1:7">
      <c r="A38" s="132"/>
      <c r="B38" s="132"/>
      <c r="C38" s="132"/>
      <c r="D38" s="132"/>
      <c r="E38" s="132"/>
      <c r="G38" s="132"/>
    </row>
    <row r="39" spans="1:7">
      <c r="A39" s="132"/>
      <c r="B39" s="132"/>
      <c r="C39" s="132"/>
      <c r="D39" s="132"/>
      <c r="E39" s="132"/>
      <c r="F39" s="132"/>
      <c r="G39" s="132"/>
    </row>
    <row r="40" spans="1:7">
      <c r="A40" s="132"/>
      <c r="B40" s="132"/>
      <c r="C40" s="132"/>
      <c r="D40" s="132"/>
      <c r="E40" s="132"/>
      <c r="F40" s="132"/>
      <c r="G40" s="132"/>
    </row>
    <row r="41" spans="1:7">
      <c r="A41" s="132"/>
      <c r="B41" s="132"/>
      <c r="C41" s="132"/>
      <c r="D41" s="132"/>
      <c r="E41" s="132"/>
      <c r="F41" s="132"/>
      <c r="G41" s="132"/>
    </row>
    <row r="42" spans="1:7">
      <c r="A42" s="132"/>
      <c r="B42" s="132"/>
      <c r="C42" s="132"/>
      <c r="D42" s="132"/>
      <c r="E42" s="132"/>
      <c r="F42" s="132"/>
      <c r="G42" s="132"/>
    </row>
    <row r="43" spans="1:7">
      <c r="A43" s="132"/>
      <c r="B43" s="132"/>
      <c r="C43" s="132"/>
      <c r="D43" s="132"/>
      <c r="E43" s="132"/>
      <c r="F43" s="132"/>
      <c r="G43" s="132"/>
    </row>
    <row r="44" spans="1:7">
      <c r="A44" s="132"/>
      <c r="B44" s="132"/>
      <c r="C44" s="132"/>
      <c r="D44" s="132"/>
      <c r="E44" s="132"/>
      <c r="F44" s="132"/>
      <c r="G44" s="132"/>
    </row>
    <row r="45" spans="1:7">
      <c r="A45" s="132"/>
      <c r="B45" s="132"/>
      <c r="C45" s="132"/>
      <c r="D45" s="132"/>
      <c r="E45" s="132"/>
      <c r="F45" s="132"/>
      <c r="G45" s="132"/>
    </row>
    <row r="46" spans="1:7">
      <c r="A46" s="132"/>
      <c r="B46" s="132"/>
      <c r="C46" s="132"/>
      <c r="D46" s="132"/>
      <c r="E46" s="132"/>
      <c r="F46" s="132"/>
      <c r="G46" s="132"/>
    </row>
    <row r="47" spans="1:7">
      <c r="A47" s="132"/>
      <c r="B47" s="132"/>
      <c r="C47" s="132"/>
      <c r="D47" s="132"/>
      <c r="E47" s="132"/>
      <c r="F47" s="132"/>
      <c r="G47" s="132"/>
    </row>
    <row r="48" spans="1:7">
      <c r="A48" s="132"/>
      <c r="B48" s="132"/>
      <c r="C48" s="132"/>
      <c r="D48" s="132"/>
      <c r="E48" s="132"/>
      <c r="G48" s="132"/>
    </row>
    <row r="49" spans="1:7">
      <c r="A49" s="132"/>
      <c r="B49" s="132"/>
      <c r="C49" s="132"/>
      <c r="D49" s="132"/>
      <c r="E49" s="132"/>
      <c r="F49" s="132"/>
      <c r="G49" s="132"/>
    </row>
    <row r="50" spans="1:7">
      <c r="A50" s="132"/>
      <c r="B50" s="132"/>
      <c r="C50" s="132"/>
      <c r="D50" s="132"/>
      <c r="E50" s="132"/>
      <c r="F50" s="132"/>
      <c r="G50" s="132"/>
    </row>
    <row r="51" spans="1:7">
      <c r="A51" s="132"/>
      <c r="B51" s="132"/>
      <c r="C51" s="132"/>
      <c r="D51" s="132"/>
      <c r="E51" s="132"/>
      <c r="F51" s="132"/>
      <c r="G51" s="132"/>
    </row>
    <row r="52" spans="1:7">
      <c r="A52" s="132"/>
      <c r="B52" s="132"/>
      <c r="C52" s="132"/>
      <c r="D52" s="132"/>
      <c r="E52" s="132"/>
      <c r="F52" s="132"/>
      <c r="G52" s="132"/>
    </row>
    <row r="53" spans="1:7">
      <c r="A53" s="132"/>
      <c r="B53" s="132"/>
      <c r="C53" s="132"/>
      <c r="D53" s="132"/>
      <c r="E53" s="132"/>
      <c r="F53" s="132"/>
      <c r="G53" s="132"/>
    </row>
    <row r="54" spans="1:7">
      <c r="A54" s="132"/>
      <c r="B54" s="132"/>
      <c r="C54" s="132"/>
      <c r="D54" s="132"/>
      <c r="E54" s="132"/>
      <c r="F54" s="132"/>
      <c r="G54" s="132"/>
    </row>
    <row r="55" spans="1:7">
      <c r="A55" s="132"/>
      <c r="B55" s="132"/>
      <c r="C55" s="132"/>
      <c r="D55" s="132"/>
      <c r="E55" s="132"/>
      <c r="F55" s="132"/>
      <c r="G55" s="132"/>
    </row>
    <row r="56" spans="1:7">
      <c r="A56" s="132"/>
      <c r="B56" s="132"/>
      <c r="C56" s="132"/>
      <c r="D56" s="132"/>
      <c r="E56" s="132"/>
      <c r="F56" s="132"/>
      <c r="G56" s="132"/>
    </row>
    <row r="57" spans="1:7">
      <c r="A57" s="132"/>
      <c r="B57" s="132"/>
      <c r="C57" s="132"/>
      <c r="D57" s="132"/>
      <c r="E57" s="132"/>
      <c r="F57" s="132"/>
      <c r="G57" s="132"/>
    </row>
    <row r="58" spans="1:7">
      <c r="A58" s="132"/>
      <c r="B58" s="132"/>
      <c r="C58" s="132"/>
      <c r="D58" s="132"/>
      <c r="E58" s="132"/>
      <c r="F58" s="132"/>
      <c r="G58" s="132"/>
    </row>
    <row r="59" spans="1:7">
      <c r="A59" s="132"/>
      <c r="B59" s="132"/>
      <c r="C59" s="132"/>
      <c r="D59" s="132"/>
      <c r="E59" s="132"/>
      <c r="F59" s="132"/>
      <c r="G59" s="132"/>
    </row>
    <row r="60" spans="1:7">
      <c r="A60" s="132"/>
      <c r="B60" s="132"/>
      <c r="C60" s="132"/>
      <c r="D60" s="132"/>
      <c r="E60" s="132"/>
      <c r="F60" s="132"/>
      <c r="G60" s="132"/>
    </row>
    <row r="61" spans="1:7">
      <c r="A61" s="132"/>
      <c r="B61" s="132"/>
      <c r="C61" s="132"/>
      <c r="D61" s="132"/>
      <c r="E61" s="132"/>
      <c r="F61" s="132"/>
      <c r="G61" s="132"/>
    </row>
    <row r="62" spans="1:7">
      <c r="A62" s="132"/>
      <c r="B62" s="132"/>
      <c r="C62" s="132"/>
      <c r="D62" s="132"/>
      <c r="E62" s="132"/>
      <c r="F62" s="132"/>
      <c r="G62" s="132"/>
    </row>
    <row r="63" spans="1:7">
      <c r="A63" s="132"/>
      <c r="B63" s="132"/>
      <c r="C63" s="132"/>
      <c r="D63" s="132"/>
      <c r="E63" s="132"/>
      <c r="F63" s="132"/>
      <c r="G63" s="132"/>
    </row>
    <row r="64" spans="1:7">
      <c r="A64" s="132"/>
      <c r="B64" s="132"/>
      <c r="C64" s="132"/>
      <c r="D64" s="132"/>
      <c r="E64" s="132"/>
      <c r="F64" s="132"/>
      <c r="G64" s="132"/>
    </row>
    <row r="65" spans="1:7">
      <c r="A65" s="132"/>
      <c r="B65" s="132"/>
      <c r="C65" s="132"/>
      <c r="D65" s="132"/>
      <c r="E65" s="132"/>
      <c r="F65" s="132"/>
      <c r="G65" s="132"/>
    </row>
    <row r="66" spans="1:7">
      <c r="A66" s="132"/>
      <c r="B66" s="132"/>
      <c r="C66" s="132"/>
      <c r="D66" s="132"/>
      <c r="E66" s="132"/>
      <c r="F66" s="132"/>
      <c r="G66" s="132"/>
    </row>
    <row r="67" spans="1:7">
      <c r="A67" s="132"/>
      <c r="B67" s="132"/>
      <c r="C67" s="132"/>
      <c r="D67" s="132"/>
      <c r="E67" s="132"/>
      <c r="F67" s="132"/>
      <c r="G67" s="132"/>
    </row>
    <row r="68" spans="1:7">
      <c r="A68" s="132"/>
      <c r="B68" s="132"/>
      <c r="C68" s="132"/>
      <c r="D68" s="132"/>
      <c r="E68" s="132"/>
      <c r="F68" s="132"/>
      <c r="G68" s="132"/>
    </row>
    <row r="69" spans="1:7">
      <c r="A69" s="132"/>
      <c r="B69" s="132"/>
      <c r="C69" s="132"/>
      <c r="D69" s="132"/>
      <c r="E69" s="132"/>
      <c r="F69" s="132"/>
      <c r="G69" s="132"/>
    </row>
    <row r="70" spans="1:7">
      <c r="A70" s="132"/>
      <c r="B70" s="132"/>
      <c r="C70" s="132"/>
      <c r="D70" s="132"/>
      <c r="E70" s="132"/>
      <c r="F70" s="132"/>
      <c r="G70" s="132"/>
    </row>
    <row r="71" spans="1:7">
      <c r="A71" s="132"/>
      <c r="B71" s="132"/>
      <c r="C71" s="132"/>
      <c r="D71" s="132"/>
      <c r="E71" s="132"/>
      <c r="F71" s="132"/>
      <c r="G71" s="132"/>
    </row>
    <row r="72" spans="1:7">
      <c r="A72" s="132"/>
      <c r="B72" s="132"/>
      <c r="C72" s="132"/>
      <c r="D72" s="132"/>
      <c r="E72" s="132"/>
      <c r="F72" s="132"/>
      <c r="G72" s="132"/>
    </row>
    <row r="73" spans="1:7">
      <c r="A73" s="132"/>
      <c r="B73" s="132"/>
      <c r="C73" s="132"/>
      <c r="D73" s="132"/>
      <c r="E73" s="132"/>
      <c r="F73" s="132"/>
      <c r="G73" s="132"/>
    </row>
    <row r="74" spans="1:7">
      <c r="A74" s="132"/>
      <c r="B74" s="132"/>
      <c r="C74" s="132"/>
      <c r="D74" s="132"/>
      <c r="E74" s="132"/>
      <c r="F74" s="132"/>
      <c r="G74" s="132"/>
    </row>
    <row r="75" spans="1:7">
      <c r="A75" s="132"/>
      <c r="B75" s="132"/>
      <c r="C75" s="132"/>
      <c r="D75" s="132"/>
      <c r="E75" s="132"/>
      <c r="F75" s="132"/>
      <c r="G75" s="132"/>
    </row>
    <row r="76" spans="1:7">
      <c r="A76" s="132"/>
      <c r="B76" s="132"/>
      <c r="C76" s="132"/>
      <c r="D76" s="132"/>
      <c r="E76" s="132"/>
      <c r="F76" s="132"/>
      <c r="G76" s="132"/>
    </row>
    <row r="77" spans="1:7">
      <c r="A77" s="132"/>
      <c r="B77" s="132"/>
      <c r="C77" s="132"/>
      <c r="D77" s="132"/>
      <c r="E77" s="132"/>
      <c r="F77" s="132"/>
      <c r="G77" s="132"/>
    </row>
    <row r="78" spans="1:7">
      <c r="A78" s="132"/>
      <c r="B78" s="132"/>
      <c r="C78" s="132"/>
      <c r="D78" s="132"/>
      <c r="E78" s="132"/>
      <c r="F78" s="132"/>
      <c r="G78" s="132"/>
    </row>
    <row r="79" spans="1:7">
      <c r="A79" s="132"/>
      <c r="B79" s="132"/>
      <c r="C79" s="132"/>
      <c r="D79" s="132"/>
      <c r="E79" s="132"/>
      <c r="F79" s="132"/>
      <c r="G79" s="132"/>
    </row>
    <row r="80" spans="1:7">
      <c r="A80" s="132"/>
      <c r="B80" s="132"/>
      <c r="C80" s="132"/>
      <c r="D80" s="132"/>
      <c r="E80" s="132"/>
      <c r="F80" s="132"/>
      <c r="G80" s="132"/>
    </row>
    <row r="81" spans="1:7">
      <c r="A81" s="132"/>
      <c r="B81" s="132"/>
      <c r="C81" s="132"/>
      <c r="D81" s="132"/>
      <c r="E81" s="132"/>
      <c r="F81" s="132"/>
      <c r="G81" s="132"/>
    </row>
    <row r="82" spans="1:7">
      <c r="A82" s="132"/>
      <c r="B82" s="132"/>
      <c r="C82" s="132"/>
      <c r="D82" s="132"/>
      <c r="E82" s="132"/>
      <c r="F82" s="132"/>
      <c r="G82" s="132"/>
    </row>
    <row r="83" spans="1:7">
      <c r="A83" s="132"/>
      <c r="B83" s="132"/>
      <c r="C83" s="132"/>
      <c r="D83" s="132"/>
      <c r="E83" s="132"/>
      <c r="F83" s="132"/>
      <c r="G83" s="132"/>
    </row>
    <row r="84" spans="1:7">
      <c r="A84" s="132"/>
      <c r="B84" s="132"/>
      <c r="C84" s="132"/>
      <c r="D84" s="132"/>
      <c r="E84" s="132"/>
      <c r="F84" s="132"/>
      <c r="G84" s="132"/>
    </row>
    <row r="85" spans="1:7">
      <c r="A85" s="132"/>
      <c r="B85" s="132"/>
      <c r="C85" s="132"/>
      <c r="D85" s="132"/>
      <c r="E85" s="132"/>
      <c r="F85" s="132"/>
      <c r="G85" s="132"/>
    </row>
    <row r="86" spans="1:7">
      <c r="A86" s="132"/>
      <c r="B86" s="132"/>
      <c r="C86" s="132"/>
      <c r="D86" s="132"/>
      <c r="E86" s="132"/>
      <c r="F86" s="132"/>
      <c r="G86" s="132"/>
    </row>
    <row r="87" spans="1:7">
      <c r="A87" s="132"/>
      <c r="B87" s="132"/>
      <c r="C87" s="132"/>
      <c r="D87" s="132"/>
      <c r="E87" s="132"/>
      <c r="F87" s="132"/>
      <c r="G87" s="132"/>
    </row>
    <row r="88" spans="1:7">
      <c r="A88" s="132"/>
      <c r="B88" s="132"/>
      <c r="C88" s="132"/>
      <c r="D88" s="132"/>
      <c r="E88" s="132"/>
      <c r="F88" s="132"/>
      <c r="G88" s="132"/>
    </row>
    <row r="89" spans="1:7">
      <c r="A89" s="132"/>
      <c r="B89" s="132"/>
      <c r="C89" s="132"/>
      <c r="D89" s="132"/>
      <c r="E89" s="132"/>
      <c r="F89" s="132"/>
      <c r="G89" s="132"/>
    </row>
    <row r="90" spans="1:7">
      <c r="A90" s="132"/>
      <c r="B90" s="132"/>
      <c r="C90" s="132"/>
      <c r="D90" s="132"/>
      <c r="E90" s="132"/>
      <c r="F90" s="132"/>
      <c r="G90" s="132"/>
    </row>
    <row r="91" spans="1:7">
      <c r="A91" s="132"/>
      <c r="B91" s="132"/>
      <c r="C91" s="132"/>
      <c r="D91" s="132"/>
      <c r="E91" s="132"/>
      <c r="F91" s="132"/>
      <c r="G91" s="132"/>
    </row>
    <row r="92" spans="1:7">
      <c r="A92" s="132"/>
      <c r="B92" s="132"/>
      <c r="C92" s="132"/>
      <c r="D92" s="132"/>
      <c r="E92" s="132"/>
      <c r="F92" s="132"/>
      <c r="G92" s="132"/>
    </row>
    <row r="93" spans="1:7">
      <c r="A93" s="132"/>
      <c r="B93" s="132"/>
      <c r="C93" s="132"/>
      <c r="D93" s="132"/>
      <c r="E93" s="132"/>
      <c r="F93" s="132"/>
      <c r="G93" s="132"/>
    </row>
    <row r="94" spans="1:7">
      <c r="A94" s="132"/>
      <c r="B94" s="132"/>
      <c r="C94" s="132"/>
      <c r="D94" s="132"/>
      <c r="E94" s="132"/>
      <c r="F94" s="132"/>
      <c r="G94" s="132"/>
    </row>
    <row r="95" spans="1:7">
      <c r="A95" s="132"/>
      <c r="B95" s="132"/>
      <c r="C95" s="132"/>
      <c r="D95" s="132"/>
      <c r="E95" s="132"/>
      <c r="F95" s="132"/>
      <c r="G95" s="132"/>
    </row>
    <row r="96" spans="1:7">
      <c r="A96" s="132"/>
      <c r="B96" s="132"/>
      <c r="C96" s="132"/>
      <c r="D96" s="132"/>
      <c r="E96" s="132"/>
      <c r="F96" s="132"/>
      <c r="G96" s="132"/>
    </row>
    <row r="97" spans="1:7">
      <c r="A97" s="132"/>
      <c r="B97" s="132"/>
      <c r="C97" s="132"/>
      <c r="D97" s="132"/>
      <c r="E97" s="132"/>
      <c r="F97" s="132"/>
      <c r="G97" s="132"/>
    </row>
    <row r="98" spans="1:7">
      <c r="A98" s="132"/>
      <c r="B98" s="132"/>
      <c r="C98" s="132"/>
      <c r="D98" s="132"/>
      <c r="E98" s="132"/>
      <c r="F98" s="132"/>
      <c r="G98" s="132"/>
    </row>
    <row r="99" spans="1:7">
      <c r="A99" s="132"/>
      <c r="B99" s="132"/>
      <c r="C99" s="132"/>
      <c r="D99" s="132"/>
      <c r="E99" s="132"/>
      <c r="F99" s="132"/>
      <c r="G99" s="132"/>
    </row>
    <row r="100" spans="1:7">
      <c r="A100" s="132"/>
      <c r="B100" s="132"/>
      <c r="C100" s="132"/>
      <c r="D100" s="132"/>
      <c r="E100" s="132"/>
      <c r="F100" s="132"/>
      <c r="G100" s="132"/>
    </row>
    <row r="101" spans="1:7">
      <c r="A101" s="132"/>
      <c r="B101" s="132"/>
      <c r="C101" s="132"/>
      <c r="D101" s="132"/>
      <c r="E101" s="132"/>
      <c r="F101" s="132"/>
      <c r="G101" s="132"/>
    </row>
    <row r="102" spans="1:7">
      <c r="A102" s="132"/>
      <c r="B102" s="132"/>
      <c r="C102" s="132"/>
      <c r="D102" s="132"/>
      <c r="E102" s="132"/>
      <c r="F102" s="132"/>
      <c r="G102" s="132"/>
    </row>
    <row r="103" spans="1:7">
      <c r="A103" s="132"/>
      <c r="B103" s="132"/>
      <c r="C103" s="132"/>
      <c r="D103" s="132"/>
      <c r="E103" s="132"/>
      <c r="F103" s="132"/>
      <c r="G103" s="132"/>
    </row>
    <row r="104" spans="1:7">
      <c r="A104" s="132"/>
      <c r="B104" s="132"/>
      <c r="C104" s="132"/>
      <c r="D104" s="132"/>
      <c r="E104" s="132"/>
      <c r="F104" s="132"/>
      <c r="G104" s="132"/>
    </row>
    <row r="105" spans="1:7">
      <c r="A105" s="132"/>
      <c r="B105" s="132"/>
      <c r="C105" s="132"/>
      <c r="D105" s="132"/>
      <c r="E105" s="132"/>
      <c r="F105" s="132"/>
      <c r="G105" s="132"/>
    </row>
    <row r="106" spans="1:7">
      <c r="A106" s="132"/>
      <c r="B106" s="132"/>
      <c r="C106" s="132"/>
      <c r="D106" s="132"/>
      <c r="E106" s="132"/>
      <c r="F106" s="132"/>
      <c r="G106" s="132"/>
    </row>
    <row r="107" spans="1:7">
      <c r="A107" s="132"/>
      <c r="B107" s="132"/>
      <c r="C107" s="132"/>
      <c r="D107" s="132"/>
      <c r="E107" s="132"/>
      <c r="F107" s="132"/>
      <c r="G107" s="132"/>
    </row>
    <row r="108" spans="1:7">
      <c r="A108" s="132"/>
      <c r="B108" s="132"/>
      <c r="C108" s="132"/>
      <c r="D108" s="132"/>
      <c r="E108" s="132"/>
      <c r="F108" s="132"/>
      <c r="G108" s="132"/>
    </row>
    <row r="109" spans="1:7">
      <c r="A109" s="132"/>
      <c r="B109" s="132"/>
      <c r="C109" s="132"/>
      <c r="D109" s="132"/>
      <c r="E109" s="132"/>
      <c r="F109" s="132"/>
      <c r="G109" s="132"/>
    </row>
    <row r="110" spans="1:7">
      <c r="A110" s="132"/>
      <c r="B110" s="132"/>
      <c r="C110" s="132"/>
      <c r="D110" s="132"/>
      <c r="E110" s="132"/>
      <c r="F110" s="132"/>
      <c r="G110" s="132"/>
    </row>
    <row r="111" spans="1:7">
      <c r="A111" s="132"/>
      <c r="B111" s="132"/>
      <c r="C111" s="132"/>
      <c r="D111" s="132"/>
      <c r="E111" s="132"/>
      <c r="F111" s="132"/>
      <c r="G111" s="132"/>
    </row>
    <row r="112" spans="1:7">
      <c r="A112" s="132"/>
      <c r="B112" s="132"/>
      <c r="C112" s="132"/>
      <c r="D112" s="132"/>
      <c r="E112" s="132"/>
      <c r="F112" s="132"/>
      <c r="G112" s="132"/>
    </row>
    <row r="113" spans="1:7">
      <c r="A113" s="132"/>
      <c r="B113" s="132"/>
      <c r="C113" s="132"/>
      <c r="D113" s="132"/>
      <c r="E113" s="132"/>
      <c r="F113" s="132"/>
      <c r="G113" s="132"/>
    </row>
    <row r="114" spans="1:7">
      <c r="A114" s="132"/>
      <c r="B114" s="132"/>
      <c r="C114" s="132"/>
      <c r="D114" s="132"/>
      <c r="E114" s="132"/>
      <c r="F114" s="132"/>
      <c r="G114" s="132"/>
    </row>
    <row r="115" spans="1:7">
      <c r="A115" s="132"/>
      <c r="B115" s="132"/>
      <c r="C115" s="132"/>
      <c r="D115" s="132"/>
      <c r="E115" s="132"/>
      <c r="F115" s="132"/>
      <c r="G115" s="132"/>
    </row>
    <row r="116" spans="1:7">
      <c r="A116" s="132"/>
      <c r="B116" s="132"/>
      <c r="C116" s="132"/>
      <c r="D116" s="132"/>
      <c r="E116" s="132"/>
      <c r="F116" s="132"/>
      <c r="G116" s="132"/>
    </row>
    <row r="117" spans="1:7">
      <c r="A117" s="132"/>
      <c r="B117" s="132"/>
      <c r="C117" s="132"/>
      <c r="D117" s="132"/>
      <c r="E117" s="132"/>
      <c r="F117" s="132"/>
      <c r="G117" s="132"/>
    </row>
    <row r="118" spans="1:7">
      <c r="A118" s="132"/>
      <c r="B118" s="132"/>
      <c r="C118" s="132"/>
      <c r="D118" s="132"/>
      <c r="E118" s="132"/>
      <c r="F118" s="132"/>
      <c r="G118" s="132"/>
    </row>
    <row r="119" spans="1:7">
      <c r="A119" s="132"/>
      <c r="B119" s="132"/>
      <c r="C119" s="132"/>
      <c r="D119" s="132"/>
      <c r="E119" s="132"/>
      <c r="F119" s="132"/>
      <c r="G119" s="132"/>
    </row>
    <row r="120" spans="1:7">
      <c r="A120" s="132"/>
      <c r="B120" s="132"/>
      <c r="C120" s="132"/>
      <c r="D120" s="132"/>
      <c r="E120" s="132"/>
      <c r="F120" s="132"/>
      <c r="G120" s="132"/>
    </row>
    <row r="121" spans="1:7">
      <c r="A121" s="132"/>
      <c r="B121" s="132"/>
      <c r="C121" s="132"/>
      <c r="D121" s="132"/>
      <c r="E121" s="132"/>
      <c r="F121" s="132"/>
      <c r="G121" s="132"/>
    </row>
    <row r="122" spans="1:7">
      <c r="A122" s="132"/>
      <c r="B122" s="132"/>
      <c r="C122" s="132"/>
      <c r="D122" s="132"/>
      <c r="E122" s="132"/>
      <c r="F122" s="132"/>
      <c r="G122" s="132"/>
    </row>
    <row r="123" spans="1:7">
      <c r="A123" s="132"/>
      <c r="B123" s="132"/>
      <c r="C123" s="132"/>
      <c r="D123" s="132"/>
      <c r="E123" s="132"/>
      <c r="F123" s="132"/>
      <c r="G123" s="132"/>
    </row>
    <row r="124" spans="1:7">
      <c r="A124" s="132"/>
      <c r="B124" s="132"/>
      <c r="C124" s="132"/>
      <c r="D124" s="132"/>
      <c r="E124" s="132"/>
      <c r="F124" s="132"/>
      <c r="G124" s="132"/>
    </row>
    <row r="125" spans="1:7">
      <c r="A125" s="132"/>
      <c r="B125" s="132"/>
      <c r="C125" s="132"/>
      <c r="D125" s="132"/>
      <c r="E125" s="132"/>
      <c r="F125" s="132"/>
      <c r="G125" s="132"/>
    </row>
    <row r="126" spans="1:7">
      <c r="A126" s="132"/>
      <c r="B126" s="132"/>
      <c r="C126" s="132"/>
      <c r="D126" s="132"/>
      <c r="E126" s="132"/>
      <c r="F126" s="132"/>
      <c r="G126" s="132"/>
    </row>
    <row r="127" spans="1:7">
      <c r="A127" s="132"/>
      <c r="B127" s="132"/>
      <c r="C127" s="132"/>
      <c r="D127" s="132"/>
      <c r="E127" s="132"/>
      <c r="F127" s="132"/>
      <c r="G127" s="132"/>
    </row>
    <row r="128" spans="1:7">
      <c r="A128" s="132"/>
      <c r="B128" s="132"/>
      <c r="C128" s="132"/>
      <c r="D128" s="132"/>
      <c r="E128" s="132"/>
      <c r="F128" s="132"/>
      <c r="G128" s="132"/>
    </row>
    <row r="129" spans="1:7">
      <c r="A129" s="132"/>
      <c r="B129" s="132"/>
      <c r="C129" s="132"/>
      <c r="D129" s="132"/>
      <c r="E129" s="132"/>
      <c r="F129" s="132"/>
      <c r="G129" s="132"/>
    </row>
    <row r="130" spans="1:7">
      <c r="A130" s="132"/>
      <c r="B130" s="132"/>
      <c r="C130" s="132"/>
      <c r="D130" s="132"/>
      <c r="E130" s="132"/>
      <c r="F130" s="132"/>
      <c r="G130" s="132"/>
    </row>
    <row r="131" spans="1:7">
      <c r="A131" s="132"/>
      <c r="B131" s="132"/>
      <c r="C131" s="132"/>
      <c r="D131" s="132"/>
      <c r="E131" s="132"/>
      <c r="F131" s="132"/>
      <c r="G131" s="132"/>
    </row>
    <row r="132" spans="1:7">
      <c r="A132" s="132"/>
      <c r="B132" s="132"/>
      <c r="C132" s="132"/>
      <c r="D132" s="132"/>
      <c r="E132" s="132"/>
      <c r="F132" s="132"/>
      <c r="G132" s="132"/>
    </row>
    <row r="133" spans="1:7">
      <c r="A133" s="132"/>
      <c r="B133" s="132"/>
      <c r="C133" s="132"/>
      <c r="D133" s="132"/>
      <c r="E133" s="132"/>
      <c r="F133" s="132"/>
      <c r="G133" s="132"/>
    </row>
    <row r="134" spans="1:7">
      <c r="A134" s="132"/>
      <c r="B134" s="132"/>
      <c r="C134" s="132"/>
      <c r="D134" s="132"/>
      <c r="E134" s="132"/>
      <c r="F134" s="132"/>
      <c r="G134" s="132"/>
    </row>
    <row r="135" spans="1:7">
      <c r="A135" s="132"/>
      <c r="B135" s="132"/>
      <c r="C135" s="132"/>
      <c r="D135" s="132"/>
      <c r="E135" s="132"/>
      <c r="F135" s="132"/>
      <c r="G135" s="132"/>
    </row>
    <row r="136" spans="1:7">
      <c r="A136" s="132"/>
      <c r="B136" s="132"/>
      <c r="C136" s="132"/>
      <c r="D136" s="132"/>
      <c r="E136" s="132"/>
      <c r="F136" s="132"/>
      <c r="G136" s="132"/>
    </row>
    <row r="137" spans="1:7">
      <c r="A137" s="132"/>
      <c r="B137" s="132"/>
      <c r="C137" s="132"/>
      <c r="D137" s="132"/>
      <c r="E137" s="132"/>
      <c r="F137" s="132"/>
      <c r="G137" s="132"/>
    </row>
    <row r="138" spans="1:7">
      <c r="A138" s="132"/>
      <c r="B138" s="132"/>
      <c r="C138" s="132"/>
      <c r="D138" s="132"/>
      <c r="E138" s="132"/>
      <c r="F138" s="132"/>
      <c r="G138" s="132"/>
    </row>
    <row r="139" spans="1:7">
      <c r="A139" s="132"/>
      <c r="B139" s="132"/>
      <c r="C139" s="132"/>
      <c r="D139" s="132"/>
      <c r="E139" s="132"/>
      <c r="F139" s="132"/>
      <c r="G139" s="132"/>
    </row>
    <row r="140" spans="1:7">
      <c r="A140" s="132"/>
      <c r="B140" s="132"/>
      <c r="C140" s="132"/>
      <c r="D140" s="132"/>
      <c r="E140" s="132"/>
      <c r="F140" s="132"/>
      <c r="G140" s="132"/>
    </row>
    <row r="141" spans="1:7">
      <c r="A141" s="132"/>
      <c r="B141" s="132"/>
      <c r="C141" s="132"/>
      <c r="D141" s="132"/>
      <c r="E141" s="132"/>
      <c r="F141" s="132"/>
      <c r="G141" s="13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44"/>
  <sheetViews>
    <sheetView zoomScaleNormal="100" workbookViewId="0">
      <selection activeCell="F16" sqref="F16"/>
    </sheetView>
  </sheetViews>
  <sheetFormatPr baseColWidth="10" defaultColWidth="11.42578125" defaultRowHeight="12.75"/>
  <cols>
    <col min="1" max="1" width="16" style="165" customWidth="1"/>
    <col min="2" max="2" width="12" style="165" customWidth="1"/>
    <col min="3" max="7" width="11.85546875" style="165" customWidth="1"/>
    <col min="8" max="12" width="5.28515625" style="165" customWidth="1"/>
    <col min="13" max="16384" width="11.42578125" style="165"/>
  </cols>
  <sheetData>
    <row r="1" spans="1:7">
      <c r="A1" s="319" t="s">
        <v>645</v>
      </c>
      <c r="B1" s="132"/>
      <c r="C1" s="132"/>
      <c r="D1" s="132"/>
      <c r="E1" s="132"/>
      <c r="F1" s="132"/>
      <c r="G1" s="132"/>
    </row>
    <row r="2" spans="1:7">
      <c r="A2" s="321" t="s">
        <v>646</v>
      </c>
      <c r="B2" s="132"/>
      <c r="C2" s="132"/>
      <c r="D2" s="132"/>
      <c r="E2" s="132"/>
      <c r="F2" s="132"/>
      <c r="G2" s="132"/>
    </row>
    <row r="3" spans="1:7">
      <c r="A3" s="132"/>
      <c r="B3" s="132"/>
      <c r="C3" s="132"/>
      <c r="D3" s="132"/>
      <c r="E3" s="132"/>
      <c r="F3" s="132"/>
      <c r="G3" s="132"/>
    </row>
    <row r="4" spans="1:7">
      <c r="A4" s="312"/>
      <c r="B4" s="313" t="s">
        <v>6</v>
      </c>
      <c r="C4" s="313" t="s">
        <v>60</v>
      </c>
      <c r="D4" s="313" t="s">
        <v>61</v>
      </c>
      <c r="E4" s="313" t="s">
        <v>362</v>
      </c>
      <c r="F4" s="313" t="s">
        <v>211</v>
      </c>
      <c r="G4" s="313" t="s">
        <v>626</v>
      </c>
    </row>
    <row r="5" spans="1:7">
      <c r="A5" s="169" t="s">
        <v>640</v>
      </c>
      <c r="B5" s="187">
        <f>B8+B11</f>
        <v>398138</v>
      </c>
      <c r="C5" s="187">
        <f t="shared" ref="C5:G5" si="0">C8+C11</f>
        <v>88205</v>
      </c>
      <c r="D5" s="187">
        <f t="shared" si="0"/>
        <v>76375</v>
      </c>
      <c r="E5" s="187">
        <f t="shared" si="0"/>
        <v>100587</v>
      </c>
      <c r="F5" s="187">
        <f t="shared" si="0"/>
        <v>43322</v>
      </c>
      <c r="G5" s="187">
        <f t="shared" si="0"/>
        <v>89649</v>
      </c>
    </row>
    <row r="6" spans="1:7">
      <c r="A6" s="138" t="s">
        <v>647</v>
      </c>
      <c r="B6" s="136">
        <f>B9+B12</f>
        <v>220134</v>
      </c>
      <c r="C6" s="333">
        <v>32853</v>
      </c>
      <c r="D6" s="333">
        <v>44941</v>
      </c>
      <c r="E6" s="333">
        <v>63508</v>
      </c>
      <c r="F6" s="333">
        <v>26912</v>
      </c>
      <c r="G6" s="333">
        <v>51920</v>
      </c>
    </row>
    <row r="7" spans="1:7">
      <c r="A7" s="139" t="s">
        <v>648</v>
      </c>
      <c r="B7" s="195">
        <f t="shared" ref="B7" si="1">B10+B13</f>
        <v>178004</v>
      </c>
      <c r="C7" s="335">
        <v>55352</v>
      </c>
      <c r="D7" s="335">
        <v>31434</v>
      </c>
      <c r="E7" s="335">
        <v>37079</v>
      </c>
      <c r="F7" s="335">
        <v>16410</v>
      </c>
      <c r="G7" s="335">
        <v>37729</v>
      </c>
    </row>
    <row r="8" spans="1:7">
      <c r="A8" s="169" t="s">
        <v>643</v>
      </c>
      <c r="B8" s="187">
        <f>B9+B10</f>
        <v>210319</v>
      </c>
      <c r="C8" s="187">
        <f t="shared" ref="C8:G8" si="2">C9+C10</f>
        <v>44547</v>
      </c>
      <c r="D8" s="187">
        <f t="shared" si="2"/>
        <v>40002</v>
      </c>
      <c r="E8" s="187">
        <f t="shared" si="2"/>
        <v>55449</v>
      </c>
      <c r="F8" s="187">
        <f t="shared" si="2"/>
        <v>23509</v>
      </c>
      <c r="G8" s="187">
        <f t="shared" si="2"/>
        <v>46812</v>
      </c>
    </row>
    <row r="9" spans="1:7">
      <c r="A9" s="138" t="s">
        <v>647</v>
      </c>
      <c r="B9" s="136">
        <f>SUM(C9:G9)</f>
        <v>135300</v>
      </c>
      <c r="C9" s="333">
        <v>20469</v>
      </c>
      <c r="D9" s="326">
        <v>26002</v>
      </c>
      <c r="E9" s="326">
        <v>39326</v>
      </c>
      <c r="F9" s="326">
        <v>16906</v>
      </c>
      <c r="G9" s="326">
        <v>32597</v>
      </c>
    </row>
    <row r="10" spans="1:7">
      <c r="A10" s="139" t="s">
        <v>648</v>
      </c>
      <c r="B10" s="195">
        <f>SUM(C10:G10)</f>
        <v>75019</v>
      </c>
      <c r="C10" s="335">
        <v>24078</v>
      </c>
      <c r="D10" s="334">
        <v>14000</v>
      </c>
      <c r="E10" s="334">
        <v>16123</v>
      </c>
      <c r="F10" s="334">
        <v>6603</v>
      </c>
      <c r="G10" s="334">
        <v>14215</v>
      </c>
    </row>
    <row r="11" spans="1:7">
      <c r="A11" s="169" t="s">
        <v>644</v>
      </c>
      <c r="B11" s="187">
        <f>B12+B13</f>
        <v>187819</v>
      </c>
      <c r="C11" s="187">
        <f t="shared" ref="C11:G11" si="3">C12+C13</f>
        <v>43658</v>
      </c>
      <c r="D11" s="187">
        <f t="shared" si="3"/>
        <v>36373</v>
      </c>
      <c r="E11" s="187">
        <f t="shared" si="3"/>
        <v>45138</v>
      </c>
      <c r="F11" s="187">
        <f t="shared" si="3"/>
        <v>19813</v>
      </c>
      <c r="G11" s="187">
        <f t="shared" si="3"/>
        <v>42837</v>
      </c>
    </row>
    <row r="12" spans="1:7">
      <c r="A12" s="138" t="s">
        <v>647</v>
      </c>
      <c r="B12" s="136">
        <f t="shared" ref="B12:B13" si="4">SUM(C12:G12)</f>
        <v>84834</v>
      </c>
      <c r="C12" s="333">
        <v>12384</v>
      </c>
      <c r="D12" s="326">
        <v>18939</v>
      </c>
      <c r="E12" s="326">
        <v>24182</v>
      </c>
      <c r="F12" s="326">
        <v>10006</v>
      </c>
      <c r="G12" s="326">
        <v>19323</v>
      </c>
    </row>
    <row r="13" spans="1:7">
      <c r="A13" s="139" t="s">
        <v>648</v>
      </c>
      <c r="B13" s="195">
        <f t="shared" si="4"/>
        <v>102985</v>
      </c>
      <c r="C13" s="335">
        <v>31274</v>
      </c>
      <c r="D13" s="334">
        <v>17434</v>
      </c>
      <c r="E13" s="334">
        <v>20956</v>
      </c>
      <c r="F13" s="334">
        <v>9807</v>
      </c>
      <c r="G13" s="334">
        <v>23514</v>
      </c>
    </row>
    <row r="14" spans="1:7" ht="13.5">
      <c r="A14" s="127" t="s">
        <v>216</v>
      </c>
      <c r="B14" s="122"/>
      <c r="C14" s="122"/>
      <c r="D14" s="122"/>
      <c r="E14" s="122"/>
      <c r="F14" s="122"/>
      <c r="G14" s="122"/>
    </row>
    <row r="15" spans="1:7">
      <c r="A15" s="188"/>
      <c r="B15" s="122"/>
      <c r="C15" s="122"/>
      <c r="D15" s="122"/>
      <c r="E15" s="122"/>
      <c r="F15" s="122"/>
      <c r="G15" s="122"/>
    </row>
    <row r="16" spans="1:7">
      <c r="A16" s="132"/>
      <c r="B16" s="132"/>
      <c r="C16" s="246"/>
      <c r="D16" s="246"/>
      <c r="E16" s="246"/>
      <c r="F16" s="246"/>
      <c r="G16" s="246"/>
    </row>
    <row r="17" spans="1:7">
      <c r="A17" s="132"/>
      <c r="B17" s="132"/>
      <c r="C17" s="246"/>
      <c r="D17" s="246"/>
      <c r="E17" s="246"/>
      <c r="F17" s="246"/>
      <c r="G17" s="246"/>
    </row>
    <row r="18" spans="1:7">
      <c r="A18" s="336"/>
      <c r="B18" s="336"/>
      <c r="C18" s="336"/>
      <c r="D18" s="336"/>
      <c r="E18" s="336"/>
      <c r="F18" s="336"/>
      <c r="G18" s="246"/>
    </row>
    <row r="19" spans="1:7">
      <c r="A19" s="336"/>
      <c r="B19" s="132"/>
      <c r="F19" s="132"/>
    </row>
    <row r="20" spans="1:7">
      <c r="A20" s="336"/>
      <c r="B20" s="132"/>
      <c r="C20" s="132"/>
      <c r="D20" s="132"/>
      <c r="E20" s="132"/>
      <c r="F20" s="132"/>
      <c r="G20" s="132"/>
    </row>
    <row r="21" spans="1:7">
      <c r="A21" s="336"/>
      <c r="B21" s="132"/>
      <c r="C21" s="132"/>
      <c r="D21" s="132"/>
      <c r="E21" s="132"/>
      <c r="G21" s="132"/>
    </row>
    <row r="22" spans="1:7">
      <c r="A22" s="336"/>
      <c r="B22" s="132"/>
      <c r="F22" s="132"/>
    </row>
    <row r="23" spans="1:7">
      <c r="A23" s="132"/>
      <c r="B23" s="132"/>
      <c r="C23" s="132"/>
      <c r="D23" s="132"/>
      <c r="E23" s="132"/>
      <c r="F23" s="132"/>
      <c r="G23" s="132"/>
    </row>
    <row r="24" spans="1:7">
      <c r="A24" s="132"/>
      <c r="B24" s="132"/>
      <c r="C24" s="132"/>
      <c r="D24" s="132"/>
      <c r="E24" s="132"/>
      <c r="G24" s="132"/>
    </row>
    <row r="25" spans="1:7">
      <c r="A25" s="132"/>
      <c r="B25" s="132"/>
      <c r="C25" s="132"/>
      <c r="D25" s="132"/>
      <c r="E25" s="132"/>
      <c r="F25" s="132"/>
      <c r="G25" s="132"/>
    </row>
    <row r="26" spans="1:7">
      <c r="A26" s="132"/>
      <c r="B26" s="132"/>
      <c r="C26" s="132"/>
      <c r="D26" s="132"/>
      <c r="E26" s="132"/>
      <c r="F26" s="132"/>
      <c r="G26" s="132"/>
    </row>
    <row r="27" spans="1:7">
      <c r="A27" s="132"/>
      <c r="B27" s="132"/>
      <c r="C27" s="132"/>
      <c r="D27" s="132"/>
      <c r="E27" s="132"/>
      <c r="F27" s="132"/>
      <c r="G27" s="132"/>
    </row>
    <row r="28" spans="1:7">
      <c r="A28" s="132"/>
      <c r="B28" s="132"/>
      <c r="C28" s="132"/>
      <c r="D28" s="132"/>
      <c r="E28" s="132"/>
      <c r="F28" s="132"/>
      <c r="G28" s="132"/>
    </row>
    <row r="29" spans="1:7">
      <c r="A29" s="132"/>
      <c r="B29" s="132"/>
      <c r="C29" s="132"/>
      <c r="D29" s="132"/>
      <c r="E29" s="132"/>
      <c r="F29" s="132"/>
      <c r="G29" s="132"/>
    </row>
    <row r="30" spans="1:7">
      <c r="A30" s="132"/>
      <c r="B30" s="132"/>
      <c r="C30" s="132"/>
      <c r="D30" s="132"/>
      <c r="E30" s="132"/>
      <c r="F30" s="132"/>
      <c r="G30" s="132"/>
    </row>
    <row r="31" spans="1:7">
      <c r="A31" s="132"/>
      <c r="B31" s="132"/>
      <c r="C31" s="132"/>
      <c r="D31" s="132"/>
      <c r="E31" s="132"/>
      <c r="G31" s="132"/>
    </row>
    <row r="32" spans="1:7">
      <c r="A32" s="132"/>
      <c r="B32" s="132"/>
      <c r="C32" s="132"/>
      <c r="D32" s="132"/>
      <c r="E32" s="132"/>
      <c r="F32" s="132"/>
      <c r="G32" s="132"/>
    </row>
    <row r="33" spans="1:7">
      <c r="A33" s="132"/>
      <c r="B33" s="132"/>
      <c r="C33" s="132"/>
      <c r="D33" s="132"/>
      <c r="E33" s="132"/>
      <c r="F33" s="132"/>
      <c r="G33" s="132"/>
    </row>
    <row r="34" spans="1:7">
      <c r="A34" s="132"/>
      <c r="B34" s="132"/>
      <c r="C34" s="132"/>
      <c r="D34" s="132"/>
      <c r="E34" s="132"/>
      <c r="F34" s="132"/>
      <c r="G34" s="132"/>
    </row>
    <row r="35" spans="1:7">
      <c r="A35" s="132"/>
      <c r="B35" s="132"/>
      <c r="C35" s="132"/>
      <c r="D35" s="132"/>
      <c r="E35" s="132"/>
      <c r="F35" s="132"/>
      <c r="G35" s="132"/>
    </row>
    <row r="36" spans="1:7">
      <c r="A36" s="132"/>
      <c r="B36" s="132"/>
      <c r="C36" s="132"/>
      <c r="D36" s="132"/>
      <c r="E36" s="132"/>
      <c r="F36" s="132"/>
      <c r="G36" s="132"/>
    </row>
    <row r="37" spans="1:7">
      <c r="A37" s="132"/>
      <c r="B37" s="132"/>
      <c r="C37" s="132"/>
      <c r="D37" s="132"/>
      <c r="E37" s="132"/>
      <c r="F37" s="132"/>
      <c r="G37" s="132"/>
    </row>
    <row r="38" spans="1:7">
      <c r="A38" s="132"/>
      <c r="B38" s="132"/>
      <c r="C38" s="132"/>
      <c r="D38" s="132"/>
      <c r="E38" s="132"/>
      <c r="F38" s="132"/>
      <c r="G38" s="132"/>
    </row>
    <row r="39" spans="1:7">
      <c r="A39" s="132"/>
      <c r="B39" s="132"/>
      <c r="C39" s="132"/>
      <c r="D39" s="132"/>
      <c r="E39" s="132"/>
      <c r="F39" s="132"/>
      <c r="G39" s="132"/>
    </row>
    <row r="40" spans="1:7">
      <c r="A40" s="132"/>
      <c r="B40" s="132"/>
      <c r="C40" s="132"/>
      <c r="D40" s="132"/>
      <c r="E40" s="132"/>
      <c r="F40" s="132"/>
      <c r="G40" s="132"/>
    </row>
    <row r="41" spans="1:7">
      <c r="A41" s="132"/>
      <c r="B41" s="132"/>
      <c r="C41" s="132"/>
      <c r="D41" s="132"/>
      <c r="E41" s="132"/>
      <c r="G41" s="132"/>
    </row>
    <row r="42" spans="1:7">
      <c r="A42" s="132"/>
      <c r="B42" s="132"/>
      <c r="C42" s="132"/>
      <c r="D42" s="132"/>
      <c r="E42" s="132"/>
      <c r="F42" s="132"/>
      <c r="G42" s="132"/>
    </row>
    <row r="43" spans="1:7">
      <c r="A43" s="132"/>
      <c r="B43" s="132"/>
      <c r="C43" s="132"/>
      <c r="D43" s="132"/>
      <c r="E43" s="132"/>
      <c r="F43" s="132"/>
      <c r="G43" s="132"/>
    </row>
    <row r="44" spans="1:7">
      <c r="A44" s="132"/>
      <c r="B44" s="132"/>
      <c r="C44" s="132"/>
      <c r="D44" s="132"/>
      <c r="E44" s="132"/>
      <c r="F44" s="132"/>
      <c r="G44" s="132"/>
    </row>
    <row r="45" spans="1:7">
      <c r="A45" s="132"/>
      <c r="B45" s="132"/>
      <c r="C45" s="132"/>
      <c r="D45" s="132"/>
      <c r="E45" s="132"/>
      <c r="F45" s="132"/>
      <c r="G45" s="132"/>
    </row>
    <row r="46" spans="1:7">
      <c r="A46" s="132"/>
      <c r="B46" s="132"/>
      <c r="C46" s="132"/>
      <c r="D46" s="132"/>
      <c r="E46" s="132"/>
      <c r="F46" s="132"/>
      <c r="G46" s="132"/>
    </row>
    <row r="47" spans="1:7">
      <c r="A47" s="132"/>
      <c r="B47" s="132"/>
      <c r="C47" s="132"/>
      <c r="D47" s="132"/>
      <c r="E47" s="132"/>
      <c r="F47" s="132"/>
      <c r="G47" s="132"/>
    </row>
    <row r="48" spans="1:7">
      <c r="A48" s="132"/>
      <c r="B48" s="132"/>
      <c r="C48" s="132"/>
      <c r="D48" s="132"/>
      <c r="E48" s="132"/>
      <c r="F48" s="132"/>
      <c r="G48" s="132"/>
    </row>
    <row r="49" spans="1:7">
      <c r="A49" s="132"/>
      <c r="B49" s="132"/>
      <c r="C49" s="132"/>
      <c r="D49" s="132"/>
      <c r="E49" s="132"/>
      <c r="F49" s="132"/>
      <c r="G49" s="132"/>
    </row>
    <row r="50" spans="1:7">
      <c r="A50" s="132"/>
      <c r="B50" s="132"/>
      <c r="C50" s="132"/>
      <c r="D50" s="132"/>
      <c r="E50" s="132"/>
      <c r="F50" s="132"/>
      <c r="G50" s="132"/>
    </row>
    <row r="51" spans="1:7">
      <c r="A51" s="132"/>
      <c r="B51" s="132"/>
      <c r="C51" s="132"/>
      <c r="D51" s="132"/>
      <c r="E51" s="132"/>
      <c r="G51" s="132"/>
    </row>
    <row r="52" spans="1:7">
      <c r="A52" s="132"/>
      <c r="B52" s="132"/>
      <c r="C52" s="132"/>
      <c r="D52" s="132"/>
      <c r="E52" s="132"/>
      <c r="F52" s="132"/>
      <c r="G52" s="132"/>
    </row>
    <row r="53" spans="1:7">
      <c r="A53" s="132"/>
      <c r="B53" s="132"/>
      <c r="C53" s="132"/>
      <c r="D53" s="132"/>
      <c r="E53" s="132"/>
      <c r="F53" s="132"/>
      <c r="G53" s="132"/>
    </row>
    <row r="54" spans="1:7">
      <c r="A54" s="132"/>
      <c r="B54" s="132"/>
      <c r="C54" s="132"/>
      <c r="D54" s="132"/>
      <c r="E54" s="132"/>
      <c r="F54" s="132"/>
      <c r="G54" s="132"/>
    </row>
    <row r="55" spans="1:7">
      <c r="A55" s="132"/>
      <c r="B55" s="132"/>
      <c r="C55" s="132"/>
      <c r="D55" s="132"/>
      <c r="E55" s="132"/>
      <c r="F55" s="132"/>
      <c r="G55" s="132"/>
    </row>
    <row r="56" spans="1:7">
      <c r="A56" s="132"/>
      <c r="B56" s="132"/>
      <c r="C56" s="132"/>
      <c r="D56" s="132"/>
      <c r="E56" s="132"/>
      <c r="F56" s="132"/>
      <c r="G56" s="132"/>
    </row>
    <row r="57" spans="1:7">
      <c r="A57" s="132"/>
      <c r="B57" s="132"/>
      <c r="C57" s="132"/>
      <c r="D57" s="132"/>
      <c r="E57" s="132"/>
      <c r="F57" s="132"/>
      <c r="G57" s="132"/>
    </row>
    <row r="58" spans="1:7">
      <c r="A58" s="132"/>
      <c r="B58" s="132"/>
      <c r="C58" s="132"/>
      <c r="D58" s="132"/>
      <c r="E58" s="132"/>
      <c r="F58" s="132"/>
      <c r="G58" s="132"/>
    </row>
    <row r="59" spans="1:7">
      <c r="A59" s="132"/>
      <c r="B59" s="132"/>
      <c r="C59" s="132"/>
      <c r="D59" s="132"/>
      <c r="E59" s="132"/>
      <c r="F59" s="132"/>
      <c r="G59" s="132"/>
    </row>
    <row r="60" spans="1:7">
      <c r="A60" s="132"/>
      <c r="B60" s="132"/>
      <c r="C60" s="132"/>
      <c r="D60" s="132"/>
      <c r="E60" s="132"/>
      <c r="F60" s="132"/>
      <c r="G60" s="132"/>
    </row>
    <row r="61" spans="1:7">
      <c r="A61" s="132"/>
      <c r="B61" s="132"/>
      <c r="C61" s="132"/>
      <c r="D61" s="132"/>
      <c r="E61" s="132"/>
      <c r="F61" s="132"/>
      <c r="G61" s="132"/>
    </row>
    <row r="62" spans="1:7">
      <c r="A62" s="132"/>
      <c r="B62" s="132"/>
      <c r="C62" s="132"/>
      <c r="D62" s="132"/>
      <c r="E62" s="132"/>
      <c r="F62" s="132"/>
      <c r="G62" s="132"/>
    </row>
    <row r="63" spans="1:7">
      <c r="A63" s="132"/>
      <c r="B63" s="132"/>
      <c r="C63" s="132"/>
      <c r="D63" s="132"/>
      <c r="E63" s="132"/>
      <c r="F63" s="132"/>
      <c r="G63" s="132"/>
    </row>
    <row r="64" spans="1:7">
      <c r="A64" s="132"/>
      <c r="B64" s="132"/>
      <c r="C64" s="132"/>
      <c r="D64" s="132"/>
      <c r="E64" s="132"/>
      <c r="F64" s="132"/>
      <c r="G64" s="132"/>
    </row>
    <row r="65" spans="1:7">
      <c r="A65" s="132"/>
      <c r="B65" s="132"/>
      <c r="C65" s="132"/>
      <c r="D65" s="132"/>
      <c r="E65" s="132"/>
      <c r="F65" s="132"/>
      <c r="G65" s="132"/>
    </row>
    <row r="66" spans="1:7">
      <c r="A66" s="132"/>
      <c r="B66" s="132"/>
      <c r="C66" s="132"/>
      <c r="D66" s="132"/>
      <c r="E66" s="132"/>
      <c r="F66" s="132"/>
      <c r="G66" s="132"/>
    </row>
    <row r="67" spans="1:7">
      <c r="A67" s="132"/>
      <c r="B67" s="132"/>
      <c r="C67" s="132"/>
      <c r="D67" s="132"/>
      <c r="E67" s="132"/>
      <c r="F67" s="132"/>
      <c r="G67" s="132"/>
    </row>
    <row r="68" spans="1:7">
      <c r="A68" s="132"/>
      <c r="B68" s="132"/>
      <c r="C68" s="132"/>
      <c r="D68" s="132"/>
      <c r="E68" s="132"/>
      <c r="F68" s="132"/>
      <c r="G68" s="132"/>
    </row>
    <row r="69" spans="1:7">
      <c r="A69" s="132"/>
      <c r="B69" s="132"/>
      <c r="C69" s="132"/>
      <c r="D69" s="132"/>
      <c r="E69" s="132"/>
      <c r="F69" s="132"/>
      <c r="G69" s="132"/>
    </row>
    <row r="70" spans="1:7">
      <c r="A70" s="132"/>
      <c r="B70" s="132"/>
      <c r="C70" s="132"/>
      <c r="D70" s="132"/>
      <c r="E70" s="132"/>
      <c r="F70" s="132"/>
      <c r="G70" s="132"/>
    </row>
    <row r="71" spans="1:7">
      <c r="A71" s="132"/>
      <c r="B71" s="132"/>
      <c r="C71" s="132"/>
      <c r="D71" s="132"/>
      <c r="E71" s="132"/>
      <c r="F71" s="132"/>
      <c r="G71" s="132"/>
    </row>
    <row r="72" spans="1:7">
      <c r="A72" s="132"/>
      <c r="B72" s="132"/>
      <c r="C72" s="132"/>
      <c r="D72" s="132"/>
      <c r="E72" s="132"/>
      <c r="F72" s="132"/>
      <c r="G72" s="132"/>
    </row>
    <row r="73" spans="1:7">
      <c r="A73" s="132"/>
      <c r="B73" s="132"/>
      <c r="C73" s="132"/>
      <c r="D73" s="132"/>
      <c r="E73" s="132"/>
      <c r="F73" s="132"/>
      <c r="G73" s="132"/>
    </row>
    <row r="74" spans="1:7">
      <c r="A74" s="132"/>
      <c r="B74" s="132"/>
      <c r="C74" s="132"/>
      <c r="D74" s="132"/>
      <c r="E74" s="132"/>
      <c r="F74" s="132"/>
      <c r="G74" s="132"/>
    </row>
    <row r="75" spans="1:7">
      <c r="A75" s="132"/>
      <c r="B75" s="132"/>
      <c r="C75" s="132"/>
      <c r="D75" s="132"/>
      <c r="E75" s="132"/>
      <c r="F75" s="132"/>
      <c r="G75" s="132"/>
    </row>
    <row r="76" spans="1:7">
      <c r="A76" s="132"/>
      <c r="B76" s="132"/>
      <c r="C76" s="132"/>
      <c r="D76" s="132"/>
      <c r="E76" s="132"/>
      <c r="F76" s="132"/>
      <c r="G76" s="132"/>
    </row>
    <row r="77" spans="1:7">
      <c r="A77" s="132"/>
      <c r="B77" s="132"/>
      <c r="C77" s="132"/>
      <c r="D77" s="132"/>
      <c r="E77" s="132"/>
      <c r="F77" s="132"/>
      <c r="G77" s="132"/>
    </row>
    <row r="78" spans="1:7">
      <c r="A78" s="132"/>
      <c r="B78" s="132"/>
      <c r="C78" s="132"/>
      <c r="D78" s="132"/>
      <c r="E78" s="132"/>
      <c r="F78" s="132"/>
      <c r="G78" s="132"/>
    </row>
    <row r="79" spans="1:7">
      <c r="A79" s="132"/>
      <c r="B79" s="132"/>
      <c r="C79" s="132"/>
      <c r="D79" s="132"/>
      <c r="E79" s="132"/>
      <c r="F79" s="132"/>
      <c r="G79" s="132"/>
    </row>
    <row r="80" spans="1:7">
      <c r="A80" s="132"/>
      <c r="B80" s="132"/>
      <c r="C80" s="132"/>
      <c r="D80" s="132"/>
      <c r="E80" s="132"/>
      <c r="F80" s="132"/>
      <c r="G80" s="132"/>
    </row>
    <row r="81" spans="1:7">
      <c r="A81" s="132"/>
      <c r="B81" s="132"/>
      <c r="C81" s="132"/>
      <c r="D81" s="132"/>
      <c r="E81" s="132"/>
      <c r="F81" s="132"/>
      <c r="G81" s="132"/>
    </row>
    <row r="82" spans="1:7">
      <c r="A82" s="132"/>
      <c r="B82" s="132"/>
      <c r="C82" s="132"/>
      <c r="D82" s="132"/>
      <c r="E82" s="132"/>
      <c r="F82" s="132"/>
      <c r="G82" s="132"/>
    </row>
    <row r="83" spans="1:7">
      <c r="A83" s="132"/>
      <c r="B83" s="132"/>
      <c r="C83" s="132"/>
      <c r="D83" s="132"/>
      <c r="E83" s="132"/>
      <c r="F83" s="132"/>
      <c r="G83" s="132"/>
    </row>
    <row r="84" spans="1:7">
      <c r="A84" s="132"/>
      <c r="B84" s="132"/>
      <c r="C84" s="132"/>
      <c r="D84" s="132"/>
      <c r="E84" s="132"/>
      <c r="F84" s="132"/>
      <c r="G84" s="132"/>
    </row>
    <row r="85" spans="1:7">
      <c r="A85" s="132"/>
      <c r="B85" s="132"/>
      <c r="C85" s="132"/>
      <c r="D85" s="132"/>
      <c r="E85" s="132"/>
      <c r="F85" s="132"/>
      <c r="G85" s="132"/>
    </row>
    <row r="86" spans="1:7">
      <c r="A86" s="132"/>
      <c r="B86" s="132"/>
      <c r="C86" s="132"/>
      <c r="D86" s="132"/>
      <c r="E86" s="132"/>
      <c r="F86" s="132"/>
      <c r="G86" s="132"/>
    </row>
    <row r="87" spans="1:7">
      <c r="A87" s="132"/>
      <c r="B87" s="132"/>
      <c r="C87" s="132"/>
      <c r="D87" s="132"/>
      <c r="E87" s="132"/>
      <c r="F87" s="132"/>
      <c r="G87" s="132"/>
    </row>
    <row r="88" spans="1:7">
      <c r="A88" s="132"/>
      <c r="B88" s="132"/>
      <c r="C88" s="132"/>
      <c r="D88" s="132"/>
      <c r="E88" s="132"/>
      <c r="F88" s="132"/>
      <c r="G88" s="132"/>
    </row>
    <row r="89" spans="1:7">
      <c r="A89" s="132"/>
      <c r="B89" s="132"/>
      <c r="C89" s="132"/>
      <c r="D89" s="132"/>
      <c r="E89" s="132"/>
      <c r="F89" s="132"/>
      <c r="G89" s="132"/>
    </row>
    <row r="90" spans="1:7">
      <c r="A90" s="132"/>
      <c r="B90" s="132"/>
      <c r="C90" s="132"/>
      <c r="D90" s="132"/>
      <c r="E90" s="132"/>
      <c r="F90" s="132"/>
      <c r="G90" s="132"/>
    </row>
    <row r="91" spans="1:7">
      <c r="A91" s="132"/>
      <c r="B91" s="132"/>
      <c r="C91" s="132"/>
      <c r="D91" s="132"/>
      <c r="E91" s="132"/>
      <c r="F91" s="132"/>
      <c r="G91" s="132"/>
    </row>
    <row r="92" spans="1:7">
      <c r="A92" s="132"/>
      <c r="B92" s="132"/>
      <c r="C92" s="132"/>
      <c r="D92" s="132"/>
      <c r="E92" s="132"/>
      <c r="F92" s="132"/>
      <c r="G92" s="132"/>
    </row>
    <row r="93" spans="1:7">
      <c r="A93" s="132"/>
      <c r="B93" s="132"/>
      <c r="C93" s="132"/>
      <c r="D93" s="132"/>
      <c r="E93" s="132"/>
      <c r="F93" s="132"/>
      <c r="G93" s="132"/>
    </row>
    <row r="94" spans="1:7">
      <c r="A94" s="132"/>
      <c r="B94" s="132"/>
      <c r="C94" s="132"/>
      <c r="D94" s="132"/>
      <c r="E94" s="132"/>
      <c r="F94" s="132"/>
      <c r="G94" s="132"/>
    </row>
    <row r="95" spans="1:7">
      <c r="A95" s="132"/>
      <c r="B95" s="132"/>
      <c r="C95" s="132"/>
      <c r="D95" s="132"/>
      <c r="E95" s="132"/>
      <c r="F95" s="132"/>
      <c r="G95" s="132"/>
    </row>
    <row r="96" spans="1:7">
      <c r="A96" s="132"/>
      <c r="B96" s="132"/>
      <c r="C96" s="132"/>
      <c r="D96" s="132"/>
      <c r="E96" s="132"/>
      <c r="F96" s="132"/>
      <c r="G96" s="132"/>
    </row>
    <row r="97" spans="1:7">
      <c r="A97" s="132"/>
      <c r="B97" s="132"/>
      <c r="C97" s="132"/>
      <c r="D97" s="132"/>
      <c r="E97" s="132"/>
      <c r="F97" s="132"/>
      <c r="G97" s="132"/>
    </row>
    <row r="98" spans="1:7">
      <c r="A98" s="132"/>
      <c r="B98" s="132"/>
      <c r="C98" s="132"/>
      <c r="D98" s="132"/>
      <c r="E98" s="132"/>
      <c r="F98" s="132"/>
      <c r="G98" s="132"/>
    </row>
    <row r="99" spans="1:7">
      <c r="A99" s="132"/>
      <c r="B99" s="132"/>
      <c r="C99" s="132"/>
      <c r="D99" s="132"/>
      <c r="E99" s="132"/>
      <c r="F99" s="132"/>
      <c r="G99" s="132"/>
    </row>
    <row r="100" spans="1:7">
      <c r="A100" s="132"/>
      <c r="B100" s="132"/>
      <c r="C100" s="132"/>
      <c r="D100" s="132"/>
      <c r="E100" s="132"/>
      <c r="F100" s="132"/>
      <c r="G100" s="132"/>
    </row>
    <row r="101" spans="1:7">
      <c r="A101" s="132"/>
      <c r="B101" s="132"/>
      <c r="C101" s="132"/>
      <c r="D101" s="132"/>
      <c r="E101" s="132"/>
      <c r="F101" s="132"/>
      <c r="G101" s="132"/>
    </row>
    <row r="102" spans="1:7">
      <c r="A102" s="132"/>
      <c r="B102" s="132"/>
      <c r="C102" s="132"/>
      <c r="D102" s="132"/>
      <c r="E102" s="132"/>
      <c r="F102" s="132"/>
      <c r="G102" s="132"/>
    </row>
    <row r="103" spans="1:7">
      <c r="A103" s="132"/>
      <c r="B103" s="132"/>
      <c r="C103" s="132"/>
      <c r="D103" s="132"/>
      <c r="E103" s="132"/>
      <c r="F103" s="132"/>
      <c r="G103" s="132"/>
    </row>
    <row r="104" spans="1:7">
      <c r="A104" s="132"/>
      <c r="B104" s="132"/>
      <c r="C104" s="132"/>
      <c r="D104" s="132"/>
      <c r="E104" s="132"/>
      <c r="F104" s="132"/>
      <c r="G104" s="132"/>
    </row>
    <row r="105" spans="1:7">
      <c r="A105" s="132"/>
      <c r="B105" s="132"/>
      <c r="C105" s="132"/>
      <c r="D105" s="132"/>
      <c r="E105" s="132"/>
      <c r="F105" s="132"/>
      <c r="G105" s="132"/>
    </row>
    <row r="106" spans="1:7">
      <c r="A106" s="132"/>
      <c r="B106" s="132"/>
      <c r="C106" s="132"/>
      <c r="D106" s="132"/>
      <c r="E106" s="132"/>
      <c r="F106" s="132"/>
      <c r="G106" s="132"/>
    </row>
    <row r="107" spans="1:7">
      <c r="A107" s="132"/>
      <c r="B107" s="132"/>
      <c r="C107" s="132"/>
      <c r="D107" s="132"/>
      <c r="E107" s="132"/>
      <c r="F107" s="132"/>
      <c r="G107" s="132"/>
    </row>
    <row r="108" spans="1:7">
      <c r="A108" s="132"/>
      <c r="B108" s="132"/>
      <c r="C108" s="132"/>
      <c r="D108" s="132"/>
      <c r="E108" s="132"/>
      <c r="F108" s="132"/>
      <c r="G108" s="132"/>
    </row>
    <row r="109" spans="1:7">
      <c r="A109" s="132"/>
      <c r="B109" s="132"/>
      <c r="C109" s="132"/>
      <c r="D109" s="132"/>
      <c r="E109" s="132"/>
      <c r="F109" s="132"/>
      <c r="G109" s="132"/>
    </row>
    <row r="110" spans="1:7">
      <c r="A110" s="132"/>
      <c r="B110" s="132"/>
      <c r="C110" s="132"/>
      <c r="D110" s="132"/>
      <c r="E110" s="132"/>
      <c r="F110" s="132"/>
      <c r="G110" s="132"/>
    </row>
    <row r="111" spans="1:7">
      <c r="A111" s="132"/>
      <c r="B111" s="132"/>
      <c r="C111" s="132"/>
      <c r="D111" s="132"/>
      <c r="E111" s="132"/>
      <c r="F111" s="132"/>
      <c r="G111" s="132"/>
    </row>
    <row r="112" spans="1:7">
      <c r="A112" s="132"/>
      <c r="B112" s="132"/>
      <c r="C112" s="132"/>
      <c r="D112" s="132"/>
      <c r="E112" s="132"/>
      <c r="F112" s="132"/>
      <c r="G112" s="132"/>
    </row>
    <row r="113" spans="1:7">
      <c r="A113" s="132"/>
      <c r="B113" s="132"/>
      <c r="C113" s="132"/>
      <c r="D113" s="132"/>
      <c r="E113" s="132"/>
      <c r="F113" s="132"/>
      <c r="G113" s="132"/>
    </row>
    <row r="114" spans="1:7">
      <c r="A114" s="132"/>
      <c r="B114" s="132"/>
      <c r="C114" s="132"/>
      <c r="D114" s="132"/>
      <c r="E114" s="132"/>
      <c r="F114" s="132"/>
      <c r="G114" s="132"/>
    </row>
    <row r="115" spans="1:7">
      <c r="A115" s="132"/>
      <c r="B115" s="132"/>
      <c r="C115" s="132"/>
      <c r="D115" s="132"/>
      <c r="E115" s="132"/>
      <c r="F115" s="132"/>
      <c r="G115" s="132"/>
    </row>
    <row r="116" spans="1:7">
      <c r="A116" s="132"/>
      <c r="B116" s="132"/>
      <c r="C116" s="132"/>
      <c r="D116" s="132"/>
      <c r="E116" s="132"/>
      <c r="F116" s="132"/>
      <c r="G116" s="132"/>
    </row>
    <row r="117" spans="1:7">
      <c r="A117" s="132"/>
      <c r="B117" s="132"/>
      <c r="C117" s="132"/>
      <c r="D117" s="132"/>
      <c r="E117" s="132"/>
      <c r="F117" s="132"/>
      <c r="G117" s="132"/>
    </row>
    <row r="118" spans="1:7">
      <c r="A118" s="132"/>
      <c r="B118" s="132"/>
      <c r="C118" s="132"/>
      <c r="D118" s="132"/>
      <c r="E118" s="132"/>
      <c r="F118" s="132"/>
      <c r="G118" s="132"/>
    </row>
    <row r="119" spans="1:7">
      <c r="A119" s="132"/>
      <c r="B119" s="132"/>
      <c r="C119" s="132"/>
      <c r="D119" s="132"/>
      <c r="E119" s="132"/>
      <c r="F119" s="132"/>
      <c r="G119" s="132"/>
    </row>
    <row r="120" spans="1:7">
      <c r="A120" s="132"/>
      <c r="B120" s="132"/>
      <c r="C120" s="132"/>
      <c r="D120" s="132"/>
      <c r="E120" s="132"/>
      <c r="F120" s="132"/>
      <c r="G120" s="132"/>
    </row>
    <row r="121" spans="1:7">
      <c r="A121" s="132"/>
      <c r="B121" s="132"/>
      <c r="C121" s="132"/>
      <c r="D121" s="132"/>
      <c r="E121" s="132"/>
      <c r="F121" s="132"/>
      <c r="G121" s="132"/>
    </row>
    <row r="122" spans="1:7">
      <c r="A122" s="132"/>
      <c r="B122" s="132"/>
      <c r="C122" s="132"/>
      <c r="D122" s="132"/>
      <c r="E122" s="132"/>
      <c r="F122" s="132"/>
      <c r="G122" s="132"/>
    </row>
    <row r="123" spans="1:7">
      <c r="A123" s="132"/>
      <c r="B123" s="132"/>
      <c r="C123" s="132"/>
      <c r="D123" s="132"/>
      <c r="E123" s="132"/>
      <c r="F123" s="132"/>
      <c r="G123" s="132"/>
    </row>
    <row r="124" spans="1:7">
      <c r="A124" s="132"/>
      <c r="B124" s="132"/>
      <c r="C124" s="132"/>
      <c r="D124" s="132"/>
      <c r="E124" s="132"/>
      <c r="F124" s="132"/>
      <c r="G124" s="132"/>
    </row>
    <row r="125" spans="1:7">
      <c r="A125" s="132"/>
      <c r="B125" s="132"/>
      <c r="C125" s="132"/>
      <c r="D125" s="132"/>
      <c r="E125" s="132"/>
      <c r="F125" s="132"/>
      <c r="G125" s="132"/>
    </row>
    <row r="126" spans="1:7">
      <c r="A126" s="132"/>
      <c r="B126" s="132"/>
      <c r="C126" s="132"/>
      <c r="D126" s="132"/>
      <c r="E126" s="132"/>
      <c r="F126" s="132"/>
      <c r="G126" s="132"/>
    </row>
    <row r="127" spans="1:7">
      <c r="A127" s="132"/>
      <c r="B127" s="132"/>
      <c r="C127" s="132"/>
      <c r="D127" s="132"/>
      <c r="E127" s="132"/>
      <c r="F127" s="132"/>
      <c r="G127" s="132"/>
    </row>
    <row r="128" spans="1:7">
      <c r="A128" s="132"/>
      <c r="B128" s="132"/>
      <c r="C128" s="132"/>
      <c r="D128" s="132"/>
      <c r="E128" s="132"/>
      <c r="F128" s="132"/>
      <c r="G128" s="132"/>
    </row>
    <row r="129" spans="1:7">
      <c r="A129" s="132"/>
      <c r="B129" s="132"/>
      <c r="C129" s="132"/>
      <c r="D129" s="132"/>
      <c r="E129" s="132"/>
      <c r="F129" s="132"/>
      <c r="G129" s="132"/>
    </row>
    <row r="130" spans="1:7">
      <c r="A130" s="132"/>
      <c r="B130" s="132"/>
      <c r="C130" s="132"/>
      <c r="D130" s="132"/>
      <c r="E130" s="132"/>
      <c r="F130" s="132"/>
      <c r="G130" s="132"/>
    </row>
    <row r="131" spans="1:7">
      <c r="A131" s="132"/>
      <c r="B131" s="132"/>
      <c r="C131" s="132"/>
      <c r="D131" s="132"/>
      <c r="E131" s="132"/>
      <c r="F131" s="132"/>
      <c r="G131" s="132"/>
    </row>
    <row r="132" spans="1:7">
      <c r="A132" s="132"/>
      <c r="B132" s="132"/>
      <c r="C132" s="132"/>
      <c r="D132" s="132"/>
      <c r="E132" s="132"/>
      <c r="F132" s="132"/>
      <c r="G132" s="132"/>
    </row>
    <row r="133" spans="1:7">
      <c r="A133" s="132"/>
      <c r="B133" s="132"/>
      <c r="C133" s="132"/>
      <c r="D133" s="132"/>
      <c r="E133" s="132"/>
      <c r="F133" s="132"/>
      <c r="G133" s="132"/>
    </row>
    <row r="134" spans="1:7">
      <c r="A134" s="132"/>
      <c r="B134" s="132"/>
      <c r="C134" s="132"/>
      <c r="D134" s="132"/>
      <c r="E134" s="132"/>
      <c r="F134" s="132"/>
      <c r="G134" s="132"/>
    </row>
    <row r="135" spans="1:7">
      <c r="A135" s="132"/>
      <c r="B135" s="132"/>
      <c r="C135" s="132"/>
      <c r="D135" s="132"/>
      <c r="E135" s="132"/>
      <c r="F135" s="132"/>
      <c r="G135" s="132"/>
    </row>
    <row r="136" spans="1:7">
      <c r="A136" s="132"/>
      <c r="B136" s="132"/>
      <c r="C136" s="132"/>
      <c r="D136" s="132"/>
      <c r="E136" s="132"/>
      <c r="F136" s="132"/>
      <c r="G136" s="132"/>
    </row>
    <row r="137" spans="1:7">
      <c r="A137" s="132"/>
      <c r="B137" s="132"/>
      <c r="C137" s="132"/>
      <c r="D137" s="132"/>
      <c r="E137" s="132"/>
      <c r="F137" s="132"/>
      <c r="G137" s="132"/>
    </row>
    <row r="138" spans="1:7">
      <c r="A138" s="132"/>
      <c r="B138" s="132"/>
      <c r="C138" s="132"/>
      <c r="D138" s="132"/>
      <c r="E138" s="132"/>
      <c r="F138" s="132"/>
      <c r="G138" s="132"/>
    </row>
    <row r="139" spans="1:7">
      <c r="A139" s="132"/>
      <c r="B139" s="132"/>
      <c r="C139" s="132"/>
      <c r="D139" s="132"/>
      <c r="E139" s="132"/>
      <c r="F139" s="132"/>
      <c r="G139" s="132"/>
    </row>
    <row r="140" spans="1:7">
      <c r="A140" s="132"/>
      <c r="B140" s="132"/>
      <c r="C140" s="132"/>
      <c r="D140" s="132"/>
      <c r="E140" s="132"/>
      <c r="F140" s="132"/>
      <c r="G140" s="132"/>
    </row>
    <row r="141" spans="1:7">
      <c r="A141" s="132"/>
      <c r="B141" s="132"/>
      <c r="C141" s="132"/>
      <c r="D141" s="132"/>
      <c r="E141" s="132"/>
      <c r="F141" s="132"/>
      <c r="G141" s="132"/>
    </row>
    <row r="142" spans="1:7">
      <c r="A142" s="132"/>
      <c r="B142" s="132"/>
      <c r="C142" s="132"/>
      <c r="D142" s="132"/>
      <c r="E142" s="132"/>
      <c r="F142" s="132"/>
      <c r="G142" s="132"/>
    </row>
    <row r="143" spans="1:7">
      <c r="A143" s="132"/>
      <c r="B143" s="132"/>
      <c r="C143" s="132"/>
      <c r="D143" s="132"/>
      <c r="E143" s="132"/>
      <c r="F143" s="132"/>
      <c r="G143" s="132"/>
    </row>
    <row r="144" spans="1:7">
      <c r="A144" s="132"/>
      <c r="B144" s="132"/>
      <c r="C144" s="132"/>
      <c r="D144" s="132"/>
      <c r="E144" s="132"/>
      <c r="F144" s="132"/>
      <c r="G144" s="13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44"/>
  <sheetViews>
    <sheetView workbookViewId="0">
      <selection activeCell="F16" sqref="F16"/>
    </sheetView>
  </sheetViews>
  <sheetFormatPr baseColWidth="10" defaultColWidth="11.42578125" defaultRowHeight="12.75"/>
  <cols>
    <col min="1" max="1" width="13.85546875" style="165" customWidth="1"/>
    <col min="2" max="2" width="5.85546875" style="165" bestFit="1" customWidth="1"/>
    <col min="3" max="3" width="6.28515625" style="165" bestFit="1" customWidth="1"/>
    <col min="4" max="8" width="5.7109375" style="165" bestFit="1" customWidth="1"/>
    <col min="9" max="9" width="5.85546875" style="165" bestFit="1" customWidth="1"/>
    <col min="10" max="10" width="8.5703125" style="165" bestFit="1" customWidth="1"/>
    <col min="11" max="11" width="7.42578125" style="165" bestFit="1" customWidth="1"/>
    <col min="12" max="12" width="9" style="165" customWidth="1"/>
    <col min="13" max="13" width="8.85546875" style="165" bestFit="1" customWidth="1"/>
    <col min="14" max="16" width="11.42578125" style="227"/>
    <col min="17" max="16384" width="11.42578125" style="165"/>
  </cols>
  <sheetData>
    <row r="1" spans="1:18">
      <c r="A1" s="319" t="s">
        <v>649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</row>
    <row r="2" spans="1:18">
      <c r="A2" s="321" t="s">
        <v>650</v>
      </c>
      <c r="B2" s="132"/>
      <c r="C2" s="132"/>
      <c r="D2" s="132"/>
      <c r="E2" s="132"/>
      <c r="F2" s="132"/>
      <c r="G2" s="132"/>
      <c r="H2" s="132"/>
      <c r="I2" s="132"/>
      <c r="J2" s="246"/>
      <c r="K2" s="132"/>
      <c r="L2" s="132"/>
      <c r="M2" s="132"/>
    </row>
    <row r="3" spans="1:18">
      <c r="A3" s="166"/>
      <c r="B3" s="134" t="s">
        <v>651</v>
      </c>
      <c r="C3" s="134" t="s">
        <v>652</v>
      </c>
      <c r="D3" s="134" t="s">
        <v>653</v>
      </c>
      <c r="E3" s="134" t="s">
        <v>174</v>
      </c>
      <c r="F3" s="134" t="s">
        <v>654</v>
      </c>
      <c r="G3" s="134" t="s">
        <v>655</v>
      </c>
      <c r="H3" s="134" t="s">
        <v>178</v>
      </c>
      <c r="I3" s="134" t="s">
        <v>656</v>
      </c>
      <c r="J3" s="134" t="s">
        <v>657</v>
      </c>
      <c r="K3" s="134" t="s">
        <v>199</v>
      </c>
      <c r="L3" s="134" t="s">
        <v>200</v>
      </c>
      <c r="M3" s="134" t="s">
        <v>201</v>
      </c>
    </row>
    <row r="4" spans="1:18">
      <c r="A4" s="337"/>
      <c r="B4" s="338" t="s">
        <v>182</v>
      </c>
      <c r="C4" s="338" t="s">
        <v>183</v>
      </c>
      <c r="D4" s="338" t="s">
        <v>184</v>
      </c>
      <c r="E4" s="338" t="s">
        <v>185</v>
      </c>
      <c r="F4" s="338" t="s">
        <v>186</v>
      </c>
      <c r="G4" s="338" t="s">
        <v>187</v>
      </c>
      <c r="H4" s="338" t="s">
        <v>188</v>
      </c>
      <c r="I4" s="338" t="s">
        <v>189</v>
      </c>
      <c r="J4" s="338" t="s">
        <v>190</v>
      </c>
      <c r="K4" s="338" t="s">
        <v>191</v>
      </c>
      <c r="L4" s="338" t="s">
        <v>192</v>
      </c>
      <c r="M4" s="338" t="s">
        <v>193</v>
      </c>
    </row>
    <row r="5" spans="1:18">
      <c r="A5" s="169" t="s">
        <v>6</v>
      </c>
      <c r="B5" s="187">
        <v>40134</v>
      </c>
      <c r="C5" s="187">
        <v>35567</v>
      </c>
      <c r="D5" s="187">
        <v>42054</v>
      </c>
      <c r="E5" s="187">
        <v>31162</v>
      </c>
      <c r="F5" s="187">
        <v>38289</v>
      </c>
      <c r="G5" s="187">
        <v>40392</v>
      </c>
      <c r="H5" s="187">
        <v>38019</v>
      </c>
      <c r="I5" s="187">
        <v>20323</v>
      </c>
      <c r="J5" s="187">
        <v>28490</v>
      </c>
      <c r="K5" s="187">
        <v>28907</v>
      </c>
      <c r="L5" s="187">
        <v>30746</v>
      </c>
      <c r="M5" s="187">
        <v>24055</v>
      </c>
      <c r="N5" s="339"/>
      <c r="O5" s="339"/>
      <c r="P5" s="339"/>
      <c r="R5" s="248"/>
    </row>
    <row r="6" spans="1:18">
      <c r="A6" s="138" t="s">
        <v>207</v>
      </c>
      <c r="B6" s="122">
        <v>1102</v>
      </c>
      <c r="C6" s="122">
        <v>900</v>
      </c>
      <c r="D6" s="122">
        <v>1341</v>
      </c>
      <c r="E6" s="122">
        <v>961</v>
      </c>
      <c r="F6" s="122">
        <v>1320</v>
      </c>
      <c r="G6" s="122">
        <v>2217</v>
      </c>
      <c r="H6" s="122">
        <v>2019</v>
      </c>
      <c r="I6" s="122">
        <v>1134</v>
      </c>
      <c r="J6" s="122">
        <v>1363</v>
      </c>
      <c r="K6" s="122">
        <v>1442</v>
      </c>
      <c r="L6" s="122">
        <v>1493</v>
      </c>
      <c r="M6" s="122">
        <v>1301</v>
      </c>
      <c r="N6" s="339"/>
      <c r="O6" s="339"/>
      <c r="P6" s="339"/>
      <c r="R6" s="248"/>
    </row>
    <row r="7" spans="1:18">
      <c r="A7" s="138" t="s">
        <v>208</v>
      </c>
      <c r="B7" s="122">
        <v>5902</v>
      </c>
      <c r="C7" s="122">
        <v>5569</v>
      </c>
      <c r="D7" s="122">
        <v>6944</v>
      </c>
      <c r="E7" s="122">
        <v>5126</v>
      </c>
      <c r="F7" s="122">
        <v>6425</v>
      </c>
      <c r="G7" s="122">
        <v>8114</v>
      </c>
      <c r="H7" s="122">
        <v>7073</v>
      </c>
      <c r="I7" s="122">
        <v>3955</v>
      </c>
      <c r="J7" s="122">
        <v>6066</v>
      </c>
      <c r="K7" s="122">
        <v>5872</v>
      </c>
      <c r="L7" s="122">
        <v>5736</v>
      </c>
      <c r="M7" s="122">
        <v>4830</v>
      </c>
      <c r="N7" s="339"/>
      <c r="O7" s="339"/>
      <c r="P7" s="339"/>
      <c r="R7" s="248"/>
    </row>
    <row r="8" spans="1:18">
      <c r="A8" s="138" t="s">
        <v>61</v>
      </c>
      <c r="B8" s="122">
        <v>7526</v>
      </c>
      <c r="C8" s="122">
        <v>7076</v>
      </c>
      <c r="D8" s="122">
        <v>8333</v>
      </c>
      <c r="E8" s="122">
        <v>6550</v>
      </c>
      <c r="F8" s="122">
        <v>7705</v>
      </c>
      <c r="G8" s="122">
        <v>8084</v>
      </c>
      <c r="H8" s="122">
        <v>7421</v>
      </c>
      <c r="I8" s="122">
        <v>3609</v>
      </c>
      <c r="J8" s="122">
        <v>5383</v>
      </c>
      <c r="K8" s="122">
        <v>5157</v>
      </c>
      <c r="L8" s="122">
        <v>5380</v>
      </c>
      <c r="M8" s="122">
        <v>4151</v>
      </c>
      <c r="N8" s="339"/>
      <c r="O8" s="339"/>
      <c r="P8" s="339"/>
      <c r="R8" s="248"/>
    </row>
    <row r="9" spans="1:18">
      <c r="A9" s="138" t="s">
        <v>209</v>
      </c>
      <c r="B9" s="122">
        <v>5985</v>
      </c>
      <c r="C9" s="122">
        <v>5453</v>
      </c>
      <c r="D9" s="122">
        <v>6322</v>
      </c>
      <c r="E9" s="122">
        <v>4821</v>
      </c>
      <c r="F9" s="122">
        <v>5740</v>
      </c>
      <c r="G9" s="122">
        <v>5832</v>
      </c>
      <c r="H9" s="122">
        <v>5600</v>
      </c>
      <c r="I9" s="122">
        <v>2756</v>
      </c>
      <c r="J9" s="122">
        <v>3652</v>
      </c>
      <c r="K9" s="122">
        <v>3785</v>
      </c>
      <c r="L9" s="122">
        <v>3858</v>
      </c>
      <c r="M9" s="122">
        <v>3023</v>
      </c>
      <c r="N9" s="339"/>
      <c r="O9" s="339"/>
      <c r="P9" s="339"/>
      <c r="R9" s="248"/>
    </row>
    <row r="10" spans="1:18">
      <c r="A10" s="138" t="s">
        <v>210</v>
      </c>
      <c r="B10" s="122">
        <v>4733</v>
      </c>
      <c r="C10" s="122">
        <v>4121</v>
      </c>
      <c r="D10" s="122">
        <v>4875</v>
      </c>
      <c r="E10" s="122">
        <v>3583</v>
      </c>
      <c r="F10" s="122">
        <v>4364</v>
      </c>
      <c r="G10" s="122">
        <v>4290</v>
      </c>
      <c r="H10" s="122">
        <v>4108</v>
      </c>
      <c r="I10" s="122">
        <v>2087</v>
      </c>
      <c r="J10" s="122">
        <v>2813</v>
      </c>
      <c r="K10" s="122">
        <v>2971</v>
      </c>
      <c r="L10" s="122">
        <v>3266</v>
      </c>
      <c r="M10" s="122">
        <v>2549</v>
      </c>
      <c r="N10" s="339"/>
      <c r="O10" s="339"/>
      <c r="R10" s="248"/>
    </row>
    <row r="11" spans="1:18">
      <c r="A11" s="138" t="s">
        <v>211</v>
      </c>
      <c r="B11" s="122">
        <v>5087</v>
      </c>
      <c r="C11" s="122">
        <v>4216</v>
      </c>
      <c r="D11" s="122">
        <v>4820</v>
      </c>
      <c r="E11" s="122">
        <v>3474</v>
      </c>
      <c r="F11" s="122">
        <v>4225</v>
      </c>
      <c r="G11" s="122">
        <v>3968</v>
      </c>
      <c r="H11" s="122">
        <v>3829</v>
      </c>
      <c r="I11" s="122">
        <v>2114</v>
      </c>
      <c r="J11" s="122">
        <v>2858</v>
      </c>
      <c r="K11" s="122">
        <v>2946</v>
      </c>
      <c r="L11" s="122">
        <v>3338</v>
      </c>
      <c r="M11" s="122">
        <v>2447</v>
      </c>
      <c r="N11" s="339"/>
      <c r="O11" s="339"/>
      <c r="R11" s="248"/>
    </row>
    <row r="12" spans="1:18">
      <c r="A12" s="138" t="s">
        <v>212</v>
      </c>
      <c r="B12" s="122">
        <v>4366</v>
      </c>
      <c r="C12" s="122">
        <v>3648</v>
      </c>
      <c r="D12" s="122">
        <v>4123</v>
      </c>
      <c r="E12" s="122">
        <v>3026</v>
      </c>
      <c r="F12" s="122">
        <v>3842</v>
      </c>
      <c r="G12" s="122">
        <v>3717</v>
      </c>
      <c r="H12" s="122">
        <v>3577</v>
      </c>
      <c r="I12" s="122">
        <v>1840</v>
      </c>
      <c r="J12" s="122">
        <v>2543</v>
      </c>
      <c r="K12" s="122">
        <v>2738</v>
      </c>
      <c r="L12" s="122">
        <v>3083</v>
      </c>
      <c r="M12" s="122">
        <v>2239</v>
      </c>
      <c r="N12" s="339"/>
      <c r="O12" s="339"/>
      <c r="R12" s="248"/>
    </row>
    <row r="13" spans="1:18">
      <c r="A13" s="138" t="s">
        <v>213</v>
      </c>
      <c r="B13" s="122">
        <v>2986</v>
      </c>
      <c r="C13" s="122">
        <v>2531</v>
      </c>
      <c r="D13" s="122">
        <v>2860</v>
      </c>
      <c r="E13" s="122">
        <v>1956</v>
      </c>
      <c r="F13" s="122">
        <v>2498</v>
      </c>
      <c r="G13" s="122">
        <v>2278</v>
      </c>
      <c r="H13" s="122">
        <v>2389</v>
      </c>
      <c r="I13" s="122">
        <v>1418</v>
      </c>
      <c r="J13" s="122">
        <v>1932</v>
      </c>
      <c r="K13" s="122">
        <v>2011</v>
      </c>
      <c r="L13" s="122">
        <v>2305</v>
      </c>
      <c r="M13" s="122">
        <v>1825</v>
      </c>
      <c r="N13" s="339"/>
      <c r="O13" s="339"/>
      <c r="R13" s="248"/>
    </row>
    <row r="14" spans="1:18">
      <c r="A14" s="138" t="s">
        <v>214</v>
      </c>
      <c r="B14" s="122">
        <v>1626</v>
      </c>
      <c r="C14" s="122">
        <v>1389</v>
      </c>
      <c r="D14" s="122">
        <v>1615</v>
      </c>
      <c r="E14" s="122">
        <v>1080</v>
      </c>
      <c r="F14" s="122">
        <v>1410</v>
      </c>
      <c r="G14" s="122">
        <v>1231</v>
      </c>
      <c r="H14" s="122">
        <v>1332</v>
      </c>
      <c r="I14" s="122">
        <v>927</v>
      </c>
      <c r="J14" s="122">
        <v>1238</v>
      </c>
      <c r="K14" s="122">
        <v>1267</v>
      </c>
      <c r="L14" s="122">
        <v>1440</v>
      </c>
      <c r="M14" s="122">
        <v>1053</v>
      </c>
      <c r="N14" s="339"/>
      <c r="O14" s="339"/>
      <c r="R14" s="248"/>
    </row>
    <row r="15" spans="1:18">
      <c r="A15" s="139" t="s">
        <v>215</v>
      </c>
      <c r="B15" s="125">
        <v>821</v>
      </c>
      <c r="C15" s="125">
        <v>664</v>
      </c>
      <c r="D15" s="125">
        <v>821</v>
      </c>
      <c r="E15" s="125">
        <v>585</v>
      </c>
      <c r="F15" s="125">
        <v>760</v>
      </c>
      <c r="G15" s="125">
        <v>661</v>
      </c>
      <c r="H15" s="125">
        <v>671</v>
      </c>
      <c r="I15" s="125">
        <v>483</v>
      </c>
      <c r="J15" s="125">
        <v>642</v>
      </c>
      <c r="K15" s="125">
        <v>718</v>
      </c>
      <c r="L15" s="125">
        <v>847</v>
      </c>
      <c r="M15" s="125">
        <v>637</v>
      </c>
      <c r="N15" s="340"/>
      <c r="O15" s="340"/>
      <c r="R15" s="248"/>
    </row>
    <row r="16" spans="1:18">
      <c r="A16" s="169" t="s">
        <v>7</v>
      </c>
      <c r="B16" s="187">
        <v>23905</v>
      </c>
      <c r="C16" s="187">
        <v>19159</v>
      </c>
      <c r="D16" s="187">
        <v>23120</v>
      </c>
      <c r="E16" s="187">
        <v>17058</v>
      </c>
      <c r="F16" s="187">
        <v>20648</v>
      </c>
      <c r="G16" s="187">
        <v>20632</v>
      </c>
      <c r="H16" s="187">
        <v>19792</v>
      </c>
      <c r="I16" s="187">
        <v>10075</v>
      </c>
      <c r="J16" s="187">
        <v>13477</v>
      </c>
      <c r="K16" s="187">
        <v>14375</v>
      </c>
      <c r="L16" s="187">
        <v>16029</v>
      </c>
      <c r="M16" s="187">
        <v>12049</v>
      </c>
      <c r="N16" s="339"/>
      <c r="O16" s="227" t="s">
        <v>658</v>
      </c>
      <c r="R16" s="248"/>
    </row>
    <row r="17" spans="1:28">
      <c r="A17" s="138" t="s">
        <v>207</v>
      </c>
      <c r="B17" s="122">
        <v>667</v>
      </c>
      <c r="C17" s="122">
        <v>502</v>
      </c>
      <c r="D17" s="122">
        <v>754</v>
      </c>
      <c r="E17" s="122">
        <v>489</v>
      </c>
      <c r="F17" s="122">
        <v>680</v>
      </c>
      <c r="G17" s="122">
        <v>1042</v>
      </c>
      <c r="H17" s="122">
        <v>1000</v>
      </c>
      <c r="I17" s="122">
        <v>586</v>
      </c>
      <c r="J17" s="122">
        <v>687</v>
      </c>
      <c r="K17" s="122">
        <v>730</v>
      </c>
      <c r="L17" s="122">
        <v>772</v>
      </c>
      <c r="M17" s="122">
        <v>655</v>
      </c>
      <c r="N17" s="339">
        <f>-SUM(B17:M17)</f>
        <v>-8564</v>
      </c>
      <c r="O17" s="341">
        <f>N17/1000</f>
        <v>-8.5640000000000001</v>
      </c>
      <c r="R17" s="248"/>
      <c r="X17" s="342"/>
      <c r="Z17" s="342"/>
      <c r="AB17" s="342"/>
    </row>
    <row r="18" spans="1:28">
      <c r="A18" s="138" t="s">
        <v>208</v>
      </c>
      <c r="B18" s="122">
        <v>3341</v>
      </c>
      <c r="C18" s="122">
        <v>2966</v>
      </c>
      <c r="D18" s="122">
        <v>3644</v>
      </c>
      <c r="E18" s="122">
        <v>2701</v>
      </c>
      <c r="F18" s="122">
        <v>3294</v>
      </c>
      <c r="G18" s="122">
        <v>3935</v>
      </c>
      <c r="H18" s="122">
        <v>3511</v>
      </c>
      <c r="I18" s="122">
        <v>1934</v>
      </c>
      <c r="J18" s="122">
        <v>2811</v>
      </c>
      <c r="K18" s="122">
        <v>2776</v>
      </c>
      <c r="L18" s="122">
        <v>2807</v>
      </c>
      <c r="M18" s="122">
        <v>2263</v>
      </c>
      <c r="N18" s="339">
        <f>-SUM(B18:M18)</f>
        <v>-35983</v>
      </c>
      <c r="O18" s="341">
        <f t="shared" ref="O18:O26" si="0">N18/1000</f>
        <v>-35.982999999999997</v>
      </c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</row>
    <row r="19" spans="1:28">
      <c r="A19" s="138" t="s">
        <v>61</v>
      </c>
      <c r="B19" s="122">
        <v>4154</v>
      </c>
      <c r="C19" s="122">
        <v>3721</v>
      </c>
      <c r="D19" s="122">
        <v>4425</v>
      </c>
      <c r="E19" s="122">
        <v>3558</v>
      </c>
      <c r="F19" s="122">
        <v>4186</v>
      </c>
      <c r="G19" s="122">
        <v>4285</v>
      </c>
      <c r="H19" s="122">
        <v>3969</v>
      </c>
      <c r="I19" s="122">
        <v>1858</v>
      </c>
      <c r="J19" s="122">
        <v>2552</v>
      </c>
      <c r="K19" s="122">
        <v>2501</v>
      </c>
      <c r="L19" s="122">
        <v>2725</v>
      </c>
      <c r="M19" s="122">
        <v>2068</v>
      </c>
      <c r="N19" s="339">
        <f t="shared" ref="N19:N25" si="1">-SUM(B19:M19)</f>
        <v>-40002</v>
      </c>
      <c r="O19" s="341">
        <f t="shared" si="0"/>
        <v>-40.002000000000002</v>
      </c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</row>
    <row r="20" spans="1:28">
      <c r="A20" s="138" t="s">
        <v>209</v>
      </c>
      <c r="B20" s="122">
        <v>3680</v>
      </c>
      <c r="C20" s="122">
        <v>3043</v>
      </c>
      <c r="D20" s="122">
        <v>3577</v>
      </c>
      <c r="E20" s="122">
        <v>2721</v>
      </c>
      <c r="F20" s="122">
        <v>3271</v>
      </c>
      <c r="G20" s="122">
        <v>3178</v>
      </c>
      <c r="H20" s="122">
        <v>3136</v>
      </c>
      <c r="I20" s="122">
        <v>1396</v>
      </c>
      <c r="J20" s="122">
        <v>1741</v>
      </c>
      <c r="K20" s="122">
        <v>1938</v>
      </c>
      <c r="L20" s="122">
        <v>2106</v>
      </c>
      <c r="M20" s="122">
        <v>1594</v>
      </c>
      <c r="N20" s="339">
        <f t="shared" si="1"/>
        <v>-31381</v>
      </c>
      <c r="O20" s="341">
        <f t="shared" si="0"/>
        <v>-31.381</v>
      </c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</row>
    <row r="21" spans="1:28">
      <c r="A21" s="138" t="s">
        <v>210</v>
      </c>
      <c r="B21" s="122">
        <v>2946</v>
      </c>
      <c r="C21" s="122">
        <v>2263</v>
      </c>
      <c r="D21" s="122">
        <v>2774</v>
      </c>
      <c r="E21" s="122">
        <v>2027</v>
      </c>
      <c r="F21" s="122">
        <v>2466</v>
      </c>
      <c r="G21" s="122">
        <v>2223</v>
      </c>
      <c r="H21" s="122">
        <v>2250</v>
      </c>
      <c r="I21" s="122">
        <v>1049</v>
      </c>
      <c r="J21" s="122">
        <v>1344</v>
      </c>
      <c r="K21" s="122">
        <v>1520</v>
      </c>
      <c r="L21" s="122">
        <v>1810</v>
      </c>
      <c r="M21" s="122">
        <v>1396</v>
      </c>
      <c r="N21" s="339">
        <f t="shared" si="1"/>
        <v>-24068</v>
      </c>
      <c r="O21" s="341">
        <f t="shared" si="0"/>
        <v>-24.068000000000001</v>
      </c>
      <c r="R21" s="248"/>
    </row>
    <row r="22" spans="1:28">
      <c r="A22" s="138" t="s">
        <v>211</v>
      </c>
      <c r="B22" s="122">
        <v>3136</v>
      </c>
      <c r="C22" s="122">
        <v>2330</v>
      </c>
      <c r="D22" s="122">
        <v>2680</v>
      </c>
      <c r="E22" s="122">
        <v>1924</v>
      </c>
      <c r="F22" s="122">
        <v>2283</v>
      </c>
      <c r="G22" s="122">
        <v>2081</v>
      </c>
      <c r="H22" s="122">
        <v>1992</v>
      </c>
      <c r="I22" s="122">
        <v>1036</v>
      </c>
      <c r="J22" s="122">
        <v>1353</v>
      </c>
      <c r="K22" s="122">
        <v>1542</v>
      </c>
      <c r="L22" s="122">
        <v>1862</v>
      </c>
      <c r="M22" s="122">
        <v>1290</v>
      </c>
      <c r="N22" s="339">
        <f t="shared" si="1"/>
        <v>-23509</v>
      </c>
      <c r="O22" s="341">
        <f t="shared" si="0"/>
        <v>-23.509</v>
      </c>
      <c r="R22" s="248"/>
    </row>
    <row r="23" spans="1:28">
      <c r="A23" s="138" t="s">
        <v>212</v>
      </c>
      <c r="B23" s="122">
        <v>2703</v>
      </c>
      <c r="C23" s="122">
        <v>1912</v>
      </c>
      <c r="D23" s="122">
        <v>2259</v>
      </c>
      <c r="E23" s="122">
        <v>1634</v>
      </c>
      <c r="F23" s="122">
        <v>1955</v>
      </c>
      <c r="G23" s="122">
        <v>1817</v>
      </c>
      <c r="H23" s="122">
        <v>1793</v>
      </c>
      <c r="I23" s="122">
        <v>831</v>
      </c>
      <c r="J23" s="122">
        <v>1189</v>
      </c>
      <c r="K23" s="122">
        <v>1333</v>
      </c>
      <c r="L23" s="122">
        <v>1603</v>
      </c>
      <c r="M23" s="122">
        <v>1086</v>
      </c>
      <c r="N23" s="339">
        <f t="shared" si="1"/>
        <v>-20115</v>
      </c>
      <c r="O23" s="341">
        <f t="shared" si="0"/>
        <v>-20.114999999999998</v>
      </c>
      <c r="R23" s="248"/>
    </row>
    <row r="24" spans="1:28">
      <c r="A24" s="138" t="s">
        <v>213</v>
      </c>
      <c r="B24" s="122">
        <v>1822</v>
      </c>
      <c r="C24" s="122">
        <v>1343</v>
      </c>
      <c r="D24" s="122">
        <v>1616</v>
      </c>
      <c r="E24" s="122">
        <v>1071</v>
      </c>
      <c r="F24" s="122">
        <v>1319</v>
      </c>
      <c r="G24" s="122">
        <v>1122</v>
      </c>
      <c r="H24" s="122">
        <v>1181</v>
      </c>
      <c r="I24" s="122">
        <v>671</v>
      </c>
      <c r="J24" s="122">
        <v>853</v>
      </c>
      <c r="K24" s="122">
        <v>994</v>
      </c>
      <c r="L24" s="122">
        <v>1135</v>
      </c>
      <c r="M24" s="122">
        <v>846</v>
      </c>
      <c r="N24" s="339">
        <f t="shared" si="1"/>
        <v>-13973</v>
      </c>
      <c r="O24" s="341">
        <f t="shared" si="0"/>
        <v>-13.973000000000001</v>
      </c>
      <c r="R24" s="248"/>
    </row>
    <row r="25" spans="1:28">
      <c r="A25" s="138" t="s">
        <v>214</v>
      </c>
      <c r="B25" s="122">
        <v>950</v>
      </c>
      <c r="C25" s="122">
        <v>732</v>
      </c>
      <c r="D25" s="122">
        <v>896</v>
      </c>
      <c r="E25" s="122">
        <v>615</v>
      </c>
      <c r="F25" s="122">
        <v>740</v>
      </c>
      <c r="G25" s="122">
        <v>593</v>
      </c>
      <c r="H25" s="122">
        <v>624</v>
      </c>
      <c r="I25" s="122">
        <v>455</v>
      </c>
      <c r="J25" s="122">
        <v>603</v>
      </c>
      <c r="K25" s="122">
        <v>653</v>
      </c>
      <c r="L25" s="122">
        <v>739</v>
      </c>
      <c r="M25" s="122">
        <v>518</v>
      </c>
      <c r="N25" s="339">
        <f t="shared" si="1"/>
        <v>-8118</v>
      </c>
      <c r="O25" s="341">
        <f t="shared" si="0"/>
        <v>-8.1180000000000003</v>
      </c>
      <c r="R25" s="248"/>
    </row>
    <row r="26" spans="1:28">
      <c r="A26" s="139" t="s">
        <v>215</v>
      </c>
      <c r="B26" s="125">
        <v>506</v>
      </c>
      <c r="C26" s="125">
        <v>347</v>
      </c>
      <c r="D26" s="125">
        <v>495</v>
      </c>
      <c r="E26" s="125">
        <v>318</v>
      </c>
      <c r="F26" s="125">
        <v>454</v>
      </c>
      <c r="G26" s="125">
        <v>356</v>
      </c>
      <c r="H26" s="125">
        <v>336</v>
      </c>
      <c r="I26" s="125">
        <v>259</v>
      </c>
      <c r="J26" s="125">
        <v>344</v>
      </c>
      <c r="K26" s="125">
        <v>388</v>
      </c>
      <c r="L26" s="125">
        <v>470</v>
      </c>
      <c r="M26" s="125">
        <v>333</v>
      </c>
      <c r="N26" s="339">
        <f>-SUM(B26:M26)</f>
        <v>-4606</v>
      </c>
      <c r="O26" s="341">
        <f t="shared" si="0"/>
        <v>-4.6059999999999999</v>
      </c>
      <c r="R26" s="248"/>
    </row>
    <row r="27" spans="1:28">
      <c r="A27" s="169" t="s">
        <v>8</v>
      </c>
      <c r="B27" s="187">
        <v>16229</v>
      </c>
      <c r="C27" s="187">
        <v>16408</v>
      </c>
      <c r="D27" s="187">
        <v>18934</v>
      </c>
      <c r="E27" s="187">
        <v>14104</v>
      </c>
      <c r="F27" s="187">
        <v>17641</v>
      </c>
      <c r="G27" s="187">
        <v>19760</v>
      </c>
      <c r="H27" s="187">
        <v>18227</v>
      </c>
      <c r="I27" s="187">
        <v>10248</v>
      </c>
      <c r="J27" s="187">
        <v>15013</v>
      </c>
      <c r="K27" s="187">
        <v>14532</v>
      </c>
      <c r="L27" s="187">
        <v>14717</v>
      </c>
      <c r="M27" s="187">
        <v>12006</v>
      </c>
      <c r="N27" s="339"/>
      <c r="R27" s="248"/>
    </row>
    <row r="28" spans="1:28">
      <c r="A28" s="138" t="s">
        <v>207</v>
      </c>
      <c r="B28" s="224">
        <v>435</v>
      </c>
      <c r="C28" s="224">
        <v>398</v>
      </c>
      <c r="D28" s="224">
        <v>587</v>
      </c>
      <c r="E28" s="224">
        <v>472</v>
      </c>
      <c r="F28" s="224">
        <v>640</v>
      </c>
      <c r="G28" s="224">
        <v>1175</v>
      </c>
      <c r="H28" s="224">
        <v>1019</v>
      </c>
      <c r="I28" s="224">
        <v>548</v>
      </c>
      <c r="J28" s="224">
        <v>676</v>
      </c>
      <c r="K28" s="259">
        <v>712</v>
      </c>
      <c r="L28" s="259">
        <v>721</v>
      </c>
      <c r="M28" s="259">
        <v>646</v>
      </c>
      <c r="N28" s="339">
        <f t="shared" ref="N28:N37" si="2">SUM(B28:M28)</f>
        <v>8029</v>
      </c>
      <c r="O28" s="341">
        <f>N28/1000</f>
        <v>8.0289999999999999</v>
      </c>
      <c r="P28" s="343" t="s">
        <v>207</v>
      </c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</row>
    <row r="29" spans="1:28">
      <c r="A29" s="138" t="s">
        <v>208</v>
      </c>
      <c r="B29" s="224">
        <v>2561</v>
      </c>
      <c r="C29" s="224">
        <v>2603</v>
      </c>
      <c r="D29" s="224">
        <v>3300</v>
      </c>
      <c r="E29" s="224">
        <v>2425</v>
      </c>
      <c r="F29" s="224">
        <v>3131</v>
      </c>
      <c r="G29" s="224">
        <v>4179</v>
      </c>
      <c r="H29" s="224">
        <v>3562</v>
      </c>
      <c r="I29" s="224">
        <v>2021</v>
      </c>
      <c r="J29" s="224">
        <v>3255</v>
      </c>
      <c r="K29" s="122">
        <v>3096</v>
      </c>
      <c r="L29" s="122">
        <v>2929</v>
      </c>
      <c r="M29" s="122">
        <v>2567</v>
      </c>
      <c r="N29" s="339">
        <f t="shared" si="2"/>
        <v>35629</v>
      </c>
      <c r="O29" s="341">
        <f t="shared" ref="O29:O37" si="3">N29/1000</f>
        <v>35.628999999999998</v>
      </c>
      <c r="P29" s="343" t="s">
        <v>208</v>
      </c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</row>
    <row r="30" spans="1:28">
      <c r="A30" s="138" t="s">
        <v>61</v>
      </c>
      <c r="B30" s="224">
        <v>3372</v>
      </c>
      <c r="C30" s="224">
        <v>3355</v>
      </c>
      <c r="D30" s="224">
        <v>3908</v>
      </c>
      <c r="E30" s="224">
        <v>2992</v>
      </c>
      <c r="F30" s="224">
        <v>3519</v>
      </c>
      <c r="G30" s="224">
        <v>3799</v>
      </c>
      <c r="H30" s="224">
        <v>3452</v>
      </c>
      <c r="I30" s="224">
        <v>1751</v>
      </c>
      <c r="J30" s="224">
        <v>2831</v>
      </c>
      <c r="K30" s="122">
        <v>2656</v>
      </c>
      <c r="L30" s="122">
        <v>2655</v>
      </c>
      <c r="M30" s="122">
        <v>2083</v>
      </c>
      <c r="N30" s="339">
        <f t="shared" si="2"/>
        <v>36373</v>
      </c>
      <c r="O30" s="341">
        <f t="shared" si="3"/>
        <v>36.372999999999998</v>
      </c>
      <c r="P30" s="343" t="s">
        <v>61</v>
      </c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</row>
    <row r="31" spans="1:28">
      <c r="A31" s="138" t="s">
        <v>209</v>
      </c>
      <c r="B31" s="224">
        <v>2305</v>
      </c>
      <c r="C31" s="224">
        <v>2410</v>
      </c>
      <c r="D31" s="224">
        <v>2745</v>
      </c>
      <c r="E31" s="224">
        <v>2100</v>
      </c>
      <c r="F31" s="224">
        <v>2469</v>
      </c>
      <c r="G31" s="224">
        <v>2654</v>
      </c>
      <c r="H31" s="224">
        <v>2464</v>
      </c>
      <c r="I31" s="224">
        <v>1360</v>
      </c>
      <c r="J31" s="224">
        <v>1911</v>
      </c>
      <c r="K31" s="122">
        <v>1847</v>
      </c>
      <c r="L31" s="122">
        <v>1752</v>
      </c>
      <c r="M31" s="122">
        <v>1429</v>
      </c>
      <c r="N31" s="339">
        <f t="shared" si="2"/>
        <v>25446</v>
      </c>
      <c r="O31" s="341">
        <f t="shared" si="3"/>
        <v>25.446000000000002</v>
      </c>
      <c r="P31" s="227" t="s">
        <v>209</v>
      </c>
      <c r="R31" s="248"/>
    </row>
    <row r="32" spans="1:28">
      <c r="A32" s="138" t="s">
        <v>210</v>
      </c>
      <c r="B32" s="224">
        <v>1787</v>
      </c>
      <c r="C32" s="224">
        <v>1858</v>
      </c>
      <c r="D32" s="224">
        <v>2101</v>
      </c>
      <c r="E32" s="224">
        <v>1556</v>
      </c>
      <c r="F32" s="224">
        <v>1898</v>
      </c>
      <c r="G32" s="224">
        <v>2067</v>
      </c>
      <c r="H32" s="224">
        <v>1858</v>
      </c>
      <c r="I32" s="224">
        <v>1038</v>
      </c>
      <c r="J32" s="224">
        <v>1469</v>
      </c>
      <c r="K32" s="122">
        <v>1451</v>
      </c>
      <c r="L32" s="122">
        <v>1456</v>
      </c>
      <c r="M32" s="122">
        <v>1153</v>
      </c>
      <c r="N32" s="339">
        <f t="shared" si="2"/>
        <v>19692</v>
      </c>
      <c r="O32" s="341">
        <f t="shared" si="3"/>
        <v>19.692</v>
      </c>
      <c r="P32" s="227" t="s">
        <v>210</v>
      </c>
      <c r="R32" s="248"/>
    </row>
    <row r="33" spans="1:18">
      <c r="A33" s="138" t="s">
        <v>211</v>
      </c>
      <c r="B33" s="224">
        <v>1951</v>
      </c>
      <c r="C33" s="224">
        <v>1886</v>
      </c>
      <c r="D33" s="224">
        <v>2140</v>
      </c>
      <c r="E33" s="224">
        <v>1550</v>
      </c>
      <c r="F33" s="224">
        <v>1942</v>
      </c>
      <c r="G33" s="224">
        <v>1887</v>
      </c>
      <c r="H33" s="224">
        <v>1837</v>
      </c>
      <c r="I33" s="224">
        <v>1078</v>
      </c>
      <c r="J33" s="224">
        <v>1505</v>
      </c>
      <c r="K33" s="122">
        <v>1404</v>
      </c>
      <c r="L33" s="122">
        <v>1476</v>
      </c>
      <c r="M33" s="122">
        <v>1157</v>
      </c>
      <c r="N33" s="339">
        <f t="shared" si="2"/>
        <v>19813</v>
      </c>
      <c r="O33" s="341">
        <f t="shared" si="3"/>
        <v>19.812999999999999</v>
      </c>
      <c r="P33" s="227" t="s">
        <v>211</v>
      </c>
      <c r="R33" s="248"/>
    </row>
    <row r="34" spans="1:18">
      <c r="A34" s="138" t="s">
        <v>212</v>
      </c>
      <c r="B34" s="224">
        <v>1663</v>
      </c>
      <c r="C34" s="224">
        <v>1736</v>
      </c>
      <c r="D34" s="224">
        <v>1864</v>
      </c>
      <c r="E34" s="224">
        <v>1392</v>
      </c>
      <c r="F34" s="224">
        <v>1887</v>
      </c>
      <c r="G34" s="224">
        <v>1900</v>
      </c>
      <c r="H34" s="224">
        <v>1784</v>
      </c>
      <c r="I34" s="224">
        <v>1009</v>
      </c>
      <c r="J34" s="224">
        <v>1354</v>
      </c>
      <c r="K34" s="122">
        <v>1405</v>
      </c>
      <c r="L34" s="122">
        <v>1480</v>
      </c>
      <c r="M34" s="122">
        <v>1153</v>
      </c>
      <c r="N34" s="339">
        <f t="shared" si="2"/>
        <v>18627</v>
      </c>
      <c r="O34" s="341">
        <f t="shared" si="3"/>
        <v>18.626999999999999</v>
      </c>
      <c r="P34" s="227" t="s">
        <v>212</v>
      </c>
      <c r="R34" s="248"/>
    </row>
    <row r="35" spans="1:18">
      <c r="A35" s="138" t="s">
        <v>213</v>
      </c>
      <c r="B35" s="224">
        <v>1164</v>
      </c>
      <c r="C35" s="224">
        <v>1188</v>
      </c>
      <c r="D35" s="224">
        <v>1244</v>
      </c>
      <c r="E35" s="224">
        <v>885</v>
      </c>
      <c r="F35" s="224">
        <v>1179</v>
      </c>
      <c r="G35" s="224">
        <v>1156</v>
      </c>
      <c r="H35" s="224">
        <v>1208</v>
      </c>
      <c r="I35" s="224">
        <v>747</v>
      </c>
      <c r="J35" s="224">
        <v>1079</v>
      </c>
      <c r="K35" s="122">
        <v>1017</v>
      </c>
      <c r="L35" s="122">
        <v>1170</v>
      </c>
      <c r="M35" s="122">
        <v>979</v>
      </c>
      <c r="N35" s="339">
        <f t="shared" si="2"/>
        <v>13016</v>
      </c>
      <c r="O35" s="341">
        <f t="shared" si="3"/>
        <v>13.016</v>
      </c>
      <c r="P35" s="227" t="s">
        <v>213</v>
      </c>
      <c r="R35" s="248"/>
    </row>
    <row r="36" spans="1:18">
      <c r="A36" s="138" t="s">
        <v>214</v>
      </c>
      <c r="B36" s="224">
        <v>676</v>
      </c>
      <c r="C36" s="224">
        <v>657</v>
      </c>
      <c r="D36" s="224">
        <v>719</v>
      </c>
      <c r="E36" s="224">
        <v>465</v>
      </c>
      <c r="F36" s="224">
        <v>670</v>
      </c>
      <c r="G36" s="224">
        <v>638</v>
      </c>
      <c r="H36" s="224">
        <v>708</v>
      </c>
      <c r="I36" s="224">
        <v>472</v>
      </c>
      <c r="J36" s="224">
        <v>635</v>
      </c>
      <c r="K36" s="122">
        <v>614</v>
      </c>
      <c r="L36" s="122">
        <v>701</v>
      </c>
      <c r="M36" s="122">
        <v>535</v>
      </c>
      <c r="N36" s="339">
        <f t="shared" si="2"/>
        <v>7490</v>
      </c>
      <c r="O36" s="341">
        <f t="shared" si="3"/>
        <v>7.49</v>
      </c>
      <c r="P36" s="227" t="s">
        <v>214</v>
      </c>
      <c r="R36" s="248"/>
    </row>
    <row r="37" spans="1:18">
      <c r="A37" s="139" t="s">
        <v>215</v>
      </c>
      <c r="B37" s="226">
        <v>315</v>
      </c>
      <c r="C37" s="226">
        <v>317</v>
      </c>
      <c r="D37" s="226">
        <v>326</v>
      </c>
      <c r="E37" s="226">
        <v>267</v>
      </c>
      <c r="F37" s="226">
        <v>306</v>
      </c>
      <c r="G37" s="226">
        <v>305</v>
      </c>
      <c r="H37" s="226">
        <v>335</v>
      </c>
      <c r="I37" s="226">
        <v>224</v>
      </c>
      <c r="J37" s="226">
        <v>298</v>
      </c>
      <c r="K37" s="125">
        <v>330</v>
      </c>
      <c r="L37" s="125">
        <v>377</v>
      </c>
      <c r="M37" s="125">
        <v>304</v>
      </c>
      <c r="N37" s="339">
        <f t="shared" si="2"/>
        <v>3704</v>
      </c>
      <c r="O37" s="341">
        <f t="shared" si="3"/>
        <v>3.7040000000000002</v>
      </c>
      <c r="P37" s="227" t="s">
        <v>215</v>
      </c>
      <c r="R37" s="248"/>
    </row>
    <row r="38" spans="1:18" ht="13.5">
      <c r="A38" s="127" t="s">
        <v>216</v>
      </c>
      <c r="B38" s="122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339"/>
      <c r="O38" s="339"/>
    </row>
    <row r="39" spans="1:18">
      <c r="A39" s="132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339"/>
      <c r="O39" s="339"/>
    </row>
    <row r="40" spans="1:18">
      <c r="A40" s="30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339"/>
      <c r="O40" s="339"/>
    </row>
    <row r="41" spans="1:18">
      <c r="A41" s="132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04"/>
      <c r="M41" s="104"/>
      <c r="N41" s="339"/>
      <c r="O41" s="339"/>
    </row>
    <row r="42" spans="1:18">
      <c r="A42" s="132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</row>
    <row r="43" spans="1:18">
      <c r="A43" s="132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</row>
    <row r="44" spans="1:18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</row>
    <row r="45" spans="1:18">
      <c r="A45" s="132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</row>
    <row r="46" spans="1:18" ht="3" customHeight="1">
      <c r="A46" s="132"/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</row>
    <row r="47" spans="1:18" ht="11.25" customHeight="1">
      <c r="A47" s="132"/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</row>
    <row r="48" spans="1:18">
      <c r="A48" s="132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</row>
    <row r="49" spans="1:13">
      <c r="A49" s="132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</row>
    <row r="50" spans="1:13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</row>
    <row r="51" spans="1:13">
      <c r="A51" s="132"/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</row>
    <row r="52" spans="1:13">
      <c r="A52" s="132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</row>
    <row r="53" spans="1:13">
      <c r="A53" s="132"/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</row>
    <row r="54" spans="1:13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</row>
    <row r="55" spans="1:13">
      <c r="A55" s="132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</row>
    <row r="56" spans="1:13">
      <c r="A56" s="132"/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</row>
    <row r="57" spans="1:13">
      <c r="A57" s="132"/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</row>
    <row r="58" spans="1:13">
      <c r="A58" s="132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</row>
    <row r="59" spans="1:13">
      <c r="A59" s="132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</row>
    <row r="60" spans="1:13">
      <c r="A60" s="132"/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</row>
    <row r="61" spans="1:13">
      <c r="A61" s="132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</row>
    <row r="62" spans="1:13">
      <c r="A62" s="132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</row>
    <row r="63" spans="1:13">
      <c r="A63" s="132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</row>
    <row r="64" spans="1:13">
      <c r="A64" s="132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</row>
    <row r="65" spans="1:13">
      <c r="A65" s="132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</row>
    <row r="66" spans="1:13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</row>
    <row r="67" spans="1:13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</row>
    <row r="68" spans="1:13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</row>
    <row r="69" spans="1:13">
      <c r="A69" s="132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</row>
    <row r="70" spans="1:13">
      <c r="A70" s="132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</row>
    <row r="71" spans="1:13">
      <c r="A71" s="132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</row>
    <row r="72" spans="1:13">
      <c r="A72" s="132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</row>
    <row r="73" spans="1:13">
      <c r="A73" s="132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</row>
    <row r="74" spans="1:13">
      <c r="A74" s="132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</row>
    <row r="75" spans="1:13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</row>
    <row r="76" spans="1:13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</row>
    <row r="77" spans="1:13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</row>
    <row r="78" spans="1:13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</row>
    <row r="79" spans="1:13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</row>
    <row r="80" spans="1:13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</row>
    <row r="81" spans="1:13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</row>
    <row r="82" spans="1:13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</row>
    <row r="83" spans="1:13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</row>
    <row r="84" spans="1:13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</row>
    <row r="85" spans="1:13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</row>
    <row r="86" spans="1:13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</row>
    <row r="87" spans="1:13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</row>
    <row r="88" spans="1:13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</row>
    <row r="89" spans="1:13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</row>
    <row r="90" spans="1:13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</row>
    <row r="91" spans="1:13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</row>
    <row r="92" spans="1:13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</row>
    <row r="93" spans="1:13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</row>
    <row r="94" spans="1:13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</row>
    <row r="95" spans="1:13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</row>
    <row r="96" spans="1:13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</row>
    <row r="97" spans="1:13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</row>
    <row r="98" spans="1:13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</row>
    <row r="99" spans="1:13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</row>
    <row r="100" spans="1:13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</row>
    <row r="101" spans="1:13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</row>
    <row r="102" spans="1:13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</row>
    <row r="103" spans="1:13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</row>
    <row r="104" spans="1:13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</row>
    <row r="105" spans="1:13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</row>
    <row r="106" spans="1:13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</row>
    <row r="107" spans="1:13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</row>
    <row r="108" spans="1:13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</row>
    <row r="109" spans="1:13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</row>
    <row r="110" spans="1:13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</row>
    <row r="111" spans="1:13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</row>
    <row r="112" spans="1:13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</row>
    <row r="113" spans="1:13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</row>
    <row r="114" spans="1:13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</row>
    <row r="115" spans="1:13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</row>
    <row r="116" spans="1:13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</row>
    <row r="117" spans="1:13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</row>
    <row r="118" spans="1:13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</row>
    <row r="119" spans="1:13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</row>
    <row r="120" spans="1:13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</row>
    <row r="121" spans="1:13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</row>
    <row r="122" spans="1:13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</row>
    <row r="123" spans="1:13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</row>
    <row r="124" spans="1:13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</row>
    <row r="125" spans="1:13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</row>
    <row r="126" spans="1:13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</row>
    <row r="127" spans="1:13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</row>
    <row r="128" spans="1:13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</row>
    <row r="129" spans="1:13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</row>
    <row r="130" spans="1:13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</row>
    <row r="131" spans="1:13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</row>
    <row r="132" spans="1:13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</row>
    <row r="133" spans="1:13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</row>
    <row r="134" spans="1:13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</row>
    <row r="135" spans="1:13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</row>
    <row r="136" spans="1:13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</row>
    <row r="137" spans="1:13">
      <c r="A137" s="132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</row>
    <row r="138" spans="1:13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</row>
    <row r="139" spans="1:13">
      <c r="A139" s="132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</row>
    <row r="140" spans="1:13">
      <c r="A140" s="132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</row>
    <row r="141" spans="1:13">
      <c r="A141" s="132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</row>
    <row r="142" spans="1:13">
      <c r="A142" s="132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</row>
    <row r="143" spans="1:13">
      <c r="A143" s="132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</row>
    <row r="144" spans="1:13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</row>
    <row r="145" spans="1:13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</row>
    <row r="146" spans="1:13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</row>
    <row r="147" spans="1:13">
      <c r="A147" s="132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</row>
    <row r="148" spans="1:13">
      <c r="A148" s="132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</row>
    <row r="149" spans="1:13">
      <c r="A149" s="132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</row>
    <row r="150" spans="1:13">
      <c r="A150" s="132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</row>
    <row r="151" spans="1:13">
      <c r="A151" s="132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</row>
    <row r="152" spans="1:13">
      <c r="A152" s="132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</row>
    <row r="153" spans="1:13">
      <c r="A153" s="132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</row>
    <row r="154" spans="1:13">
      <c r="A154" s="132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</row>
    <row r="155" spans="1:13">
      <c r="A155" s="132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</row>
    <row r="156" spans="1:13">
      <c r="A156" s="132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</row>
    <row r="157" spans="1:13">
      <c r="A157" s="132"/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</row>
    <row r="158" spans="1:13">
      <c r="A158" s="132"/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</row>
    <row r="159" spans="1:13">
      <c r="A159" s="132"/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</row>
    <row r="160" spans="1:13">
      <c r="A160" s="132"/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</row>
    <row r="161" spans="1:13">
      <c r="A161" s="132"/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</row>
    <row r="162" spans="1:13">
      <c r="A162" s="132"/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</row>
    <row r="163" spans="1:13">
      <c r="A163" s="132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</row>
    <row r="164" spans="1:13">
      <c r="A164" s="132"/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</row>
    <row r="165" spans="1:13">
      <c r="A165" s="132"/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</row>
    <row r="166" spans="1:1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</row>
    <row r="167" spans="1:13">
      <c r="A167" s="132"/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</row>
    <row r="168" spans="1:13">
      <c r="A168" s="132"/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</row>
    <row r="169" spans="1:13">
      <c r="A169" s="132"/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</row>
    <row r="170" spans="1:13">
      <c r="A170" s="132"/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</row>
    <row r="171" spans="1:1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</row>
    <row r="172" spans="1:13">
      <c r="A172" s="132"/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</row>
    <row r="173" spans="1:13">
      <c r="A173" s="132"/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</row>
    <row r="174" spans="1:13">
      <c r="A174" s="132"/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</row>
    <row r="175" spans="1:13">
      <c r="A175" s="132"/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</row>
    <row r="176" spans="1:13">
      <c r="A176" s="132"/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</row>
    <row r="177" spans="1:13">
      <c r="A177" s="132"/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</row>
    <row r="178" spans="1:13">
      <c r="A178" s="132"/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</row>
    <row r="179" spans="1:13">
      <c r="A179" s="132"/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</row>
    <row r="180" spans="1:13">
      <c r="A180" s="132"/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</row>
    <row r="181" spans="1:13">
      <c r="A181" s="132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</row>
    <row r="182" spans="1:13">
      <c r="A182" s="132"/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</row>
    <row r="183" spans="1:13">
      <c r="A183" s="132"/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</row>
    <row r="184" spans="1:13">
      <c r="A184" s="132"/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</row>
    <row r="185" spans="1:13">
      <c r="A185" s="132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</row>
    <row r="186" spans="1:13">
      <c r="A186" s="132"/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</row>
    <row r="187" spans="1:13">
      <c r="A187" s="132"/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</row>
    <row r="188" spans="1:13">
      <c r="A188" s="132"/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</row>
    <row r="189" spans="1:13">
      <c r="A189" s="132"/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</row>
    <row r="190" spans="1:13">
      <c r="A190" s="132"/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</row>
    <row r="191" spans="1:13">
      <c r="A191" s="132"/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</row>
    <row r="192" spans="1:13">
      <c r="A192" s="132"/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</row>
    <row r="193" spans="1:13">
      <c r="A193" s="132"/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</row>
    <row r="194" spans="1:13">
      <c r="A194" s="132"/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</row>
    <row r="195" spans="1:13">
      <c r="A195" s="132"/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</row>
    <row r="196" spans="1:13">
      <c r="A196" s="132"/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</row>
    <row r="197" spans="1:13">
      <c r="A197" s="132"/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</row>
    <row r="198" spans="1:13">
      <c r="A198" s="132"/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</row>
    <row r="199" spans="1:13">
      <c r="A199" s="132"/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</row>
    <row r="200" spans="1:13">
      <c r="A200" s="132"/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</row>
    <row r="201" spans="1:13">
      <c r="A201" s="132"/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</row>
    <row r="202" spans="1:13">
      <c r="A202" s="132"/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</row>
    <row r="203" spans="1:13">
      <c r="A203" s="132"/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</row>
    <row r="204" spans="1:13">
      <c r="A204" s="132"/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</row>
    <row r="205" spans="1:13">
      <c r="A205" s="132"/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</row>
    <row r="206" spans="1:13">
      <c r="A206" s="132"/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</row>
    <row r="207" spans="1:13">
      <c r="A207" s="132"/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</row>
    <row r="208" spans="1:13">
      <c r="A208" s="132"/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</row>
    <row r="209" spans="1:13">
      <c r="A209" s="132"/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</row>
    <row r="210" spans="1:13">
      <c r="A210" s="132"/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</row>
    <row r="211" spans="1:13">
      <c r="A211" s="132"/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</row>
    <row r="212" spans="1:13">
      <c r="A212" s="132"/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</row>
    <row r="213" spans="1:13">
      <c r="A213" s="132"/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</row>
    <row r="214" spans="1:13">
      <c r="A214" s="132"/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</row>
    <row r="215" spans="1:13">
      <c r="A215" s="132"/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</row>
    <row r="216" spans="1:13">
      <c r="A216" s="132"/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</row>
    <row r="217" spans="1:13">
      <c r="A217" s="132"/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</row>
    <row r="218" spans="1:13">
      <c r="A218" s="132"/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</row>
    <row r="219" spans="1:13">
      <c r="A219" s="132"/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</row>
    <row r="220" spans="1:13">
      <c r="A220" s="132"/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</row>
    <row r="221" spans="1:13">
      <c r="A221" s="132"/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</row>
    <row r="222" spans="1:13">
      <c r="A222" s="132"/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</row>
    <row r="223" spans="1:13">
      <c r="A223" s="132"/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</row>
    <row r="224" spans="1:13">
      <c r="A224" s="132"/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</row>
    <row r="225" spans="1:13">
      <c r="A225" s="132"/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</row>
    <row r="226" spans="1:13">
      <c r="A226" s="132"/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</row>
    <row r="227" spans="1:13">
      <c r="A227" s="132"/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</row>
    <row r="228" spans="1:13">
      <c r="A228" s="132"/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</row>
    <row r="229" spans="1:13">
      <c r="A229" s="132"/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</row>
    <row r="230" spans="1:13">
      <c r="A230" s="132"/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</row>
    <row r="231" spans="1:13">
      <c r="A231" s="132"/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</row>
    <row r="232" spans="1:13">
      <c r="A232" s="132"/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</row>
    <row r="233" spans="1:13">
      <c r="A233" s="132"/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</row>
    <row r="234" spans="1:13">
      <c r="A234" s="132"/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</row>
    <row r="235" spans="1:13">
      <c r="A235" s="132"/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</row>
    <row r="236" spans="1:13">
      <c r="A236" s="132"/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</row>
    <row r="237" spans="1:13">
      <c r="A237" s="132"/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</row>
    <row r="238" spans="1:13">
      <c r="A238" s="132"/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</row>
    <row r="239" spans="1:13">
      <c r="A239" s="132"/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</row>
    <row r="240" spans="1:13">
      <c r="A240" s="132"/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</row>
    <row r="241" spans="1:13">
      <c r="A241" s="132"/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</row>
    <row r="242" spans="1:13">
      <c r="A242" s="132"/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</row>
    <row r="243" spans="1:13">
      <c r="A243" s="132"/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</row>
    <row r="244" spans="1:13">
      <c r="A244" s="132"/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7"/>
  <sheetViews>
    <sheetView workbookViewId="0">
      <selection activeCell="F16" sqref="F16"/>
    </sheetView>
  </sheetViews>
  <sheetFormatPr baseColWidth="10" defaultColWidth="11.42578125" defaultRowHeight="12.75"/>
  <cols>
    <col min="1" max="1" width="29" style="132" customWidth="1"/>
    <col min="2" max="2" width="5.85546875" style="132" bestFit="1" customWidth="1"/>
    <col min="3" max="3" width="6.28515625" style="132" bestFit="1" customWidth="1"/>
    <col min="4" max="8" width="5.7109375" style="132" bestFit="1" customWidth="1"/>
    <col min="9" max="9" width="5.85546875" style="132" bestFit="1" customWidth="1"/>
    <col min="10" max="10" width="8.5703125" style="132" bestFit="1" customWidth="1"/>
    <col min="11" max="11" width="7.42578125" style="132" bestFit="1" customWidth="1"/>
    <col min="12" max="12" width="9" style="132" bestFit="1" customWidth="1"/>
    <col min="13" max="13" width="8.85546875" style="132" bestFit="1" customWidth="1"/>
    <col min="14" max="16384" width="11.42578125" style="132"/>
  </cols>
  <sheetData>
    <row r="1" spans="1:15">
      <c r="A1" s="319" t="s">
        <v>659</v>
      </c>
    </row>
    <row r="2" spans="1:15">
      <c r="A2" s="321" t="s">
        <v>660</v>
      </c>
    </row>
    <row r="3" spans="1:15">
      <c r="A3" s="129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</row>
    <row r="4" spans="1:15">
      <c r="A4" s="312"/>
      <c r="B4" s="338" t="s">
        <v>182</v>
      </c>
      <c r="C4" s="338" t="s">
        <v>183</v>
      </c>
      <c r="D4" s="338" t="s">
        <v>184</v>
      </c>
      <c r="E4" s="338" t="s">
        <v>185</v>
      </c>
      <c r="F4" s="338" t="s">
        <v>186</v>
      </c>
      <c r="G4" s="338" t="s">
        <v>187</v>
      </c>
      <c r="H4" s="338" t="s">
        <v>188</v>
      </c>
      <c r="I4" s="338" t="s">
        <v>189</v>
      </c>
      <c r="J4" s="338" t="s">
        <v>190</v>
      </c>
      <c r="K4" s="338" t="s">
        <v>191</v>
      </c>
      <c r="L4" s="338" t="s">
        <v>192</v>
      </c>
      <c r="M4" s="338" t="s">
        <v>193</v>
      </c>
      <c r="N4" s="246"/>
    </row>
    <row r="5" spans="1:15">
      <c r="A5" s="189" t="s">
        <v>6</v>
      </c>
      <c r="B5" s="201">
        <v>40134</v>
      </c>
      <c r="C5" s="201">
        <v>35567</v>
      </c>
      <c r="D5" s="201">
        <v>42054</v>
      </c>
      <c r="E5" s="201">
        <v>31162</v>
      </c>
      <c r="F5" s="201">
        <v>38289</v>
      </c>
      <c r="G5" s="201">
        <v>40392</v>
      </c>
      <c r="H5" s="201">
        <v>38019</v>
      </c>
      <c r="I5" s="201">
        <v>20323</v>
      </c>
      <c r="J5" s="201">
        <v>28490</v>
      </c>
      <c r="K5" s="201">
        <v>28907</v>
      </c>
      <c r="L5" s="201">
        <v>30746</v>
      </c>
      <c r="M5" s="201">
        <v>24055</v>
      </c>
      <c r="N5" s="344"/>
    </row>
    <row r="6" spans="1:15">
      <c r="A6" s="188" t="s">
        <v>219</v>
      </c>
      <c r="B6" s="201">
        <v>8493</v>
      </c>
      <c r="C6" s="201">
        <v>2473</v>
      </c>
      <c r="D6" s="201">
        <v>4512</v>
      </c>
      <c r="E6" s="201">
        <v>1934</v>
      </c>
      <c r="F6" s="201">
        <v>1983</v>
      </c>
      <c r="G6" s="201">
        <v>730</v>
      </c>
      <c r="H6" s="201">
        <v>445</v>
      </c>
      <c r="I6" s="201">
        <v>333</v>
      </c>
      <c r="J6" s="201">
        <v>547</v>
      </c>
      <c r="K6" s="201">
        <v>2057</v>
      </c>
      <c r="L6" s="201">
        <v>5363</v>
      </c>
      <c r="M6" s="201">
        <v>2944</v>
      </c>
      <c r="N6" s="344"/>
    </row>
    <row r="7" spans="1:15">
      <c r="A7" s="192" t="s">
        <v>220</v>
      </c>
      <c r="B7" s="201">
        <v>1519</v>
      </c>
      <c r="C7" s="201">
        <v>1255</v>
      </c>
      <c r="D7" s="201">
        <v>1626</v>
      </c>
      <c r="E7" s="201">
        <v>1218</v>
      </c>
      <c r="F7" s="201">
        <v>1167</v>
      </c>
      <c r="G7" s="201">
        <v>1094</v>
      </c>
      <c r="H7" s="201">
        <v>1120</v>
      </c>
      <c r="I7" s="201">
        <v>650</v>
      </c>
      <c r="J7" s="201">
        <v>994</v>
      </c>
      <c r="K7" s="201">
        <v>863</v>
      </c>
      <c r="L7" s="201">
        <v>750</v>
      </c>
      <c r="M7" s="201">
        <v>622</v>
      </c>
    </row>
    <row r="8" spans="1:15">
      <c r="A8" s="138" t="s">
        <v>221</v>
      </c>
      <c r="B8" s="136">
        <v>0</v>
      </c>
      <c r="C8" s="136">
        <v>3</v>
      </c>
      <c r="D8" s="136">
        <v>0</v>
      </c>
      <c r="E8" s="136">
        <v>2</v>
      </c>
      <c r="F8" s="136">
        <v>1</v>
      </c>
      <c r="G8" s="136">
        <v>3</v>
      </c>
      <c r="H8" s="136">
        <v>2</v>
      </c>
      <c r="I8" s="136">
        <v>2</v>
      </c>
      <c r="J8" s="136">
        <v>2</v>
      </c>
      <c r="K8" s="136">
        <v>0</v>
      </c>
      <c r="L8" s="136">
        <v>0</v>
      </c>
      <c r="M8" s="136">
        <v>0</v>
      </c>
    </row>
    <row r="9" spans="1:15">
      <c r="A9" s="138" t="s">
        <v>224</v>
      </c>
      <c r="B9" s="136">
        <v>1314</v>
      </c>
      <c r="C9" s="136">
        <v>1110</v>
      </c>
      <c r="D9" s="136">
        <v>1455</v>
      </c>
      <c r="E9" s="136">
        <v>992</v>
      </c>
      <c r="F9" s="136">
        <v>1018</v>
      </c>
      <c r="G9" s="136">
        <v>976</v>
      </c>
      <c r="H9" s="136">
        <v>842</v>
      </c>
      <c r="I9" s="136">
        <v>587</v>
      </c>
      <c r="J9" s="136">
        <v>829</v>
      </c>
      <c r="K9" s="136">
        <v>714</v>
      </c>
      <c r="L9" s="136">
        <v>667</v>
      </c>
      <c r="M9" s="136">
        <v>528</v>
      </c>
    </row>
    <row r="10" spans="1:15">
      <c r="A10" s="138" t="s">
        <v>226</v>
      </c>
      <c r="B10" s="136">
        <v>73</v>
      </c>
      <c r="C10" s="136">
        <v>60</v>
      </c>
      <c r="D10" s="136">
        <v>76</v>
      </c>
      <c r="E10" s="136">
        <v>64</v>
      </c>
      <c r="F10" s="136">
        <v>13</v>
      </c>
      <c r="G10" s="136">
        <v>17</v>
      </c>
      <c r="H10" s="136">
        <v>24</v>
      </c>
      <c r="I10" s="136">
        <v>9</v>
      </c>
      <c r="J10" s="136">
        <v>40</v>
      </c>
      <c r="K10" s="136">
        <v>28</v>
      </c>
      <c r="L10" s="136">
        <v>26</v>
      </c>
      <c r="M10" s="136">
        <v>27</v>
      </c>
    </row>
    <row r="11" spans="1:15">
      <c r="A11" s="138" t="s">
        <v>227</v>
      </c>
      <c r="B11" s="136">
        <v>132</v>
      </c>
      <c r="C11" s="136">
        <v>82</v>
      </c>
      <c r="D11" s="136">
        <v>95</v>
      </c>
      <c r="E11" s="136">
        <v>160</v>
      </c>
      <c r="F11" s="136">
        <v>135</v>
      </c>
      <c r="G11" s="136">
        <v>98</v>
      </c>
      <c r="H11" s="136">
        <v>252</v>
      </c>
      <c r="I11" s="136">
        <v>52</v>
      </c>
      <c r="J11" s="136">
        <v>123</v>
      </c>
      <c r="K11" s="136">
        <v>121</v>
      </c>
      <c r="L11" s="136">
        <v>57</v>
      </c>
      <c r="M11" s="136">
        <v>67</v>
      </c>
    </row>
    <row r="12" spans="1:15">
      <c r="A12" s="189" t="s">
        <v>228</v>
      </c>
      <c r="B12" s="201">
        <v>1208</v>
      </c>
      <c r="C12" s="201">
        <v>1472</v>
      </c>
      <c r="D12" s="201">
        <v>1486</v>
      </c>
      <c r="E12" s="201">
        <v>1373</v>
      </c>
      <c r="F12" s="201">
        <v>1632</v>
      </c>
      <c r="G12" s="201">
        <v>1480</v>
      </c>
      <c r="H12" s="201">
        <v>1413</v>
      </c>
      <c r="I12" s="201">
        <v>964</v>
      </c>
      <c r="J12" s="201">
        <v>1554</v>
      </c>
      <c r="K12" s="201">
        <v>1277</v>
      </c>
      <c r="L12" s="201">
        <v>1124</v>
      </c>
      <c r="M12" s="201">
        <v>818</v>
      </c>
    </row>
    <row r="13" spans="1:15">
      <c r="A13" s="189" t="s">
        <v>229</v>
      </c>
      <c r="B13" s="201">
        <v>28914</v>
      </c>
      <c r="C13" s="201">
        <v>30367</v>
      </c>
      <c r="D13" s="201">
        <v>34430</v>
      </c>
      <c r="E13" s="201">
        <v>26637</v>
      </c>
      <c r="F13" s="201">
        <v>33507</v>
      </c>
      <c r="G13" s="201">
        <v>37088</v>
      </c>
      <c r="H13" s="201">
        <v>35041</v>
      </c>
      <c r="I13" s="201">
        <v>18376</v>
      </c>
      <c r="J13" s="201">
        <v>25395</v>
      </c>
      <c r="K13" s="201">
        <v>24710</v>
      </c>
      <c r="L13" s="201">
        <v>23509</v>
      </c>
      <c r="M13" s="201">
        <v>19671</v>
      </c>
    </row>
    <row r="14" spans="1:15">
      <c r="A14" s="138" t="s">
        <v>230</v>
      </c>
      <c r="B14" s="136">
        <v>2791</v>
      </c>
      <c r="C14" s="136">
        <v>2764</v>
      </c>
      <c r="D14" s="136">
        <v>3377</v>
      </c>
      <c r="E14" s="136">
        <v>2618</v>
      </c>
      <c r="F14" s="136">
        <v>3242</v>
      </c>
      <c r="G14" s="136">
        <v>3772</v>
      </c>
      <c r="H14" s="136">
        <v>3802</v>
      </c>
      <c r="I14" s="136">
        <v>2601</v>
      </c>
      <c r="J14" s="136">
        <v>3321</v>
      </c>
      <c r="K14" s="136">
        <v>3398</v>
      </c>
      <c r="L14" s="136">
        <v>4067</v>
      </c>
      <c r="M14" s="136">
        <v>3254</v>
      </c>
    </row>
    <row r="15" spans="1:15">
      <c r="A15" s="138" t="s">
        <v>233</v>
      </c>
      <c r="B15" s="136">
        <v>10727</v>
      </c>
      <c r="C15" s="136">
        <v>9765</v>
      </c>
      <c r="D15" s="136">
        <v>8511</v>
      </c>
      <c r="E15" s="136">
        <v>8487</v>
      </c>
      <c r="F15" s="136">
        <v>10885</v>
      </c>
      <c r="G15" s="136">
        <v>11635</v>
      </c>
      <c r="H15" s="136">
        <v>11928</v>
      </c>
      <c r="I15" s="136">
        <v>2574</v>
      </c>
      <c r="J15" s="136">
        <v>1855</v>
      </c>
      <c r="K15" s="136">
        <v>1720</v>
      </c>
      <c r="L15" s="136">
        <v>2085</v>
      </c>
      <c r="M15" s="136">
        <v>1894</v>
      </c>
    </row>
    <row r="16" spans="1:15">
      <c r="A16" s="138" t="s">
        <v>132</v>
      </c>
      <c r="B16" s="136">
        <v>3904</v>
      </c>
      <c r="C16" s="136">
        <v>5658</v>
      </c>
      <c r="D16" s="136">
        <v>8180</v>
      </c>
      <c r="E16" s="136">
        <v>5312</v>
      </c>
      <c r="F16" s="136">
        <v>6404</v>
      </c>
      <c r="G16" s="136">
        <v>6718</v>
      </c>
      <c r="H16" s="136">
        <v>4926</v>
      </c>
      <c r="I16" s="136">
        <v>3374</v>
      </c>
      <c r="J16" s="136">
        <v>5353</v>
      </c>
      <c r="K16" s="136">
        <v>4993</v>
      </c>
      <c r="L16" s="136">
        <v>4936</v>
      </c>
      <c r="M16" s="136">
        <v>4403</v>
      </c>
      <c r="O16" s="246"/>
    </row>
    <row r="17" spans="1:16">
      <c r="A17" s="138" t="s">
        <v>133</v>
      </c>
      <c r="B17" s="136">
        <v>1096</v>
      </c>
      <c r="C17" s="136">
        <v>1117</v>
      </c>
      <c r="D17" s="136">
        <v>1190</v>
      </c>
      <c r="E17" s="136">
        <v>1108</v>
      </c>
      <c r="F17" s="136">
        <v>1235</v>
      </c>
      <c r="G17" s="136">
        <v>1318</v>
      </c>
      <c r="H17" s="136">
        <v>1231</v>
      </c>
      <c r="I17" s="136">
        <v>705</v>
      </c>
      <c r="J17" s="136">
        <v>1192</v>
      </c>
      <c r="K17" s="136">
        <v>1065</v>
      </c>
      <c r="L17" s="136">
        <v>1118</v>
      </c>
      <c r="M17" s="136">
        <v>840</v>
      </c>
      <c r="O17" s="246"/>
    </row>
    <row r="18" spans="1:16">
      <c r="A18" s="138" t="s">
        <v>235</v>
      </c>
      <c r="B18" s="136">
        <v>163</v>
      </c>
      <c r="C18" s="136">
        <v>132</v>
      </c>
      <c r="D18" s="136">
        <v>339</v>
      </c>
      <c r="E18" s="136">
        <v>125</v>
      </c>
      <c r="F18" s="136">
        <v>176</v>
      </c>
      <c r="G18" s="136">
        <v>191</v>
      </c>
      <c r="H18" s="136">
        <v>146</v>
      </c>
      <c r="I18" s="136">
        <v>107</v>
      </c>
      <c r="J18" s="136">
        <v>143</v>
      </c>
      <c r="K18" s="136">
        <v>182</v>
      </c>
      <c r="L18" s="136">
        <v>181</v>
      </c>
      <c r="M18" s="136">
        <v>137</v>
      </c>
      <c r="O18" s="246"/>
      <c r="P18" s="345"/>
    </row>
    <row r="19" spans="1:16">
      <c r="A19" s="138" t="s">
        <v>236</v>
      </c>
      <c r="B19" s="136">
        <v>133</v>
      </c>
      <c r="C19" s="136">
        <v>144</v>
      </c>
      <c r="D19" s="136">
        <v>161</v>
      </c>
      <c r="E19" s="136">
        <v>117</v>
      </c>
      <c r="F19" s="136">
        <v>142</v>
      </c>
      <c r="G19" s="136">
        <v>171</v>
      </c>
      <c r="H19" s="136">
        <v>161</v>
      </c>
      <c r="I19" s="136">
        <v>97</v>
      </c>
      <c r="J19" s="136">
        <v>205</v>
      </c>
      <c r="K19" s="136">
        <v>170</v>
      </c>
      <c r="L19" s="136">
        <v>140</v>
      </c>
      <c r="M19" s="136">
        <v>87</v>
      </c>
      <c r="O19" s="246"/>
      <c r="P19" s="345"/>
    </row>
    <row r="20" spans="1:16">
      <c r="A20" s="138" t="s">
        <v>237</v>
      </c>
      <c r="B20" s="136">
        <v>1155</v>
      </c>
      <c r="C20" s="136">
        <v>1256</v>
      </c>
      <c r="D20" s="136">
        <v>1427</v>
      </c>
      <c r="E20" s="136">
        <v>1112</v>
      </c>
      <c r="F20" s="136">
        <v>1399</v>
      </c>
      <c r="G20" s="136">
        <v>1511</v>
      </c>
      <c r="H20" s="136">
        <v>1255</v>
      </c>
      <c r="I20" s="136">
        <v>842</v>
      </c>
      <c r="J20" s="136">
        <v>1780</v>
      </c>
      <c r="K20" s="136">
        <v>1558</v>
      </c>
      <c r="L20" s="136">
        <v>1489</v>
      </c>
      <c r="M20" s="136">
        <v>1122</v>
      </c>
      <c r="O20" s="246"/>
      <c r="P20" s="345"/>
    </row>
    <row r="21" spans="1:16">
      <c r="A21" s="138" t="s">
        <v>241</v>
      </c>
      <c r="B21" s="136">
        <v>3492</v>
      </c>
      <c r="C21" s="136">
        <v>4018</v>
      </c>
      <c r="D21" s="136">
        <v>5109</v>
      </c>
      <c r="E21" s="136">
        <v>2951</v>
      </c>
      <c r="F21" s="136">
        <v>3873</v>
      </c>
      <c r="G21" s="136">
        <v>3823</v>
      </c>
      <c r="H21" s="136">
        <v>4429</v>
      </c>
      <c r="I21" s="136">
        <v>4199</v>
      </c>
      <c r="J21" s="136">
        <v>3963</v>
      </c>
      <c r="K21" s="136">
        <v>3843</v>
      </c>
      <c r="L21" s="136">
        <v>3732</v>
      </c>
      <c r="M21" s="136">
        <v>2928</v>
      </c>
      <c r="O21" s="246"/>
      <c r="P21" s="345"/>
    </row>
    <row r="22" spans="1:16">
      <c r="A22" s="138" t="s">
        <v>243</v>
      </c>
      <c r="B22" s="136">
        <v>455</v>
      </c>
      <c r="C22" s="136">
        <v>37</v>
      </c>
      <c r="D22" s="136">
        <v>21</v>
      </c>
      <c r="E22" s="136">
        <v>46</v>
      </c>
      <c r="F22" s="136">
        <v>54</v>
      </c>
      <c r="G22" s="136">
        <v>45</v>
      </c>
      <c r="H22" s="136">
        <v>53</v>
      </c>
      <c r="I22" s="136">
        <v>30</v>
      </c>
      <c r="J22" s="136">
        <v>61</v>
      </c>
      <c r="K22" s="136">
        <v>69</v>
      </c>
      <c r="L22" s="136">
        <v>188</v>
      </c>
      <c r="M22" s="136">
        <v>45</v>
      </c>
      <c r="O22" s="246"/>
      <c r="P22" s="345"/>
    </row>
    <row r="23" spans="1:16">
      <c r="A23" s="138" t="s">
        <v>138</v>
      </c>
      <c r="B23" s="136">
        <v>1198</v>
      </c>
      <c r="C23" s="136">
        <v>1263</v>
      </c>
      <c r="D23" s="136">
        <v>1524</v>
      </c>
      <c r="E23" s="136">
        <v>1034</v>
      </c>
      <c r="F23" s="136">
        <v>1169</v>
      </c>
      <c r="G23" s="136">
        <v>1473</v>
      </c>
      <c r="H23" s="136">
        <v>1344</v>
      </c>
      <c r="I23" s="136">
        <v>352</v>
      </c>
      <c r="J23" s="136">
        <v>2418</v>
      </c>
      <c r="K23" s="136">
        <v>2383</v>
      </c>
      <c r="L23" s="136">
        <v>1395</v>
      </c>
      <c r="M23" s="136">
        <v>930</v>
      </c>
      <c r="N23" s="246"/>
    </row>
    <row r="24" spans="1:16">
      <c r="A24" s="138" t="s">
        <v>244</v>
      </c>
      <c r="B24" s="136">
        <v>1690</v>
      </c>
      <c r="C24" s="136">
        <v>1642</v>
      </c>
      <c r="D24" s="136">
        <v>1613</v>
      </c>
      <c r="E24" s="136">
        <v>1284</v>
      </c>
      <c r="F24" s="136">
        <v>1557</v>
      </c>
      <c r="G24" s="136">
        <v>2107</v>
      </c>
      <c r="H24" s="136">
        <v>2271</v>
      </c>
      <c r="I24" s="136">
        <v>1628</v>
      </c>
      <c r="J24" s="136">
        <v>1654</v>
      </c>
      <c r="K24" s="136">
        <v>1951</v>
      </c>
      <c r="L24" s="136">
        <v>1364</v>
      </c>
      <c r="M24" s="136">
        <v>1451</v>
      </c>
    </row>
    <row r="25" spans="1:16">
      <c r="A25" s="138" t="s">
        <v>245</v>
      </c>
      <c r="B25" s="136">
        <v>1154</v>
      </c>
      <c r="C25" s="136">
        <v>1515</v>
      </c>
      <c r="D25" s="136">
        <v>1795</v>
      </c>
      <c r="E25" s="136">
        <v>1480</v>
      </c>
      <c r="F25" s="136">
        <v>2278</v>
      </c>
      <c r="G25" s="136">
        <v>3240</v>
      </c>
      <c r="H25" s="136">
        <v>2397</v>
      </c>
      <c r="I25" s="136">
        <v>1081</v>
      </c>
      <c r="J25" s="136">
        <v>2249</v>
      </c>
      <c r="K25" s="136">
        <v>2135</v>
      </c>
      <c r="L25" s="136">
        <v>1642</v>
      </c>
      <c r="M25" s="136">
        <v>1530</v>
      </c>
    </row>
    <row r="26" spans="1:16">
      <c r="A26" s="138" t="s">
        <v>248</v>
      </c>
      <c r="B26" s="136">
        <v>424</v>
      </c>
      <c r="C26" s="136">
        <v>493</v>
      </c>
      <c r="D26" s="136">
        <v>647</v>
      </c>
      <c r="E26" s="136">
        <v>465</v>
      </c>
      <c r="F26" s="136">
        <v>592</v>
      </c>
      <c r="G26" s="136">
        <v>584</v>
      </c>
      <c r="H26" s="136">
        <v>547</v>
      </c>
      <c r="I26" s="136">
        <v>297</v>
      </c>
      <c r="J26" s="136">
        <v>571</v>
      </c>
      <c r="K26" s="136">
        <v>547</v>
      </c>
      <c r="L26" s="136">
        <v>546</v>
      </c>
      <c r="M26" s="136">
        <v>484</v>
      </c>
    </row>
    <row r="27" spans="1:16">
      <c r="A27" s="138" t="s">
        <v>250</v>
      </c>
      <c r="B27" s="136">
        <v>526</v>
      </c>
      <c r="C27" s="136">
        <v>551</v>
      </c>
      <c r="D27" s="136">
        <v>522</v>
      </c>
      <c r="E27" s="136">
        <v>492</v>
      </c>
      <c r="F27" s="136">
        <v>493</v>
      </c>
      <c r="G27" s="136">
        <v>496</v>
      </c>
      <c r="H27" s="136">
        <v>543</v>
      </c>
      <c r="I27" s="136">
        <v>482</v>
      </c>
      <c r="J27" s="136">
        <v>626</v>
      </c>
      <c r="K27" s="136">
        <v>679</v>
      </c>
      <c r="L27" s="136">
        <v>618</v>
      </c>
      <c r="M27" s="136">
        <v>556</v>
      </c>
    </row>
    <row r="28" spans="1:16">
      <c r="A28" s="139" t="s">
        <v>252</v>
      </c>
      <c r="B28" s="195">
        <v>6</v>
      </c>
      <c r="C28" s="195">
        <v>12</v>
      </c>
      <c r="D28" s="195">
        <v>14</v>
      </c>
      <c r="E28" s="195">
        <v>6</v>
      </c>
      <c r="F28" s="195">
        <v>8</v>
      </c>
      <c r="G28" s="195">
        <v>4</v>
      </c>
      <c r="H28" s="195">
        <v>8</v>
      </c>
      <c r="I28" s="195">
        <v>7</v>
      </c>
      <c r="J28" s="195">
        <v>4</v>
      </c>
      <c r="K28" s="195">
        <v>17</v>
      </c>
      <c r="L28" s="195">
        <v>8</v>
      </c>
      <c r="M28" s="195">
        <v>10</v>
      </c>
    </row>
    <row r="29" spans="1:16">
      <c r="A29" s="189" t="s">
        <v>7</v>
      </c>
      <c r="B29" s="201">
        <v>23905</v>
      </c>
      <c r="C29" s="201">
        <v>19159</v>
      </c>
      <c r="D29" s="201">
        <v>23120</v>
      </c>
      <c r="E29" s="201">
        <v>17058</v>
      </c>
      <c r="F29" s="201">
        <v>20648</v>
      </c>
      <c r="G29" s="201">
        <v>20632</v>
      </c>
      <c r="H29" s="201">
        <v>19792</v>
      </c>
      <c r="I29" s="201">
        <v>10075</v>
      </c>
      <c r="J29" s="201">
        <v>13477</v>
      </c>
      <c r="K29" s="201">
        <v>14375</v>
      </c>
      <c r="L29" s="201">
        <v>16029</v>
      </c>
      <c r="M29" s="201">
        <v>12049</v>
      </c>
    </row>
    <row r="30" spans="1:16">
      <c r="A30" s="188" t="s">
        <v>219</v>
      </c>
      <c r="B30" s="201">
        <v>7188</v>
      </c>
      <c r="C30" s="201">
        <v>2129</v>
      </c>
      <c r="D30" s="201">
        <v>4064</v>
      </c>
      <c r="E30" s="201">
        <v>1685</v>
      </c>
      <c r="F30" s="201">
        <v>1678</v>
      </c>
      <c r="G30" s="201">
        <v>636</v>
      </c>
      <c r="H30" s="201">
        <v>389</v>
      </c>
      <c r="I30" s="201">
        <v>278</v>
      </c>
      <c r="J30" s="201">
        <v>473</v>
      </c>
      <c r="K30" s="201">
        <v>1853</v>
      </c>
      <c r="L30" s="201">
        <v>4494</v>
      </c>
      <c r="M30" s="201">
        <v>2444</v>
      </c>
    </row>
    <row r="31" spans="1:16">
      <c r="A31" s="192" t="s">
        <v>220</v>
      </c>
      <c r="B31" s="201">
        <v>974</v>
      </c>
      <c r="C31" s="201">
        <v>780</v>
      </c>
      <c r="D31" s="201">
        <v>1055</v>
      </c>
      <c r="E31" s="201">
        <v>773</v>
      </c>
      <c r="F31" s="201">
        <v>770</v>
      </c>
      <c r="G31" s="201">
        <v>719</v>
      </c>
      <c r="H31" s="201">
        <v>765</v>
      </c>
      <c r="I31" s="201">
        <v>467</v>
      </c>
      <c r="J31" s="201">
        <v>666</v>
      </c>
      <c r="K31" s="201">
        <v>542</v>
      </c>
      <c r="L31" s="201">
        <v>442</v>
      </c>
      <c r="M31" s="201">
        <v>374</v>
      </c>
    </row>
    <row r="32" spans="1:16">
      <c r="A32" s="138" t="s">
        <v>221</v>
      </c>
      <c r="B32" s="136">
        <v>0</v>
      </c>
      <c r="C32" s="136">
        <v>2</v>
      </c>
      <c r="D32" s="136">
        <v>0</v>
      </c>
      <c r="E32" s="136">
        <v>2</v>
      </c>
      <c r="F32" s="136">
        <v>1</v>
      </c>
      <c r="G32" s="136">
        <v>2</v>
      </c>
      <c r="H32" s="136">
        <v>2</v>
      </c>
      <c r="I32" s="136">
        <v>2</v>
      </c>
      <c r="J32" s="136">
        <v>2</v>
      </c>
      <c r="K32" s="136">
        <v>0</v>
      </c>
      <c r="L32" s="136">
        <v>0</v>
      </c>
      <c r="M32" s="136">
        <v>0</v>
      </c>
    </row>
    <row r="33" spans="1:13">
      <c r="A33" s="138" t="s">
        <v>224</v>
      </c>
      <c r="B33" s="136">
        <v>852</v>
      </c>
      <c r="C33" s="136">
        <v>696</v>
      </c>
      <c r="D33" s="136">
        <v>957</v>
      </c>
      <c r="E33" s="136">
        <v>634</v>
      </c>
      <c r="F33" s="136">
        <v>681</v>
      </c>
      <c r="G33" s="136">
        <v>643</v>
      </c>
      <c r="H33" s="136">
        <v>596</v>
      </c>
      <c r="I33" s="136">
        <v>425</v>
      </c>
      <c r="J33" s="136">
        <v>576</v>
      </c>
      <c r="K33" s="136">
        <v>454</v>
      </c>
      <c r="L33" s="136">
        <v>393</v>
      </c>
      <c r="M33" s="136">
        <v>319</v>
      </c>
    </row>
    <row r="34" spans="1:13">
      <c r="A34" s="138" t="s">
        <v>226</v>
      </c>
      <c r="B34" s="136">
        <v>41</v>
      </c>
      <c r="C34" s="136">
        <v>34</v>
      </c>
      <c r="D34" s="136">
        <v>42</v>
      </c>
      <c r="E34" s="136">
        <v>38</v>
      </c>
      <c r="F34" s="136">
        <v>6</v>
      </c>
      <c r="G34" s="136">
        <v>6</v>
      </c>
      <c r="H34" s="136">
        <v>12</v>
      </c>
      <c r="I34" s="136">
        <v>4</v>
      </c>
      <c r="J34" s="136">
        <v>18</v>
      </c>
      <c r="K34" s="136">
        <v>7</v>
      </c>
      <c r="L34" s="136">
        <v>10</v>
      </c>
      <c r="M34" s="136">
        <v>12</v>
      </c>
    </row>
    <row r="35" spans="1:13">
      <c r="A35" s="138" t="s">
        <v>227</v>
      </c>
      <c r="B35" s="136">
        <v>81</v>
      </c>
      <c r="C35" s="136">
        <v>48</v>
      </c>
      <c r="D35" s="136">
        <v>56</v>
      </c>
      <c r="E35" s="136">
        <v>99</v>
      </c>
      <c r="F35" s="136">
        <v>82</v>
      </c>
      <c r="G35" s="136">
        <v>68</v>
      </c>
      <c r="H35" s="136">
        <v>155</v>
      </c>
      <c r="I35" s="136">
        <v>36</v>
      </c>
      <c r="J35" s="136">
        <v>70</v>
      </c>
      <c r="K35" s="136">
        <v>81</v>
      </c>
      <c r="L35" s="136">
        <v>39</v>
      </c>
      <c r="M35" s="136">
        <v>43</v>
      </c>
    </row>
    <row r="36" spans="1:13">
      <c r="A36" s="189" t="s">
        <v>228</v>
      </c>
      <c r="B36" s="201">
        <v>1122</v>
      </c>
      <c r="C36" s="201">
        <v>1341</v>
      </c>
      <c r="D36" s="201">
        <v>1354</v>
      </c>
      <c r="E36" s="201">
        <v>1256</v>
      </c>
      <c r="F36" s="201">
        <v>1523</v>
      </c>
      <c r="G36" s="201">
        <v>1356</v>
      </c>
      <c r="H36" s="201">
        <v>1277</v>
      </c>
      <c r="I36" s="201">
        <v>876</v>
      </c>
      <c r="J36" s="201">
        <v>1427</v>
      </c>
      <c r="K36" s="201">
        <v>1175</v>
      </c>
      <c r="L36" s="201">
        <v>1010</v>
      </c>
      <c r="M36" s="201">
        <v>721</v>
      </c>
    </row>
    <row r="37" spans="1:13">
      <c r="A37" s="189" t="s">
        <v>229</v>
      </c>
      <c r="B37" s="201">
        <v>14621</v>
      </c>
      <c r="C37" s="201">
        <v>14909</v>
      </c>
      <c r="D37" s="201">
        <v>16647</v>
      </c>
      <c r="E37" s="201">
        <v>13344</v>
      </c>
      <c r="F37" s="201">
        <v>16677</v>
      </c>
      <c r="G37" s="201">
        <v>17921</v>
      </c>
      <c r="H37" s="201">
        <v>17361</v>
      </c>
      <c r="I37" s="201">
        <v>8454</v>
      </c>
      <c r="J37" s="201">
        <v>10911</v>
      </c>
      <c r="K37" s="201">
        <v>10805</v>
      </c>
      <c r="L37" s="201">
        <v>10083</v>
      </c>
      <c r="M37" s="201">
        <v>8510</v>
      </c>
    </row>
    <row r="38" spans="1:13">
      <c r="A38" s="138" t="s">
        <v>230</v>
      </c>
      <c r="B38" s="136">
        <v>1074</v>
      </c>
      <c r="C38" s="136">
        <v>1139</v>
      </c>
      <c r="D38" s="136">
        <v>1322</v>
      </c>
      <c r="E38" s="136">
        <v>972</v>
      </c>
      <c r="F38" s="136">
        <v>1282</v>
      </c>
      <c r="G38" s="136">
        <v>1402</v>
      </c>
      <c r="H38" s="136">
        <v>1402</v>
      </c>
      <c r="I38" s="136">
        <v>975</v>
      </c>
      <c r="J38" s="136">
        <v>1232</v>
      </c>
      <c r="K38" s="136">
        <v>1296</v>
      </c>
      <c r="L38" s="136">
        <v>1364</v>
      </c>
      <c r="M38" s="136">
        <v>1135</v>
      </c>
    </row>
    <row r="39" spans="1:13">
      <c r="A39" s="138" t="s">
        <v>233</v>
      </c>
      <c r="B39" s="136">
        <v>7154</v>
      </c>
      <c r="C39" s="136">
        <v>6379</v>
      </c>
      <c r="D39" s="136">
        <v>5728</v>
      </c>
      <c r="E39" s="136">
        <v>5685</v>
      </c>
      <c r="F39" s="136">
        <v>7058</v>
      </c>
      <c r="G39" s="136">
        <v>7763</v>
      </c>
      <c r="H39" s="136">
        <v>7821</v>
      </c>
      <c r="I39" s="136">
        <v>1834</v>
      </c>
      <c r="J39" s="136">
        <v>1371</v>
      </c>
      <c r="K39" s="136">
        <v>1329</v>
      </c>
      <c r="L39" s="136">
        <v>1485</v>
      </c>
      <c r="M39" s="136">
        <v>1334</v>
      </c>
    </row>
    <row r="40" spans="1:13">
      <c r="A40" s="138" t="s">
        <v>132</v>
      </c>
      <c r="B40" s="136">
        <v>1772</v>
      </c>
      <c r="C40" s="136">
        <v>2502</v>
      </c>
      <c r="D40" s="136">
        <v>3658</v>
      </c>
      <c r="E40" s="136">
        <v>2420</v>
      </c>
      <c r="F40" s="136">
        <v>2814</v>
      </c>
      <c r="G40" s="136">
        <v>2831</v>
      </c>
      <c r="H40" s="136">
        <v>2279</v>
      </c>
      <c r="I40" s="136">
        <v>1562</v>
      </c>
      <c r="J40" s="136">
        <v>2401</v>
      </c>
      <c r="K40" s="136">
        <v>2199</v>
      </c>
      <c r="L40" s="136">
        <v>2158</v>
      </c>
      <c r="M40" s="136">
        <v>1854</v>
      </c>
    </row>
    <row r="41" spans="1:13">
      <c r="A41" s="138" t="s">
        <v>133</v>
      </c>
      <c r="B41" s="136">
        <v>699</v>
      </c>
      <c r="C41" s="136">
        <v>739</v>
      </c>
      <c r="D41" s="136">
        <v>725</v>
      </c>
      <c r="E41" s="136">
        <v>729</v>
      </c>
      <c r="F41" s="136">
        <v>769</v>
      </c>
      <c r="G41" s="136">
        <v>842</v>
      </c>
      <c r="H41" s="136">
        <v>753</v>
      </c>
      <c r="I41" s="136">
        <v>452</v>
      </c>
      <c r="J41" s="136">
        <v>754</v>
      </c>
      <c r="K41" s="136">
        <v>701</v>
      </c>
      <c r="L41" s="136">
        <v>668</v>
      </c>
      <c r="M41" s="136">
        <v>498</v>
      </c>
    </row>
    <row r="42" spans="1:13">
      <c r="A42" s="138" t="s">
        <v>235</v>
      </c>
      <c r="B42" s="136">
        <v>47</v>
      </c>
      <c r="C42" s="136">
        <v>53</v>
      </c>
      <c r="D42" s="136">
        <v>144</v>
      </c>
      <c r="E42" s="136">
        <v>47</v>
      </c>
      <c r="F42" s="136">
        <v>73</v>
      </c>
      <c r="G42" s="136">
        <v>74</v>
      </c>
      <c r="H42" s="136">
        <v>57</v>
      </c>
      <c r="I42" s="136">
        <v>48</v>
      </c>
      <c r="J42" s="136">
        <v>48</v>
      </c>
      <c r="K42" s="136">
        <v>71</v>
      </c>
      <c r="L42" s="136">
        <v>62</v>
      </c>
      <c r="M42" s="136">
        <v>48</v>
      </c>
    </row>
    <row r="43" spans="1:13">
      <c r="A43" s="138" t="s">
        <v>236</v>
      </c>
      <c r="B43" s="136">
        <v>66</v>
      </c>
      <c r="C43" s="136">
        <v>76</v>
      </c>
      <c r="D43" s="136">
        <v>84</v>
      </c>
      <c r="E43" s="136">
        <v>61</v>
      </c>
      <c r="F43" s="136">
        <v>74</v>
      </c>
      <c r="G43" s="136">
        <v>94</v>
      </c>
      <c r="H43" s="136">
        <v>73</v>
      </c>
      <c r="I43" s="136">
        <v>51</v>
      </c>
      <c r="J43" s="136">
        <v>87</v>
      </c>
      <c r="K43" s="136">
        <v>68</v>
      </c>
      <c r="L43" s="136">
        <v>63</v>
      </c>
      <c r="M43" s="136">
        <v>39</v>
      </c>
    </row>
    <row r="44" spans="1:13">
      <c r="A44" s="138" t="s">
        <v>237</v>
      </c>
      <c r="B44" s="136">
        <v>470</v>
      </c>
      <c r="C44" s="136">
        <v>513</v>
      </c>
      <c r="D44" s="136">
        <v>553</v>
      </c>
      <c r="E44" s="136">
        <v>465</v>
      </c>
      <c r="F44" s="136">
        <v>617</v>
      </c>
      <c r="G44" s="136">
        <v>615</v>
      </c>
      <c r="H44" s="136">
        <v>534</v>
      </c>
      <c r="I44" s="136">
        <v>376</v>
      </c>
      <c r="J44" s="136">
        <v>829</v>
      </c>
      <c r="K44" s="136">
        <v>714</v>
      </c>
      <c r="L44" s="136">
        <v>679</v>
      </c>
      <c r="M44" s="136">
        <v>514</v>
      </c>
    </row>
    <row r="45" spans="1:13">
      <c r="A45" s="138" t="s">
        <v>241</v>
      </c>
      <c r="B45" s="136">
        <v>1586</v>
      </c>
      <c r="C45" s="136">
        <v>1639</v>
      </c>
      <c r="D45" s="136">
        <v>2290</v>
      </c>
      <c r="E45" s="136">
        <v>1367</v>
      </c>
      <c r="F45" s="136">
        <v>1732</v>
      </c>
      <c r="G45" s="136">
        <v>1635</v>
      </c>
      <c r="H45" s="136">
        <v>1866</v>
      </c>
      <c r="I45" s="136">
        <v>1810</v>
      </c>
      <c r="J45" s="136">
        <v>1529</v>
      </c>
      <c r="K45" s="136">
        <v>1613</v>
      </c>
      <c r="L45" s="136">
        <v>1596</v>
      </c>
      <c r="M45" s="136">
        <v>1316</v>
      </c>
    </row>
    <row r="46" spans="1:13">
      <c r="A46" s="138" t="s">
        <v>243</v>
      </c>
      <c r="B46" s="136">
        <v>136</v>
      </c>
      <c r="C46" s="136">
        <v>11</v>
      </c>
      <c r="D46" s="136">
        <v>8</v>
      </c>
      <c r="E46" s="136">
        <v>17</v>
      </c>
      <c r="F46" s="136">
        <v>20</v>
      </c>
      <c r="G46" s="136">
        <v>11</v>
      </c>
      <c r="H46" s="136">
        <v>25</v>
      </c>
      <c r="I46" s="136">
        <v>10</v>
      </c>
      <c r="J46" s="136">
        <v>21</v>
      </c>
      <c r="K46" s="136">
        <v>23</v>
      </c>
      <c r="L46" s="136">
        <v>63</v>
      </c>
      <c r="M46" s="136">
        <v>15</v>
      </c>
    </row>
    <row r="47" spans="1:13">
      <c r="A47" s="138" t="s">
        <v>138</v>
      </c>
      <c r="B47" s="136">
        <v>486</v>
      </c>
      <c r="C47" s="136">
        <v>441</v>
      </c>
      <c r="D47" s="136">
        <v>537</v>
      </c>
      <c r="E47" s="136">
        <v>380</v>
      </c>
      <c r="F47" s="136">
        <v>427</v>
      </c>
      <c r="G47" s="136">
        <v>454</v>
      </c>
      <c r="H47" s="136">
        <v>504</v>
      </c>
      <c r="I47" s="136">
        <v>104</v>
      </c>
      <c r="J47" s="136">
        <v>776</v>
      </c>
      <c r="K47" s="136">
        <v>929</v>
      </c>
      <c r="L47" s="136">
        <v>503</v>
      </c>
      <c r="M47" s="136">
        <v>335</v>
      </c>
    </row>
    <row r="48" spans="1:13">
      <c r="A48" s="138" t="s">
        <v>244</v>
      </c>
      <c r="B48" s="136">
        <v>338</v>
      </c>
      <c r="C48" s="136">
        <v>359</v>
      </c>
      <c r="D48" s="136">
        <v>354</v>
      </c>
      <c r="E48" s="136">
        <v>266</v>
      </c>
      <c r="F48" s="136">
        <v>373</v>
      </c>
      <c r="G48" s="136">
        <v>503</v>
      </c>
      <c r="H48" s="136">
        <v>505</v>
      </c>
      <c r="I48" s="136">
        <v>380</v>
      </c>
      <c r="J48" s="136">
        <v>344</v>
      </c>
      <c r="K48" s="136">
        <v>381</v>
      </c>
      <c r="L48" s="136">
        <v>292</v>
      </c>
      <c r="M48" s="136">
        <v>301</v>
      </c>
    </row>
    <row r="49" spans="1:13">
      <c r="A49" s="138" t="s">
        <v>245</v>
      </c>
      <c r="B49" s="136">
        <v>627</v>
      </c>
      <c r="C49" s="136">
        <v>857</v>
      </c>
      <c r="D49" s="136">
        <v>1000</v>
      </c>
      <c r="E49" s="136">
        <v>725</v>
      </c>
      <c r="F49" s="136">
        <v>1209</v>
      </c>
      <c r="G49" s="136">
        <v>1462</v>
      </c>
      <c r="H49" s="136">
        <v>1311</v>
      </c>
      <c r="I49" s="136">
        <v>637</v>
      </c>
      <c r="J49" s="136">
        <v>1301</v>
      </c>
      <c r="K49" s="136">
        <v>1242</v>
      </c>
      <c r="L49" s="136">
        <v>937</v>
      </c>
      <c r="M49" s="136">
        <v>900</v>
      </c>
    </row>
    <row r="50" spans="1:13">
      <c r="A50" s="138" t="s">
        <v>248</v>
      </c>
      <c r="B50" s="136">
        <v>113</v>
      </c>
      <c r="C50" s="136">
        <v>154</v>
      </c>
      <c r="D50" s="136">
        <v>206</v>
      </c>
      <c r="E50" s="136">
        <v>165</v>
      </c>
      <c r="F50" s="136">
        <v>190</v>
      </c>
      <c r="G50" s="136">
        <v>187</v>
      </c>
      <c r="H50" s="136">
        <v>160</v>
      </c>
      <c r="I50" s="136">
        <v>110</v>
      </c>
      <c r="J50" s="136">
        <v>167</v>
      </c>
      <c r="K50" s="136">
        <v>192</v>
      </c>
      <c r="L50" s="136">
        <v>175</v>
      </c>
      <c r="M50" s="136">
        <v>162</v>
      </c>
    </row>
    <row r="51" spans="1:13">
      <c r="A51" s="138" t="s">
        <v>250</v>
      </c>
      <c r="B51" s="136">
        <v>50</v>
      </c>
      <c r="C51" s="136">
        <v>43</v>
      </c>
      <c r="D51" s="136">
        <v>34</v>
      </c>
      <c r="E51" s="136">
        <v>42</v>
      </c>
      <c r="F51" s="136">
        <v>36</v>
      </c>
      <c r="G51" s="136">
        <v>47</v>
      </c>
      <c r="H51" s="136">
        <v>69</v>
      </c>
      <c r="I51" s="136">
        <v>101</v>
      </c>
      <c r="J51" s="136">
        <v>50</v>
      </c>
      <c r="K51" s="136">
        <v>41</v>
      </c>
      <c r="L51" s="136">
        <v>36</v>
      </c>
      <c r="M51" s="136">
        <v>55</v>
      </c>
    </row>
    <row r="52" spans="1:13">
      <c r="A52" s="139" t="s">
        <v>252</v>
      </c>
      <c r="B52" s="195">
        <v>3</v>
      </c>
      <c r="C52" s="195">
        <v>4</v>
      </c>
      <c r="D52" s="195">
        <v>4</v>
      </c>
      <c r="E52" s="195">
        <v>3</v>
      </c>
      <c r="F52" s="195">
        <v>3</v>
      </c>
      <c r="G52" s="195">
        <v>1</v>
      </c>
      <c r="H52" s="195">
        <v>2</v>
      </c>
      <c r="I52" s="195">
        <v>4</v>
      </c>
      <c r="J52" s="195">
        <v>1</v>
      </c>
      <c r="K52" s="195">
        <v>6</v>
      </c>
      <c r="L52" s="195">
        <v>2</v>
      </c>
      <c r="M52" s="195">
        <v>4</v>
      </c>
    </row>
    <row r="53" spans="1:13">
      <c r="A53" s="189" t="s">
        <v>8</v>
      </c>
      <c r="B53" s="201">
        <v>16229</v>
      </c>
      <c r="C53" s="201">
        <v>16408</v>
      </c>
      <c r="D53" s="201">
        <v>18934</v>
      </c>
      <c r="E53" s="201">
        <v>14104</v>
      </c>
      <c r="F53" s="201">
        <v>17641</v>
      </c>
      <c r="G53" s="201">
        <v>19760</v>
      </c>
      <c r="H53" s="201">
        <v>18227</v>
      </c>
      <c r="I53" s="201">
        <v>10248</v>
      </c>
      <c r="J53" s="201">
        <v>15013</v>
      </c>
      <c r="K53" s="201">
        <v>14532</v>
      </c>
      <c r="L53" s="201">
        <v>14717</v>
      </c>
      <c r="M53" s="201">
        <v>12006</v>
      </c>
    </row>
    <row r="54" spans="1:13">
      <c r="A54" s="188" t="s">
        <v>219</v>
      </c>
      <c r="B54" s="201">
        <v>1305</v>
      </c>
      <c r="C54" s="201">
        <v>344</v>
      </c>
      <c r="D54" s="201">
        <v>448</v>
      </c>
      <c r="E54" s="201">
        <v>249</v>
      </c>
      <c r="F54" s="201">
        <v>305</v>
      </c>
      <c r="G54" s="201">
        <v>94</v>
      </c>
      <c r="H54" s="201">
        <v>56</v>
      </c>
      <c r="I54" s="201">
        <v>55</v>
      </c>
      <c r="J54" s="201">
        <v>74</v>
      </c>
      <c r="K54" s="201">
        <v>204</v>
      </c>
      <c r="L54" s="201">
        <v>869</v>
      </c>
      <c r="M54" s="201">
        <v>500</v>
      </c>
    </row>
    <row r="55" spans="1:13">
      <c r="A55" s="192" t="s">
        <v>220</v>
      </c>
      <c r="B55" s="201">
        <v>545</v>
      </c>
      <c r="C55" s="201">
        <v>475</v>
      </c>
      <c r="D55" s="201">
        <v>571</v>
      </c>
      <c r="E55" s="201">
        <v>445</v>
      </c>
      <c r="F55" s="201">
        <v>397</v>
      </c>
      <c r="G55" s="201">
        <v>375</v>
      </c>
      <c r="H55" s="201">
        <v>355</v>
      </c>
      <c r="I55" s="201">
        <v>183</v>
      </c>
      <c r="J55" s="201">
        <v>328</v>
      </c>
      <c r="K55" s="201">
        <v>321</v>
      </c>
      <c r="L55" s="201">
        <v>308</v>
      </c>
      <c r="M55" s="201">
        <v>248</v>
      </c>
    </row>
    <row r="56" spans="1:13">
      <c r="A56" s="138" t="s">
        <v>221</v>
      </c>
      <c r="B56" s="136">
        <v>0</v>
      </c>
      <c r="C56" s="136">
        <v>1</v>
      </c>
      <c r="D56" s="136">
        <v>0</v>
      </c>
      <c r="E56" s="136">
        <v>0</v>
      </c>
      <c r="F56" s="136">
        <v>0</v>
      </c>
      <c r="G56" s="136">
        <v>1</v>
      </c>
      <c r="H56" s="136">
        <v>0</v>
      </c>
      <c r="I56" s="136">
        <v>0</v>
      </c>
      <c r="J56" s="136">
        <v>0</v>
      </c>
      <c r="K56" s="136">
        <v>0</v>
      </c>
      <c r="L56" s="136">
        <v>0</v>
      </c>
      <c r="M56" s="136">
        <v>0</v>
      </c>
    </row>
    <row r="57" spans="1:13">
      <c r="A57" s="138" t="s">
        <v>224</v>
      </c>
      <c r="B57" s="136">
        <v>462</v>
      </c>
      <c r="C57" s="136">
        <v>414</v>
      </c>
      <c r="D57" s="136">
        <v>498</v>
      </c>
      <c r="E57" s="136">
        <v>358</v>
      </c>
      <c r="F57" s="136">
        <v>337</v>
      </c>
      <c r="G57" s="136">
        <v>333</v>
      </c>
      <c r="H57" s="136">
        <v>246</v>
      </c>
      <c r="I57" s="136">
        <v>162</v>
      </c>
      <c r="J57" s="136">
        <v>253</v>
      </c>
      <c r="K57" s="136">
        <v>260</v>
      </c>
      <c r="L57" s="136">
        <v>274</v>
      </c>
      <c r="M57" s="136">
        <v>209</v>
      </c>
    </row>
    <row r="58" spans="1:13">
      <c r="A58" s="138" t="s">
        <v>226</v>
      </c>
      <c r="B58" s="136">
        <v>32</v>
      </c>
      <c r="C58" s="136">
        <v>26</v>
      </c>
      <c r="D58" s="136">
        <v>34</v>
      </c>
      <c r="E58" s="136">
        <v>26</v>
      </c>
      <c r="F58" s="136">
        <v>7</v>
      </c>
      <c r="G58" s="136">
        <v>11</v>
      </c>
      <c r="H58" s="136">
        <v>12</v>
      </c>
      <c r="I58" s="136">
        <v>5</v>
      </c>
      <c r="J58" s="136">
        <v>22</v>
      </c>
      <c r="K58" s="136">
        <v>21</v>
      </c>
      <c r="L58" s="136">
        <v>16</v>
      </c>
      <c r="M58" s="136">
        <v>15</v>
      </c>
    </row>
    <row r="59" spans="1:13">
      <c r="A59" s="138" t="s">
        <v>227</v>
      </c>
      <c r="B59" s="136">
        <v>51</v>
      </c>
      <c r="C59" s="136">
        <v>34</v>
      </c>
      <c r="D59" s="136">
        <v>39</v>
      </c>
      <c r="E59" s="136">
        <v>61</v>
      </c>
      <c r="F59" s="136">
        <v>53</v>
      </c>
      <c r="G59" s="136">
        <v>30</v>
      </c>
      <c r="H59" s="136">
        <v>97</v>
      </c>
      <c r="I59" s="136">
        <v>16</v>
      </c>
      <c r="J59" s="136">
        <v>53</v>
      </c>
      <c r="K59" s="136">
        <v>40</v>
      </c>
      <c r="L59" s="136">
        <v>18</v>
      </c>
      <c r="M59" s="136">
        <v>24</v>
      </c>
    </row>
    <row r="60" spans="1:13">
      <c r="A60" s="189" t="s">
        <v>228</v>
      </c>
      <c r="B60" s="201">
        <v>86</v>
      </c>
      <c r="C60" s="201">
        <v>131</v>
      </c>
      <c r="D60" s="201">
        <v>132</v>
      </c>
      <c r="E60" s="201">
        <v>117</v>
      </c>
      <c r="F60" s="201">
        <v>109</v>
      </c>
      <c r="G60" s="201">
        <v>124</v>
      </c>
      <c r="H60" s="201">
        <v>136</v>
      </c>
      <c r="I60" s="201">
        <v>88</v>
      </c>
      <c r="J60" s="201">
        <v>127</v>
      </c>
      <c r="K60" s="201">
        <v>102</v>
      </c>
      <c r="L60" s="201">
        <v>114</v>
      </c>
      <c r="M60" s="201">
        <v>97</v>
      </c>
    </row>
    <row r="61" spans="1:13">
      <c r="A61" s="189" t="s">
        <v>229</v>
      </c>
      <c r="B61" s="201">
        <v>14293</v>
      </c>
      <c r="C61" s="201">
        <v>15458</v>
      </c>
      <c r="D61" s="201">
        <v>17783</v>
      </c>
      <c r="E61" s="201">
        <v>13293</v>
      </c>
      <c r="F61" s="201">
        <v>16830</v>
      </c>
      <c r="G61" s="201">
        <v>19167</v>
      </c>
      <c r="H61" s="201">
        <v>17680</v>
      </c>
      <c r="I61" s="201">
        <v>9922</v>
      </c>
      <c r="J61" s="201">
        <v>14484</v>
      </c>
      <c r="K61" s="201">
        <v>13905</v>
      </c>
      <c r="L61" s="201">
        <v>13426</v>
      </c>
      <c r="M61" s="201">
        <v>11161</v>
      </c>
    </row>
    <row r="62" spans="1:13">
      <c r="A62" s="138" t="s">
        <v>230</v>
      </c>
      <c r="B62" s="136">
        <v>1717</v>
      </c>
      <c r="C62" s="136">
        <v>1625</v>
      </c>
      <c r="D62" s="136">
        <v>2055</v>
      </c>
      <c r="E62" s="136">
        <v>1646</v>
      </c>
      <c r="F62" s="136">
        <v>1960</v>
      </c>
      <c r="G62" s="136">
        <v>2370</v>
      </c>
      <c r="H62" s="136">
        <v>2400</v>
      </c>
      <c r="I62" s="136">
        <v>1626</v>
      </c>
      <c r="J62" s="136">
        <v>2089</v>
      </c>
      <c r="K62" s="136">
        <v>2102</v>
      </c>
      <c r="L62" s="136">
        <v>2703</v>
      </c>
      <c r="M62" s="136">
        <v>2119</v>
      </c>
    </row>
    <row r="63" spans="1:13">
      <c r="A63" s="138" t="s">
        <v>233</v>
      </c>
      <c r="B63" s="136">
        <v>3573</v>
      </c>
      <c r="C63" s="136">
        <v>3386</v>
      </c>
      <c r="D63" s="136">
        <v>2783</v>
      </c>
      <c r="E63" s="136">
        <v>2802</v>
      </c>
      <c r="F63" s="136">
        <v>3827</v>
      </c>
      <c r="G63" s="136">
        <v>3872</v>
      </c>
      <c r="H63" s="136">
        <v>4107</v>
      </c>
      <c r="I63" s="136">
        <v>740</v>
      </c>
      <c r="J63" s="136">
        <v>484</v>
      </c>
      <c r="K63" s="136">
        <v>391</v>
      </c>
      <c r="L63" s="136">
        <v>600</v>
      </c>
      <c r="M63" s="136">
        <v>560</v>
      </c>
    </row>
    <row r="64" spans="1:13">
      <c r="A64" s="138" t="s">
        <v>132</v>
      </c>
      <c r="B64" s="136">
        <v>2132</v>
      </c>
      <c r="C64" s="136">
        <v>3156</v>
      </c>
      <c r="D64" s="136">
        <v>4522</v>
      </c>
      <c r="E64" s="136">
        <v>2892</v>
      </c>
      <c r="F64" s="136">
        <v>3590</v>
      </c>
      <c r="G64" s="136">
        <v>3887</v>
      </c>
      <c r="H64" s="136">
        <v>2647</v>
      </c>
      <c r="I64" s="136">
        <v>1812</v>
      </c>
      <c r="J64" s="136">
        <v>2952</v>
      </c>
      <c r="K64" s="136">
        <v>2794</v>
      </c>
      <c r="L64" s="136">
        <v>2778</v>
      </c>
      <c r="M64" s="136">
        <v>2549</v>
      </c>
    </row>
    <row r="65" spans="1:13">
      <c r="A65" s="138" t="s">
        <v>133</v>
      </c>
      <c r="B65" s="136">
        <v>397</v>
      </c>
      <c r="C65" s="136">
        <v>378</v>
      </c>
      <c r="D65" s="136">
        <v>465</v>
      </c>
      <c r="E65" s="136">
        <v>379</v>
      </c>
      <c r="F65" s="136">
        <v>466</v>
      </c>
      <c r="G65" s="136">
        <v>476</v>
      </c>
      <c r="H65" s="136">
        <v>478</v>
      </c>
      <c r="I65" s="136">
        <v>253</v>
      </c>
      <c r="J65" s="136">
        <v>438</v>
      </c>
      <c r="K65" s="136">
        <v>364</v>
      </c>
      <c r="L65" s="136">
        <v>450</v>
      </c>
      <c r="M65" s="136">
        <v>342</v>
      </c>
    </row>
    <row r="66" spans="1:13">
      <c r="A66" s="138" t="s">
        <v>235</v>
      </c>
      <c r="B66" s="136">
        <v>116</v>
      </c>
      <c r="C66" s="136">
        <v>79</v>
      </c>
      <c r="D66" s="136">
        <v>195</v>
      </c>
      <c r="E66" s="136">
        <v>78</v>
      </c>
      <c r="F66" s="136">
        <v>103</v>
      </c>
      <c r="G66" s="136">
        <v>117</v>
      </c>
      <c r="H66" s="136">
        <v>89</v>
      </c>
      <c r="I66" s="136">
        <v>59</v>
      </c>
      <c r="J66" s="136">
        <v>95</v>
      </c>
      <c r="K66" s="136">
        <v>111</v>
      </c>
      <c r="L66" s="136">
        <v>119</v>
      </c>
      <c r="M66" s="136">
        <v>89</v>
      </c>
    </row>
    <row r="67" spans="1:13">
      <c r="A67" s="138" t="s">
        <v>236</v>
      </c>
      <c r="B67" s="136">
        <v>67</v>
      </c>
      <c r="C67" s="136">
        <v>68</v>
      </c>
      <c r="D67" s="136">
        <v>77</v>
      </c>
      <c r="E67" s="136">
        <v>56</v>
      </c>
      <c r="F67" s="136">
        <v>68</v>
      </c>
      <c r="G67" s="136">
        <v>77</v>
      </c>
      <c r="H67" s="136">
        <v>88</v>
      </c>
      <c r="I67" s="136">
        <v>46</v>
      </c>
      <c r="J67" s="136">
        <v>118</v>
      </c>
      <c r="K67" s="136">
        <v>102</v>
      </c>
      <c r="L67" s="136">
        <v>77</v>
      </c>
      <c r="M67" s="136">
        <v>48</v>
      </c>
    </row>
    <row r="68" spans="1:13">
      <c r="A68" s="138" t="s">
        <v>237</v>
      </c>
      <c r="B68" s="136">
        <v>685</v>
      </c>
      <c r="C68" s="136">
        <v>743</v>
      </c>
      <c r="D68" s="136">
        <v>874</v>
      </c>
      <c r="E68" s="136">
        <v>647</v>
      </c>
      <c r="F68" s="136">
        <v>782</v>
      </c>
      <c r="G68" s="136">
        <v>896</v>
      </c>
      <c r="H68" s="136">
        <v>721</v>
      </c>
      <c r="I68" s="136">
        <v>466</v>
      </c>
      <c r="J68" s="136">
        <v>951</v>
      </c>
      <c r="K68" s="136">
        <v>844</v>
      </c>
      <c r="L68" s="136">
        <v>810</v>
      </c>
      <c r="M68" s="136">
        <v>608</v>
      </c>
    </row>
    <row r="69" spans="1:13">
      <c r="A69" s="138" t="s">
        <v>241</v>
      </c>
      <c r="B69" s="136">
        <v>1906</v>
      </c>
      <c r="C69" s="136">
        <v>2379</v>
      </c>
      <c r="D69" s="136">
        <v>2819</v>
      </c>
      <c r="E69" s="136">
        <v>1584</v>
      </c>
      <c r="F69" s="136">
        <v>2141</v>
      </c>
      <c r="G69" s="136">
        <v>2188</v>
      </c>
      <c r="H69" s="136">
        <v>2563</v>
      </c>
      <c r="I69" s="136">
        <v>2389</v>
      </c>
      <c r="J69" s="136">
        <v>2434</v>
      </c>
      <c r="K69" s="136">
        <v>2230</v>
      </c>
      <c r="L69" s="136">
        <v>2136</v>
      </c>
      <c r="M69" s="136">
        <v>1612</v>
      </c>
    </row>
    <row r="70" spans="1:13">
      <c r="A70" s="138" t="s">
        <v>243</v>
      </c>
      <c r="B70" s="136">
        <v>319</v>
      </c>
      <c r="C70" s="136">
        <v>26</v>
      </c>
      <c r="D70" s="136">
        <v>13</v>
      </c>
      <c r="E70" s="136">
        <v>29</v>
      </c>
      <c r="F70" s="136">
        <v>34</v>
      </c>
      <c r="G70" s="136">
        <v>34</v>
      </c>
      <c r="H70" s="136">
        <v>28</v>
      </c>
      <c r="I70" s="136">
        <v>20</v>
      </c>
      <c r="J70" s="136">
        <v>40</v>
      </c>
      <c r="K70" s="136">
        <v>46</v>
      </c>
      <c r="L70" s="136">
        <v>125</v>
      </c>
      <c r="M70" s="136">
        <v>30</v>
      </c>
    </row>
    <row r="71" spans="1:13">
      <c r="A71" s="138" t="s">
        <v>138</v>
      </c>
      <c r="B71" s="136">
        <v>712</v>
      </c>
      <c r="C71" s="136">
        <v>822</v>
      </c>
      <c r="D71" s="136">
        <v>987</v>
      </c>
      <c r="E71" s="136">
        <v>654</v>
      </c>
      <c r="F71" s="136">
        <v>742</v>
      </c>
      <c r="G71" s="136">
        <v>1019</v>
      </c>
      <c r="H71" s="136">
        <v>840</v>
      </c>
      <c r="I71" s="136">
        <v>248</v>
      </c>
      <c r="J71" s="136">
        <v>1642</v>
      </c>
      <c r="K71" s="136">
        <v>1454</v>
      </c>
      <c r="L71" s="136">
        <v>892</v>
      </c>
      <c r="M71" s="136">
        <v>595</v>
      </c>
    </row>
    <row r="72" spans="1:13">
      <c r="A72" s="138" t="s">
        <v>244</v>
      </c>
      <c r="B72" s="136">
        <v>1352</v>
      </c>
      <c r="C72" s="136">
        <v>1283</v>
      </c>
      <c r="D72" s="136">
        <v>1259</v>
      </c>
      <c r="E72" s="136">
        <v>1018</v>
      </c>
      <c r="F72" s="136">
        <v>1184</v>
      </c>
      <c r="G72" s="136">
        <v>1604</v>
      </c>
      <c r="H72" s="136">
        <v>1766</v>
      </c>
      <c r="I72" s="136">
        <v>1248</v>
      </c>
      <c r="J72" s="136">
        <v>1310</v>
      </c>
      <c r="K72" s="136">
        <v>1570</v>
      </c>
      <c r="L72" s="136">
        <v>1072</v>
      </c>
      <c r="M72" s="136">
        <v>1150</v>
      </c>
    </row>
    <row r="73" spans="1:13">
      <c r="A73" s="138" t="s">
        <v>245</v>
      </c>
      <c r="B73" s="136">
        <v>527</v>
      </c>
      <c r="C73" s="136">
        <v>658</v>
      </c>
      <c r="D73" s="136">
        <v>795</v>
      </c>
      <c r="E73" s="136">
        <v>755</v>
      </c>
      <c r="F73" s="136">
        <v>1069</v>
      </c>
      <c r="G73" s="136">
        <v>1778</v>
      </c>
      <c r="H73" s="136">
        <v>1086</v>
      </c>
      <c r="I73" s="136">
        <v>444</v>
      </c>
      <c r="J73" s="136">
        <v>948</v>
      </c>
      <c r="K73" s="136">
        <v>893</v>
      </c>
      <c r="L73" s="136">
        <v>705</v>
      </c>
      <c r="M73" s="136">
        <v>630</v>
      </c>
    </row>
    <row r="74" spans="1:13">
      <c r="A74" s="138" t="s">
        <v>248</v>
      </c>
      <c r="B74" s="136">
        <v>311</v>
      </c>
      <c r="C74" s="136">
        <v>339</v>
      </c>
      <c r="D74" s="136">
        <v>441</v>
      </c>
      <c r="E74" s="136">
        <v>300</v>
      </c>
      <c r="F74" s="136">
        <v>402</v>
      </c>
      <c r="G74" s="136">
        <v>397</v>
      </c>
      <c r="H74" s="136">
        <v>387</v>
      </c>
      <c r="I74" s="136">
        <v>187</v>
      </c>
      <c r="J74" s="136">
        <v>404</v>
      </c>
      <c r="K74" s="136">
        <v>355</v>
      </c>
      <c r="L74" s="136">
        <v>371</v>
      </c>
      <c r="M74" s="136">
        <v>322</v>
      </c>
    </row>
    <row r="75" spans="1:13">
      <c r="A75" s="138" t="s">
        <v>250</v>
      </c>
      <c r="B75" s="136">
        <v>476</v>
      </c>
      <c r="C75" s="136">
        <v>508</v>
      </c>
      <c r="D75" s="136">
        <v>488</v>
      </c>
      <c r="E75" s="136">
        <v>450</v>
      </c>
      <c r="F75" s="136">
        <v>457</v>
      </c>
      <c r="G75" s="136">
        <v>449</v>
      </c>
      <c r="H75" s="136">
        <v>474</v>
      </c>
      <c r="I75" s="136">
        <v>381</v>
      </c>
      <c r="J75" s="136">
        <v>576</v>
      </c>
      <c r="K75" s="136">
        <v>638</v>
      </c>
      <c r="L75" s="136">
        <v>582</v>
      </c>
      <c r="M75" s="136">
        <v>501</v>
      </c>
    </row>
    <row r="76" spans="1:13">
      <c r="A76" s="139" t="s">
        <v>252</v>
      </c>
      <c r="B76" s="195">
        <v>3</v>
      </c>
      <c r="C76" s="195">
        <v>8</v>
      </c>
      <c r="D76" s="195">
        <v>10</v>
      </c>
      <c r="E76" s="195">
        <v>3</v>
      </c>
      <c r="F76" s="195">
        <v>5</v>
      </c>
      <c r="G76" s="195">
        <v>3</v>
      </c>
      <c r="H76" s="195">
        <v>6</v>
      </c>
      <c r="I76" s="195">
        <v>3</v>
      </c>
      <c r="J76" s="195">
        <v>3</v>
      </c>
      <c r="K76" s="195">
        <v>11</v>
      </c>
      <c r="L76" s="195">
        <v>6</v>
      </c>
      <c r="M76" s="195">
        <v>6</v>
      </c>
    </row>
    <row r="77" spans="1:13" ht="13.5">
      <c r="A77" s="127" t="s">
        <v>216</v>
      </c>
    </row>
  </sheetData>
  <pageMargins left="0.23622047244094491" right="0.23622047244094491" top="0.39370078740157483" bottom="0.74803149606299213" header="0" footer="0.31496062992125984"/>
  <pageSetup paperSize="9" scale="7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65"/>
  <sheetViews>
    <sheetView workbookViewId="0">
      <selection activeCell="F16" sqref="F16"/>
    </sheetView>
  </sheetViews>
  <sheetFormatPr baseColWidth="10" defaultColWidth="11.42578125" defaultRowHeight="12.75"/>
  <cols>
    <col min="1" max="1" width="30.42578125" style="165" customWidth="1"/>
    <col min="2" max="2" width="6.5703125" style="165" bestFit="1" customWidth="1"/>
    <col min="3" max="3" width="7" style="165" bestFit="1" customWidth="1"/>
    <col min="4" max="4" width="5.7109375" style="165" bestFit="1" customWidth="1"/>
    <col min="5" max="5" width="5.5703125" style="165" bestFit="1" customWidth="1"/>
    <col min="6" max="6" width="5.7109375" style="165" bestFit="1" customWidth="1"/>
    <col min="7" max="7" width="5.85546875" style="165" bestFit="1" customWidth="1"/>
    <col min="8" max="8" width="6.28515625" style="165" bestFit="1" customWidth="1"/>
    <col min="9" max="9" width="6.5703125" style="165" bestFit="1" customWidth="1"/>
    <col min="10" max="10" width="9.28515625" style="165" customWidth="1"/>
    <col min="11" max="11" width="8.140625" style="165" bestFit="1" customWidth="1"/>
    <col min="12" max="12" width="9.7109375" style="165" bestFit="1" customWidth="1"/>
    <col min="13" max="13" width="9.5703125" style="165" bestFit="1" customWidth="1"/>
    <col min="14" max="16384" width="11.42578125" style="165"/>
  </cols>
  <sheetData>
    <row r="1" spans="1:13">
      <c r="A1" s="319" t="s">
        <v>661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</row>
    <row r="2" spans="1:13">
      <c r="A2" s="321" t="s">
        <v>662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</row>
    <row r="3" spans="1:13">
      <c r="A3" s="166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</row>
    <row r="4" spans="1:13">
      <c r="A4" s="312"/>
      <c r="B4" s="346" t="s">
        <v>182</v>
      </c>
      <c r="C4" s="346" t="s">
        <v>183</v>
      </c>
      <c r="D4" s="346" t="s">
        <v>184</v>
      </c>
      <c r="E4" s="346" t="s">
        <v>185</v>
      </c>
      <c r="F4" s="346" t="s">
        <v>186</v>
      </c>
      <c r="G4" s="346" t="s">
        <v>187</v>
      </c>
      <c r="H4" s="346" t="s">
        <v>188</v>
      </c>
      <c r="I4" s="346" t="s">
        <v>189</v>
      </c>
      <c r="J4" s="346" t="s">
        <v>190</v>
      </c>
      <c r="K4" s="346" t="s">
        <v>191</v>
      </c>
      <c r="L4" s="346" t="s">
        <v>192</v>
      </c>
      <c r="M4" s="346" t="s">
        <v>193</v>
      </c>
    </row>
    <row r="5" spans="1:13" s="194" customFormat="1">
      <c r="A5" s="347" t="s">
        <v>280</v>
      </c>
      <c r="B5" s="170">
        <v>137</v>
      </c>
      <c r="C5" s="170">
        <v>93</v>
      </c>
      <c r="D5" s="170">
        <v>121</v>
      </c>
      <c r="E5" s="170">
        <v>83</v>
      </c>
      <c r="F5" s="170">
        <v>115</v>
      </c>
      <c r="G5" s="170">
        <v>92</v>
      </c>
      <c r="H5" s="170">
        <v>86</v>
      </c>
      <c r="I5" s="170">
        <v>89</v>
      </c>
      <c r="J5" s="170">
        <v>129</v>
      </c>
      <c r="K5" s="170">
        <v>103</v>
      </c>
      <c r="L5" s="170">
        <v>94</v>
      </c>
      <c r="M5" s="170">
        <v>98</v>
      </c>
    </row>
    <row r="6" spans="1:13" s="194" customFormat="1">
      <c r="A6" s="236" t="s">
        <v>7</v>
      </c>
      <c r="B6" s="137">
        <v>81</v>
      </c>
      <c r="C6" s="137">
        <v>49</v>
      </c>
      <c r="D6" s="137">
        <v>80</v>
      </c>
      <c r="E6" s="137">
        <v>45</v>
      </c>
      <c r="F6" s="137">
        <v>73</v>
      </c>
      <c r="G6" s="137">
        <v>59</v>
      </c>
      <c r="H6" s="137">
        <v>51</v>
      </c>
      <c r="I6" s="137">
        <v>48</v>
      </c>
      <c r="J6" s="137">
        <v>63</v>
      </c>
      <c r="K6" s="137">
        <v>59</v>
      </c>
      <c r="L6" s="137">
        <v>50</v>
      </c>
      <c r="M6" s="137">
        <v>57</v>
      </c>
    </row>
    <row r="7" spans="1:13" s="194" customFormat="1">
      <c r="A7" s="348" t="s">
        <v>8</v>
      </c>
      <c r="B7" s="175">
        <v>56</v>
      </c>
      <c r="C7" s="175">
        <v>44</v>
      </c>
      <c r="D7" s="175">
        <v>41</v>
      </c>
      <c r="E7" s="175">
        <v>38</v>
      </c>
      <c r="F7" s="175">
        <v>42</v>
      </c>
      <c r="G7" s="175">
        <v>33</v>
      </c>
      <c r="H7" s="175">
        <v>35</v>
      </c>
      <c r="I7" s="175">
        <v>41</v>
      </c>
      <c r="J7" s="175">
        <v>66</v>
      </c>
      <c r="K7" s="175">
        <v>44</v>
      </c>
      <c r="L7" s="175">
        <v>44</v>
      </c>
      <c r="M7" s="175">
        <v>41</v>
      </c>
    </row>
    <row r="8" spans="1:13" s="194" customFormat="1">
      <c r="A8" s="347" t="s">
        <v>281</v>
      </c>
      <c r="B8" s="170">
        <v>2930</v>
      </c>
      <c r="C8" s="170">
        <v>3109</v>
      </c>
      <c r="D8" s="170">
        <v>3273</v>
      </c>
      <c r="E8" s="170">
        <v>2486</v>
      </c>
      <c r="F8" s="170">
        <v>3149</v>
      </c>
      <c r="G8" s="170">
        <v>3070</v>
      </c>
      <c r="H8" s="170">
        <v>3287</v>
      </c>
      <c r="I8" s="170">
        <v>1954</v>
      </c>
      <c r="J8" s="170">
        <v>4229</v>
      </c>
      <c r="K8" s="170">
        <v>4087</v>
      </c>
      <c r="L8" s="170">
        <v>3084</v>
      </c>
      <c r="M8" s="170">
        <v>2529</v>
      </c>
    </row>
    <row r="9" spans="1:13" s="194" customFormat="1">
      <c r="A9" s="236" t="s">
        <v>7</v>
      </c>
      <c r="B9" s="137">
        <v>1238</v>
      </c>
      <c r="C9" s="137">
        <v>1402</v>
      </c>
      <c r="D9" s="137">
        <v>1398</v>
      </c>
      <c r="E9" s="137">
        <v>1188</v>
      </c>
      <c r="F9" s="137">
        <v>1511</v>
      </c>
      <c r="G9" s="137">
        <v>1350</v>
      </c>
      <c r="H9" s="137">
        <v>1515</v>
      </c>
      <c r="I9" s="137">
        <v>852</v>
      </c>
      <c r="J9" s="137">
        <v>1815</v>
      </c>
      <c r="K9" s="137">
        <v>1809</v>
      </c>
      <c r="L9" s="137">
        <v>1343</v>
      </c>
      <c r="M9" s="137">
        <v>1101</v>
      </c>
    </row>
    <row r="10" spans="1:13" s="194" customFormat="1">
      <c r="A10" s="348" t="s">
        <v>8</v>
      </c>
      <c r="B10" s="175">
        <v>1692</v>
      </c>
      <c r="C10" s="175">
        <v>1707</v>
      </c>
      <c r="D10" s="175">
        <v>1875</v>
      </c>
      <c r="E10" s="175">
        <v>1298</v>
      </c>
      <c r="F10" s="175">
        <v>1638</v>
      </c>
      <c r="G10" s="175">
        <v>1720</v>
      </c>
      <c r="H10" s="175">
        <v>1772</v>
      </c>
      <c r="I10" s="175">
        <v>1102</v>
      </c>
      <c r="J10" s="175">
        <v>2414</v>
      </c>
      <c r="K10" s="175">
        <v>2278</v>
      </c>
      <c r="L10" s="175">
        <v>1741</v>
      </c>
      <c r="M10" s="175">
        <v>1428</v>
      </c>
    </row>
    <row r="11" spans="1:13" s="194" customFormat="1">
      <c r="A11" s="347" t="s">
        <v>282</v>
      </c>
      <c r="B11" s="170">
        <v>2083</v>
      </c>
      <c r="C11" s="170">
        <v>2204</v>
      </c>
      <c r="D11" s="170">
        <v>2497</v>
      </c>
      <c r="E11" s="170">
        <v>1861</v>
      </c>
      <c r="F11" s="170">
        <v>2260</v>
      </c>
      <c r="G11" s="170">
        <v>2677</v>
      </c>
      <c r="H11" s="170">
        <v>2371</v>
      </c>
      <c r="I11" s="170">
        <v>1001</v>
      </c>
      <c r="J11" s="170">
        <v>2584</v>
      </c>
      <c r="K11" s="170">
        <v>2994</v>
      </c>
      <c r="L11" s="170">
        <v>2204</v>
      </c>
      <c r="M11" s="170">
        <v>1622</v>
      </c>
    </row>
    <row r="12" spans="1:13" s="194" customFormat="1">
      <c r="A12" s="236" t="s">
        <v>7</v>
      </c>
      <c r="B12" s="137">
        <v>1079</v>
      </c>
      <c r="C12" s="137">
        <v>1195</v>
      </c>
      <c r="D12" s="137">
        <v>1367</v>
      </c>
      <c r="E12" s="137">
        <v>1000</v>
      </c>
      <c r="F12" s="137">
        <v>1292</v>
      </c>
      <c r="G12" s="137">
        <v>1361</v>
      </c>
      <c r="H12" s="137">
        <v>1299</v>
      </c>
      <c r="I12" s="137">
        <v>578</v>
      </c>
      <c r="J12" s="137">
        <v>1424</v>
      </c>
      <c r="K12" s="137">
        <v>1538</v>
      </c>
      <c r="L12" s="137">
        <v>1197</v>
      </c>
      <c r="M12" s="137">
        <v>860</v>
      </c>
    </row>
    <row r="13" spans="1:13" s="194" customFormat="1">
      <c r="A13" s="348" t="s">
        <v>8</v>
      </c>
      <c r="B13" s="175">
        <v>1004</v>
      </c>
      <c r="C13" s="175">
        <v>1009</v>
      </c>
      <c r="D13" s="175">
        <v>1130</v>
      </c>
      <c r="E13" s="175">
        <v>861</v>
      </c>
      <c r="F13" s="175">
        <v>968</v>
      </c>
      <c r="G13" s="175">
        <v>1316</v>
      </c>
      <c r="H13" s="175">
        <v>1072</v>
      </c>
      <c r="I13" s="175">
        <v>423</v>
      </c>
      <c r="J13" s="175">
        <v>1160</v>
      </c>
      <c r="K13" s="175">
        <v>1456</v>
      </c>
      <c r="L13" s="175">
        <v>1007</v>
      </c>
      <c r="M13" s="175">
        <v>762</v>
      </c>
    </row>
    <row r="14" spans="1:13" s="194" customFormat="1">
      <c r="A14" s="347" t="s">
        <v>283</v>
      </c>
      <c r="B14" s="170">
        <v>2731</v>
      </c>
      <c r="C14" s="170">
        <v>3948</v>
      </c>
      <c r="D14" s="170">
        <v>3662</v>
      </c>
      <c r="E14" s="170">
        <v>2217</v>
      </c>
      <c r="F14" s="170">
        <v>3647</v>
      </c>
      <c r="G14" s="170">
        <v>3071</v>
      </c>
      <c r="H14" s="170">
        <v>3868</v>
      </c>
      <c r="I14" s="170">
        <v>2507</v>
      </c>
      <c r="J14" s="170">
        <v>2875</v>
      </c>
      <c r="K14" s="170">
        <v>2673</v>
      </c>
      <c r="L14" s="170">
        <v>3290</v>
      </c>
      <c r="M14" s="170">
        <v>2457</v>
      </c>
    </row>
    <row r="15" spans="1:13" s="194" customFormat="1">
      <c r="A15" s="236" t="s">
        <v>7</v>
      </c>
      <c r="B15" s="137">
        <v>948</v>
      </c>
      <c r="C15" s="137">
        <v>1439</v>
      </c>
      <c r="D15" s="137">
        <v>1298</v>
      </c>
      <c r="E15" s="137">
        <v>782</v>
      </c>
      <c r="F15" s="137">
        <v>1359</v>
      </c>
      <c r="G15" s="137">
        <v>1062</v>
      </c>
      <c r="H15" s="137">
        <v>1487</v>
      </c>
      <c r="I15" s="137">
        <v>997</v>
      </c>
      <c r="J15" s="137">
        <v>957</v>
      </c>
      <c r="K15" s="137">
        <v>990</v>
      </c>
      <c r="L15" s="137">
        <v>1147</v>
      </c>
      <c r="M15" s="137">
        <v>923</v>
      </c>
    </row>
    <row r="16" spans="1:13" s="194" customFormat="1">
      <c r="A16" s="348" t="s">
        <v>8</v>
      </c>
      <c r="B16" s="175">
        <v>1783</v>
      </c>
      <c r="C16" s="175">
        <v>2509</v>
      </c>
      <c r="D16" s="175">
        <v>2364</v>
      </c>
      <c r="E16" s="175">
        <v>1435</v>
      </c>
      <c r="F16" s="175">
        <v>2288</v>
      </c>
      <c r="G16" s="175">
        <v>2009</v>
      </c>
      <c r="H16" s="175">
        <v>2381</v>
      </c>
      <c r="I16" s="175">
        <v>1510</v>
      </c>
      <c r="J16" s="175">
        <v>1918</v>
      </c>
      <c r="K16" s="175">
        <v>1683</v>
      </c>
      <c r="L16" s="175">
        <v>2143</v>
      </c>
      <c r="M16" s="175">
        <v>1534</v>
      </c>
    </row>
    <row r="17" spans="1:13" s="194" customFormat="1">
      <c r="A17" s="347" t="s">
        <v>284</v>
      </c>
      <c r="B17" s="170">
        <v>6548</v>
      </c>
      <c r="C17" s="170">
        <v>7734</v>
      </c>
      <c r="D17" s="170">
        <v>11430</v>
      </c>
      <c r="E17" s="170">
        <v>7901</v>
      </c>
      <c r="F17" s="170">
        <v>9855</v>
      </c>
      <c r="G17" s="170">
        <v>12058</v>
      </c>
      <c r="H17" s="170">
        <v>9741</v>
      </c>
      <c r="I17" s="170">
        <v>6472</v>
      </c>
      <c r="J17" s="170">
        <v>9034</v>
      </c>
      <c r="K17" s="170">
        <v>8700</v>
      </c>
      <c r="L17" s="170">
        <v>8928</v>
      </c>
      <c r="M17" s="170">
        <v>7702</v>
      </c>
    </row>
    <row r="18" spans="1:13" s="194" customFormat="1">
      <c r="A18" s="236" t="s">
        <v>7</v>
      </c>
      <c r="B18" s="137">
        <v>2535</v>
      </c>
      <c r="C18" s="137">
        <v>3101</v>
      </c>
      <c r="D18" s="137">
        <v>4769</v>
      </c>
      <c r="E18" s="137">
        <v>3285</v>
      </c>
      <c r="F18" s="137">
        <v>4017</v>
      </c>
      <c r="G18" s="137">
        <v>4549</v>
      </c>
      <c r="H18" s="137">
        <v>3985</v>
      </c>
      <c r="I18" s="137">
        <v>2758</v>
      </c>
      <c r="J18" s="137">
        <v>3500</v>
      </c>
      <c r="K18" s="137">
        <v>3408</v>
      </c>
      <c r="L18" s="137">
        <v>3386</v>
      </c>
      <c r="M18" s="137">
        <v>2876</v>
      </c>
    </row>
    <row r="19" spans="1:13" s="194" customFormat="1">
      <c r="A19" s="348" t="s">
        <v>8</v>
      </c>
      <c r="B19" s="175">
        <v>4013</v>
      </c>
      <c r="C19" s="175">
        <v>4633</v>
      </c>
      <c r="D19" s="175">
        <v>6661</v>
      </c>
      <c r="E19" s="175">
        <v>4616</v>
      </c>
      <c r="F19" s="175">
        <v>5838</v>
      </c>
      <c r="G19" s="175">
        <v>7509</v>
      </c>
      <c r="H19" s="175">
        <v>5756</v>
      </c>
      <c r="I19" s="175">
        <v>3714</v>
      </c>
      <c r="J19" s="175">
        <v>5534</v>
      </c>
      <c r="K19" s="175">
        <v>5292</v>
      </c>
      <c r="L19" s="175">
        <v>5542</v>
      </c>
      <c r="M19" s="175">
        <v>4826</v>
      </c>
    </row>
    <row r="20" spans="1:13" s="194" customFormat="1">
      <c r="A20" s="347" t="s">
        <v>285</v>
      </c>
      <c r="B20" s="170">
        <v>722</v>
      </c>
      <c r="C20" s="170">
        <v>414</v>
      </c>
      <c r="D20" s="170">
        <v>865</v>
      </c>
      <c r="E20" s="170">
        <v>235</v>
      </c>
      <c r="F20" s="170">
        <v>105</v>
      </c>
      <c r="G20" s="170">
        <v>73</v>
      </c>
      <c r="H20" s="170">
        <v>105</v>
      </c>
      <c r="I20" s="170">
        <v>18</v>
      </c>
      <c r="J20" s="170">
        <v>58</v>
      </c>
      <c r="K20" s="170">
        <v>136</v>
      </c>
      <c r="L20" s="170">
        <v>343</v>
      </c>
      <c r="M20" s="170">
        <v>321</v>
      </c>
    </row>
    <row r="21" spans="1:13" s="194" customFormat="1">
      <c r="A21" s="236" t="s">
        <v>7</v>
      </c>
      <c r="B21" s="137">
        <v>637</v>
      </c>
      <c r="C21" s="137">
        <v>391</v>
      </c>
      <c r="D21" s="137">
        <v>819</v>
      </c>
      <c r="E21" s="137">
        <v>215</v>
      </c>
      <c r="F21" s="137">
        <v>84</v>
      </c>
      <c r="G21" s="137">
        <v>58</v>
      </c>
      <c r="H21" s="137">
        <v>90</v>
      </c>
      <c r="I21" s="137">
        <v>17</v>
      </c>
      <c r="J21" s="137">
        <v>49</v>
      </c>
      <c r="K21" s="137">
        <v>125</v>
      </c>
      <c r="L21" s="137">
        <v>324</v>
      </c>
      <c r="M21" s="137">
        <v>296</v>
      </c>
    </row>
    <row r="22" spans="1:13" s="194" customFormat="1">
      <c r="A22" s="348" t="s">
        <v>8</v>
      </c>
      <c r="B22" s="175">
        <v>85</v>
      </c>
      <c r="C22" s="125">
        <v>23</v>
      </c>
      <c r="D22" s="195">
        <v>46</v>
      </c>
      <c r="E22" s="175">
        <v>20</v>
      </c>
      <c r="F22" s="125">
        <v>21</v>
      </c>
      <c r="G22" s="125">
        <v>15</v>
      </c>
      <c r="H22" s="125">
        <v>15</v>
      </c>
      <c r="I22" s="125">
        <v>1</v>
      </c>
      <c r="J22" s="125">
        <v>9</v>
      </c>
      <c r="K22" s="125">
        <v>11</v>
      </c>
      <c r="L22" s="125">
        <v>19</v>
      </c>
      <c r="M22" s="125">
        <v>25</v>
      </c>
    </row>
    <row r="23" spans="1:13">
      <c r="A23" s="347" t="s">
        <v>286</v>
      </c>
      <c r="B23" s="170">
        <v>6900</v>
      </c>
      <c r="C23" s="170">
        <v>6800</v>
      </c>
      <c r="D23" s="170">
        <v>6327</v>
      </c>
      <c r="E23" s="170">
        <v>6562</v>
      </c>
      <c r="F23" s="170">
        <v>7613</v>
      </c>
      <c r="G23" s="170">
        <v>8331</v>
      </c>
      <c r="H23" s="170">
        <v>7463</v>
      </c>
      <c r="I23" s="170">
        <v>1487</v>
      </c>
      <c r="J23" s="170">
        <v>1760</v>
      </c>
      <c r="K23" s="170">
        <v>1472</v>
      </c>
      <c r="L23" s="170">
        <v>1274</v>
      </c>
      <c r="M23" s="170">
        <v>967</v>
      </c>
    </row>
    <row r="24" spans="1:13">
      <c r="A24" s="236" t="s">
        <v>7</v>
      </c>
      <c r="B24" s="137">
        <v>4515</v>
      </c>
      <c r="C24" s="137">
        <v>4544</v>
      </c>
      <c r="D24" s="137">
        <v>4308</v>
      </c>
      <c r="E24" s="137">
        <v>4392</v>
      </c>
      <c r="F24" s="137">
        <v>5084</v>
      </c>
      <c r="G24" s="137">
        <v>5465</v>
      </c>
      <c r="H24" s="137">
        <v>4815</v>
      </c>
      <c r="I24" s="137">
        <v>1217</v>
      </c>
      <c r="J24" s="137">
        <v>1601</v>
      </c>
      <c r="K24" s="137">
        <v>1311</v>
      </c>
      <c r="L24" s="137">
        <v>1125</v>
      </c>
      <c r="M24" s="137">
        <v>849</v>
      </c>
    </row>
    <row r="25" spans="1:13">
      <c r="A25" s="348" t="s">
        <v>8</v>
      </c>
      <c r="B25" s="175">
        <v>2385</v>
      </c>
      <c r="C25" s="175">
        <v>2256</v>
      </c>
      <c r="D25" s="175">
        <v>2019</v>
      </c>
      <c r="E25" s="175">
        <v>2170</v>
      </c>
      <c r="F25" s="175">
        <v>2529</v>
      </c>
      <c r="G25" s="175">
        <v>2866</v>
      </c>
      <c r="H25" s="175">
        <v>2648</v>
      </c>
      <c r="I25" s="175">
        <v>270</v>
      </c>
      <c r="J25" s="175">
        <v>159</v>
      </c>
      <c r="K25" s="175">
        <v>161</v>
      </c>
      <c r="L25" s="175">
        <v>149</v>
      </c>
      <c r="M25" s="175">
        <v>118</v>
      </c>
    </row>
    <row r="26" spans="1:13">
      <c r="A26" s="347" t="s">
        <v>287</v>
      </c>
      <c r="B26" s="170">
        <v>3860</v>
      </c>
      <c r="C26" s="170">
        <v>3173</v>
      </c>
      <c r="D26" s="170">
        <v>3203</v>
      </c>
      <c r="E26" s="170">
        <v>2853</v>
      </c>
      <c r="F26" s="170">
        <v>3424</v>
      </c>
      <c r="G26" s="170">
        <v>3867</v>
      </c>
      <c r="H26" s="170">
        <v>4034</v>
      </c>
      <c r="I26" s="170">
        <v>992</v>
      </c>
      <c r="J26" s="170">
        <v>1142</v>
      </c>
      <c r="K26" s="170">
        <v>877</v>
      </c>
      <c r="L26" s="170">
        <v>875</v>
      </c>
      <c r="M26" s="170">
        <v>596</v>
      </c>
    </row>
    <row r="27" spans="1:13">
      <c r="A27" s="236" t="s">
        <v>7</v>
      </c>
      <c r="B27" s="137">
        <v>3075</v>
      </c>
      <c r="C27" s="137">
        <v>2532</v>
      </c>
      <c r="D27" s="137">
        <v>2602</v>
      </c>
      <c r="E27" s="137">
        <v>2279</v>
      </c>
      <c r="F27" s="137">
        <v>2774</v>
      </c>
      <c r="G27" s="137">
        <v>3156</v>
      </c>
      <c r="H27" s="137">
        <v>3347</v>
      </c>
      <c r="I27" s="137">
        <v>881</v>
      </c>
      <c r="J27" s="137">
        <v>1017</v>
      </c>
      <c r="K27" s="137">
        <v>789</v>
      </c>
      <c r="L27" s="137">
        <v>782</v>
      </c>
      <c r="M27" s="137">
        <v>534</v>
      </c>
    </row>
    <row r="28" spans="1:13">
      <c r="A28" s="348" t="s">
        <v>8</v>
      </c>
      <c r="B28" s="175">
        <v>785</v>
      </c>
      <c r="C28" s="125">
        <v>641</v>
      </c>
      <c r="D28" s="195">
        <v>601</v>
      </c>
      <c r="E28" s="125">
        <v>574</v>
      </c>
      <c r="F28" s="125">
        <v>650</v>
      </c>
      <c r="G28" s="125">
        <v>711</v>
      </c>
      <c r="H28" s="125">
        <v>687</v>
      </c>
      <c r="I28" s="125">
        <v>111</v>
      </c>
      <c r="J28" s="125">
        <v>125</v>
      </c>
      <c r="K28" s="125">
        <v>88</v>
      </c>
      <c r="L28" s="125">
        <v>93</v>
      </c>
      <c r="M28" s="125">
        <v>62</v>
      </c>
    </row>
    <row r="29" spans="1:13">
      <c r="A29" s="347" t="s">
        <v>288</v>
      </c>
      <c r="B29" s="170">
        <v>14218</v>
      </c>
      <c r="C29" s="170">
        <v>8092</v>
      </c>
      <c r="D29" s="170">
        <v>10676</v>
      </c>
      <c r="E29" s="170">
        <v>6964</v>
      </c>
      <c r="F29" s="170">
        <v>8121</v>
      </c>
      <c r="G29" s="170">
        <v>7152</v>
      </c>
      <c r="H29" s="170">
        <v>7064</v>
      </c>
      <c r="I29" s="170">
        <v>5802</v>
      </c>
      <c r="J29" s="170">
        <v>6675</v>
      </c>
      <c r="K29" s="170">
        <v>7865</v>
      </c>
      <c r="L29" s="170">
        <v>10653</v>
      </c>
      <c r="M29" s="170">
        <v>7763</v>
      </c>
    </row>
    <row r="30" spans="1:13">
      <c r="A30" s="236" t="s">
        <v>7</v>
      </c>
      <c r="B30" s="137">
        <v>9792</v>
      </c>
      <c r="C30" s="137">
        <v>4506</v>
      </c>
      <c r="D30" s="137">
        <v>6479</v>
      </c>
      <c r="E30" s="137">
        <v>3872</v>
      </c>
      <c r="F30" s="137">
        <v>4454</v>
      </c>
      <c r="G30" s="137">
        <v>3571</v>
      </c>
      <c r="H30" s="137">
        <v>3203</v>
      </c>
      <c r="I30" s="137">
        <v>2726</v>
      </c>
      <c r="J30" s="137">
        <v>3047</v>
      </c>
      <c r="K30" s="137">
        <v>4346</v>
      </c>
      <c r="L30" s="137">
        <v>6674</v>
      </c>
      <c r="M30" s="137">
        <v>4553</v>
      </c>
    </row>
    <row r="31" spans="1:13">
      <c r="A31" s="348" t="s">
        <v>8</v>
      </c>
      <c r="B31" s="175">
        <v>4426</v>
      </c>
      <c r="C31" s="125">
        <v>3586</v>
      </c>
      <c r="D31" s="195">
        <v>4197</v>
      </c>
      <c r="E31" s="175">
        <v>3092</v>
      </c>
      <c r="F31" s="125">
        <v>3667</v>
      </c>
      <c r="G31" s="125">
        <v>3581</v>
      </c>
      <c r="H31" s="125">
        <v>3861</v>
      </c>
      <c r="I31" s="125">
        <v>3076</v>
      </c>
      <c r="J31" s="125">
        <v>3628</v>
      </c>
      <c r="K31" s="125">
        <v>3519</v>
      </c>
      <c r="L31" s="125">
        <v>3979</v>
      </c>
      <c r="M31" s="125">
        <v>3210</v>
      </c>
    </row>
    <row r="32" spans="1:13">
      <c r="A32" s="347" t="s">
        <v>289</v>
      </c>
      <c r="B32" s="170">
        <v>5</v>
      </c>
      <c r="C32" s="170">
        <v>0</v>
      </c>
      <c r="D32" s="170">
        <v>0</v>
      </c>
      <c r="E32" s="170">
        <v>0</v>
      </c>
      <c r="F32" s="170">
        <v>0</v>
      </c>
      <c r="G32" s="170">
        <v>1</v>
      </c>
      <c r="H32" s="170">
        <v>0</v>
      </c>
      <c r="I32" s="170">
        <v>1</v>
      </c>
      <c r="J32" s="170">
        <v>4</v>
      </c>
      <c r="K32" s="170">
        <v>0</v>
      </c>
      <c r="L32" s="170">
        <v>1</v>
      </c>
      <c r="M32" s="170">
        <v>0</v>
      </c>
    </row>
    <row r="33" spans="1:13">
      <c r="A33" s="236" t="s">
        <v>7</v>
      </c>
      <c r="B33" s="137">
        <v>5</v>
      </c>
      <c r="C33" s="137">
        <v>0</v>
      </c>
      <c r="D33" s="137">
        <v>0</v>
      </c>
      <c r="E33" s="137">
        <v>0</v>
      </c>
      <c r="F33" s="137">
        <v>0</v>
      </c>
      <c r="G33" s="137">
        <v>1</v>
      </c>
      <c r="H33" s="137">
        <v>0</v>
      </c>
      <c r="I33" s="137">
        <v>1</v>
      </c>
      <c r="J33" s="137">
        <v>4</v>
      </c>
      <c r="K33" s="137">
        <v>0</v>
      </c>
      <c r="L33" s="137">
        <v>1</v>
      </c>
      <c r="M33" s="137">
        <v>0</v>
      </c>
    </row>
    <row r="34" spans="1:13">
      <c r="A34" s="348" t="s">
        <v>8</v>
      </c>
      <c r="B34" s="175">
        <v>0</v>
      </c>
      <c r="C34" s="125">
        <v>0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</row>
    <row r="35" spans="1:13" ht="13.5">
      <c r="A35" s="127" t="s">
        <v>216</v>
      </c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</row>
    <row r="36" spans="1:13">
      <c r="A36" s="104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</row>
    <row r="37" spans="1:13">
      <c r="A37" s="132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</row>
    <row r="38" spans="1:13">
      <c r="A38" s="132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</row>
    <row r="39" spans="1:13">
      <c r="A39" s="132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</row>
    <row r="40" spans="1:13">
      <c r="A40" s="132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</row>
    <row r="41" spans="1:13">
      <c r="A41" s="132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</row>
    <row r="42" spans="1:13">
      <c r="A42" s="132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</row>
    <row r="43" spans="1:13">
      <c r="A43" s="132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</row>
    <row r="44" spans="1:13">
      <c r="A44" s="132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</row>
    <row r="45" spans="1:13">
      <c r="A45" s="132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</row>
    <row r="46" spans="1:13">
      <c r="A46" s="132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</row>
    <row r="47" spans="1:13">
      <c r="A47" s="132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</row>
    <row r="48" spans="1:13">
      <c r="A48" s="132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</row>
    <row r="49" spans="1:13">
      <c r="A49" s="132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</row>
    <row r="50" spans="1:13">
      <c r="A50" s="132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</row>
    <row r="51" spans="1:13">
      <c r="A51" s="132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</row>
    <row r="52" spans="1:13">
      <c r="A52" s="132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</row>
    <row r="53" spans="1:13">
      <c r="A53" s="132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</row>
    <row r="54" spans="1:13">
      <c r="A54" s="132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</row>
    <row r="55" spans="1:13">
      <c r="A55" s="132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</row>
    <row r="56" spans="1:13">
      <c r="A56" s="132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</row>
    <row r="57" spans="1:13">
      <c r="A57" s="132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</row>
    <row r="58" spans="1:13">
      <c r="A58" s="132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</row>
    <row r="59" spans="1:13">
      <c r="A59" s="132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</row>
    <row r="60" spans="1:13">
      <c r="A60" s="132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</row>
    <row r="61" spans="1:13">
      <c r="A61" s="132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</row>
    <row r="62" spans="1:13">
      <c r="A62" s="132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</row>
    <row r="63" spans="1:13">
      <c r="A63" s="132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</row>
    <row r="64" spans="1:13">
      <c r="A64" s="132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</row>
    <row r="65" spans="1:13">
      <c r="A65" s="132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</row>
    <row r="66" spans="1:13">
      <c r="A66" s="132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</row>
    <row r="67" spans="1:13">
      <c r="A67" s="132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</row>
    <row r="68" spans="1:13">
      <c r="A68" s="132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</row>
    <row r="69" spans="1:13">
      <c r="A69" s="132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</row>
    <row r="70" spans="1:13">
      <c r="A70" s="132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</row>
    <row r="71" spans="1:13">
      <c r="A71" s="132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</row>
    <row r="72" spans="1:13">
      <c r="A72" s="132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</row>
    <row r="73" spans="1:13">
      <c r="A73" s="132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</row>
    <row r="74" spans="1:13">
      <c r="A74" s="132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</row>
    <row r="75" spans="1:13">
      <c r="A75" s="132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</row>
    <row r="76" spans="1:13">
      <c r="A76" s="132"/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</row>
    <row r="77" spans="1:13">
      <c r="A77" s="132"/>
      <c r="B77" s="246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</row>
    <row r="78" spans="1:13">
      <c r="A78" s="132"/>
      <c r="B78" s="246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</row>
    <row r="79" spans="1:13">
      <c r="A79" s="132"/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</row>
    <row r="80" spans="1:13">
      <c r="A80" s="132"/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</row>
    <row r="81" spans="1:13">
      <c r="A81" s="132"/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</row>
    <row r="82" spans="1:13">
      <c r="A82" s="132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</row>
    <row r="83" spans="1:13">
      <c r="A83" s="132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</row>
    <row r="84" spans="1:13">
      <c r="A84" s="132"/>
      <c r="B84" s="246"/>
      <c r="C84" s="246"/>
      <c r="D84" s="246"/>
      <c r="E84" s="246"/>
      <c r="F84" s="246"/>
      <c r="G84" s="246"/>
      <c r="H84" s="246"/>
      <c r="I84" s="246"/>
      <c r="J84" s="246"/>
      <c r="K84" s="246"/>
      <c r="L84" s="246"/>
      <c r="M84" s="246"/>
    </row>
    <row r="85" spans="1:13">
      <c r="A85" s="132"/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</row>
    <row r="86" spans="1:13">
      <c r="A86" s="132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</row>
    <row r="87" spans="1:13">
      <c r="A87" s="132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</row>
    <row r="88" spans="1:13">
      <c r="A88" s="132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</row>
    <row r="89" spans="1:13">
      <c r="A89" s="132"/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</row>
    <row r="90" spans="1:13">
      <c r="A90" s="132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</row>
    <row r="91" spans="1:13">
      <c r="A91" s="132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</row>
    <row r="92" spans="1:13">
      <c r="A92" s="132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</row>
    <row r="93" spans="1:13">
      <c r="A93" s="132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</row>
    <row r="94" spans="1:13">
      <c r="A94" s="132"/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</row>
    <row r="95" spans="1:13">
      <c r="A95" s="132"/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</row>
    <row r="96" spans="1:13">
      <c r="A96" s="132"/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</row>
    <row r="97" spans="1:13">
      <c r="A97" s="132"/>
      <c r="B97" s="246"/>
      <c r="C97" s="246"/>
      <c r="D97" s="246"/>
      <c r="E97" s="246"/>
      <c r="F97" s="246"/>
      <c r="G97" s="246"/>
      <c r="H97" s="246"/>
      <c r="I97" s="246"/>
      <c r="J97" s="246"/>
      <c r="K97" s="246"/>
      <c r="L97" s="246"/>
      <c r="M97" s="246"/>
    </row>
    <row r="98" spans="1:13">
      <c r="A98" s="132"/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</row>
    <row r="99" spans="1:13">
      <c r="A99" s="132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</row>
    <row r="100" spans="1:13">
      <c r="A100" s="132"/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</row>
    <row r="101" spans="1:13">
      <c r="A101" s="132"/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</row>
    <row r="102" spans="1:13">
      <c r="A102" s="132"/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</row>
    <row r="103" spans="1:13">
      <c r="A103" s="132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</row>
    <row r="104" spans="1:13">
      <c r="A104" s="132"/>
      <c r="B104" s="246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</row>
    <row r="105" spans="1:13">
      <c r="A105" s="132"/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</row>
    <row r="106" spans="1:13">
      <c r="A106" s="132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</row>
    <row r="107" spans="1:13">
      <c r="A107" s="132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</row>
    <row r="108" spans="1:13">
      <c r="A108" s="132"/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</row>
    <row r="109" spans="1:13">
      <c r="A109" s="132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</row>
    <row r="110" spans="1:13">
      <c r="A110" s="132"/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</row>
    <row r="111" spans="1:13">
      <c r="A111" s="132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</row>
    <row r="112" spans="1:13">
      <c r="A112" s="132"/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</row>
    <row r="113" spans="1:13">
      <c r="A113" s="132"/>
      <c r="B113" s="246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</row>
    <row r="114" spans="1:13">
      <c r="A114" s="132"/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</row>
    <row r="115" spans="1:13">
      <c r="A115" s="132"/>
      <c r="B115" s="246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  <c r="M115" s="246"/>
    </row>
    <row r="116" spans="1:13">
      <c r="A116" s="132"/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</row>
    <row r="117" spans="1:13">
      <c r="A117" s="132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</row>
    <row r="118" spans="1:13">
      <c r="A118" s="132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</row>
    <row r="119" spans="1:13">
      <c r="A119" s="132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  <c r="M119" s="246"/>
    </row>
    <row r="120" spans="1:13">
      <c r="A120" s="132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</row>
    <row r="121" spans="1:13">
      <c r="A121" s="132"/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46"/>
      <c r="M121" s="246"/>
    </row>
    <row r="122" spans="1:13">
      <c r="A122" s="132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</row>
    <row r="123" spans="1:13">
      <c r="A123" s="132"/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  <c r="M123" s="246"/>
    </row>
    <row r="124" spans="1:13">
      <c r="A124" s="132"/>
      <c r="B124" s="246"/>
      <c r="C124" s="246"/>
      <c r="D124" s="246"/>
      <c r="E124" s="246"/>
      <c r="F124" s="246"/>
      <c r="G124" s="246"/>
      <c r="H124" s="246"/>
      <c r="I124" s="246"/>
      <c r="J124" s="246"/>
      <c r="K124" s="246"/>
      <c r="L124" s="246"/>
      <c r="M124" s="246"/>
    </row>
    <row r="125" spans="1:13">
      <c r="A125" s="132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</row>
    <row r="126" spans="1:13">
      <c r="A126" s="132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</row>
    <row r="127" spans="1:13">
      <c r="A127" s="132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</row>
    <row r="128" spans="1:13">
      <c r="A128" s="132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</row>
    <row r="129" spans="1:13">
      <c r="A129" s="132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</row>
    <row r="130" spans="1:13">
      <c r="A130" s="132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</row>
    <row r="131" spans="1:13">
      <c r="A131" s="132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6"/>
      <c r="M131" s="246"/>
    </row>
    <row r="132" spans="1:13">
      <c r="A132" s="132"/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6"/>
      <c r="M132" s="246"/>
    </row>
    <row r="133" spans="1:13">
      <c r="A133" s="132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</row>
    <row r="134" spans="1:13">
      <c r="A134" s="132"/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46"/>
      <c r="M134" s="246"/>
    </row>
    <row r="135" spans="1:13">
      <c r="A135" s="132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  <c r="M135" s="246"/>
    </row>
    <row r="136" spans="1:13">
      <c r="A136" s="132"/>
      <c r="B136" s="246"/>
      <c r="C136" s="246"/>
      <c r="D136" s="246"/>
      <c r="E136" s="246"/>
      <c r="F136" s="246"/>
      <c r="G136" s="246"/>
      <c r="H136" s="246"/>
      <c r="I136" s="246"/>
      <c r="J136" s="246"/>
      <c r="K136" s="246"/>
      <c r="L136" s="246"/>
      <c r="M136" s="246"/>
    </row>
    <row r="137" spans="1:13">
      <c r="A137" s="132"/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  <c r="M137" s="246"/>
    </row>
    <row r="138" spans="1:13">
      <c r="A138" s="132"/>
      <c r="B138" s="246"/>
      <c r="C138" s="246"/>
      <c r="D138" s="246"/>
      <c r="E138" s="246"/>
      <c r="F138" s="246"/>
      <c r="G138" s="246"/>
      <c r="H138" s="246"/>
      <c r="I138" s="246"/>
      <c r="J138" s="246"/>
      <c r="K138" s="246"/>
      <c r="L138" s="246"/>
      <c r="M138" s="246"/>
    </row>
    <row r="139" spans="1:13">
      <c r="A139" s="132"/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</row>
    <row r="140" spans="1:13">
      <c r="A140" s="132"/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  <c r="M140" s="246"/>
    </row>
    <row r="141" spans="1:13">
      <c r="A141" s="132"/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  <c r="L141" s="246"/>
      <c r="M141" s="246"/>
    </row>
    <row r="142" spans="1:13">
      <c r="A142" s="132"/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  <c r="L142" s="246"/>
      <c r="M142" s="246"/>
    </row>
    <row r="143" spans="1:13">
      <c r="A143" s="132"/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  <c r="M143" s="246"/>
    </row>
    <row r="144" spans="1:13">
      <c r="A144" s="132"/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</row>
    <row r="145" spans="1:13">
      <c r="A145" s="132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</row>
    <row r="146" spans="1:13">
      <c r="A146" s="132"/>
      <c r="B146" s="246"/>
      <c r="C146" s="246"/>
      <c r="D146" s="246"/>
      <c r="E146" s="246"/>
      <c r="F146" s="246"/>
      <c r="G146" s="246"/>
      <c r="H146" s="246"/>
      <c r="I146" s="246"/>
      <c r="J146" s="246"/>
      <c r="K146" s="246"/>
      <c r="L146" s="246"/>
      <c r="M146" s="246"/>
    </row>
    <row r="147" spans="1:13">
      <c r="A147" s="132"/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</row>
    <row r="148" spans="1:13">
      <c r="A148" s="132"/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</row>
    <row r="149" spans="1:13">
      <c r="A149" s="132"/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</row>
    <row r="150" spans="1:13">
      <c r="A150" s="132"/>
      <c r="B150" s="246"/>
      <c r="C150" s="246"/>
      <c r="D150" s="246"/>
      <c r="E150" s="246"/>
      <c r="F150" s="246"/>
      <c r="G150" s="246"/>
      <c r="H150" s="246"/>
      <c r="I150" s="246"/>
      <c r="J150" s="246"/>
      <c r="K150" s="246"/>
      <c r="L150" s="246"/>
      <c r="M150" s="246"/>
    </row>
    <row r="151" spans="1:13">
      <c r="A151" s="132"/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</row>
    <row r="152" spans="1:13">
      <c r="A152" s="132"/>
      <c r="B152" s="246"/>
      <c r="C152" s="246"/>
      <c r="D152" s="246"/>
      <c r="E152" s="246"/>
      <c r="F152" s="246"/>
      <c r="G152" s="246"/>
      <c r="H152" s="246"/>
      <c r="I152" s="246"/>
      <c r="J152" s="246"/>
      <c r="K152" s="246"/>
      <c r="L152" s="246"/>
      <c r="M152" s="246"/>
    </row>
    <row r="153" spans="1:13">
      <c r="A153" s="132"/>
      <c r="B153" s="246"/>
      <c r="C153" s="246"/>
      <c r="D153" s="246"/>
      <c r="E153" s="246"/>
      <c r="F153" s="246"/>
      <c r="G153" s="246"/>
      <c r="H153" s="246"/>
      <c r="I153" s="246"/>
      <c r="J153" s="246"/>
      <c r="K153" s="246"/>
      <c r="L153" s="246"/>
      <c r="M153" s="246"/>
    </row>
    <row r="154" spans="1:13">
      <c r="A154" s="132"/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</row>
    <row r="155" spans="1:13">
      <c r="A155" s="132"/>
      <c r="B155" s="246"/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6"/>
    </row>
    <row r="156" spans="1:13">
      <c r="A156" s="132"/>
      <c r="B156" s="246"/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</row>
    <row r="157" spans="1:13">
      <c r="A157" s="132"/>
      <c r="B157" s="246"/>
      <c r="C157" s="246"/>
      <c r="D157" s="246"/>
      <c r="E157" s="246"/>
      <c r="F157" s="246"/>
      <c r="G157" s="246"/>
      <c r="H157" s="246"/>
      <c r="I157" s="246"/>
      <c r="J157" s="246"/>
      <c r="K157" s="246"/>
      <c r="L157" s="246"/>
      <c r="M157" s="246"/>
    </row>
    <row r="158" spans="1:13">
      <c r="A158" s="132"/>
      <c r="B158" s="246"/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</row>
    <row r="159" spans="1:13">
      <c r="A159" s="132"/>
      <c r="B159" s="246"/>
      <c r="C159" s="246"/>
      <c r="D159" s="246"/>
      <c r="E159" s="246"/>
      <c r="F159" s="246"/>
      <c r="G159" s="246"/>
      <c r="H159" s="246"/>
      <c r="I159" s="246"/>
      <c r="J159" s="246"/>
      <c r="K159" s="246"/>
      <c r="L159" s="246"/>
      <c r="M159" s="246"/>
    </row>
    <row r="160" spans="1:13">
      <c r="A160" s="132"/>
      <c r="B160" s="246"/>
      <c r="C160" s="246"/>
      <c r="D160" s="246"/>
      <c r="E160" s="246"/>
      <c r="F160" s="246"/>
      <c r="G160" s="246"/>
      <c r="H160" s="246"/>
      <c r="I160" s="246"/>
      <c r="J160" s="246"/>
      <c r="K160" s="246"/>
      <c r="L160" s="246"/>
      <c r="M160" s="246"/>
    </row>
    <row r="161" spans="1:13">
      <c r="A161" s="132"/>
      <c r="B161" s="246"/>
      <c r="C161" s="246"/>
      <c r="D161" s="246"/>
      <c r="E161" s="246"/>
      <c r="F161" s="246"/>
      <c r="G161" s="246"/>
      <c r="H161" s="246"/>
      <c r="I161" s="246"/>
      <c r="J161" s="246"/>
      <c r="K161" s="246"/>
      <c r="L161" s="246"/>
      <c r="M161" s="246"/>
    </row>
    <row r="162" spans="1:13">
      <c r="A162" s="132"/>
      <c r="B162" s="246"/>
      <c r="C162" s="246"/>
      <c r="D162" s="246"/>
      <c r="E162" s="246"/>
      <c r="F162" s="246"/>
      <c r="G162" s="246"/>
      <c r="H162" s="246"/>
      <c r="I162" s="246"/>
      <c r="J162" s="246"/>
      <c r="K162" s="246"/>
      <c r="L162" s="246"/>
      <c r="M162" s="246"/>
    </row>
    <row r="163" spans="1:13">
      <c r="A163" s="132"/>
      <c r="B163" s="246"/>
      <c r="C163" s="246"/>
      <c r="D163" s="246"/>
      <c r="E163" s="246"/>
      <c r="F163" s="246"/>
      <c r="G163" s="246"/>
      <c r="H163" s="246"/>
      <c r="I163" s="246"/>
      <c r="J163" s="246"/>
      <c r="K163" s="246"/>
      <c r="L163" s="246"/>
      <c r="M163" s="246"/>
    </row>
    <row r="164" spans="1:13">
      <c r="A164" s="132"/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</row>
    <row r="165" spans="1:13">
      <c r="A165" s="132"/>
      <c r="B165" s="246"/>
      <c r="C165" s="246"/>
      <c r="D165" s="246"/>
      <c r="E165" s="246"/>
      <c r="F165" s="246"/>
      <c r="G165" s="246"/>
      <c r="H165" s="246"/>
      <c r="I165" s="246"/>
      <c r="J165" s="246"/>
      <c r="K165" s="246"/>
      <c r="L165" s="246"/>
      <c r="M165" s="246"/>
    </row>
    <row r="166" spans="1:13">
      <c r="A166" s="132"/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46"/>
      <c r="M166" s="246"/>
    </row>
    <row r="167" spans="1:13">
      <c r="A167" s="132"/>
      <c r="B167" s="246"/>
      <c r="C167" s="246"/>
      <c r="D167" s="246"/>
      <c r="E167" s="246"/>
      <c r="F167" s="246"/>
      <c r="G167" s="246"/>
      <c r="H167" s="246"/>
      <c r="I167" s="246"/>
      <c r="J167" s="246"/>
      <c r="K167" s="246"/>
      <c r="L167" s="246"/>
      <c r="M167" s="246"/>
    </row>
    <row r="168" spans="1:13">
      <c r="A168" s="132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</row>
    <row r="169" spans="1:13">
      <c r="A169" s="132"/>
      <c r="B169" s="246"/>
      <c r="C169" s="246"/>
      <c r="D169" s="246"/>
      <c r="E169" s="246"/>
      <c r="F169" s="246"/>
      <c r="G169" s="246"/>
      <c r="H169" s="246"/>
      <c r="I169" s="246"/>
      <c r="J169" s="246"/>
      <c r="K169" s="246"/>
      <c r="L169" s="246"/>
      <c r="M169" s="246"/>
    </row>
    <row r="170" spans="1:13">
      <c r="A170" s="132"/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</row>
    <row r="171" spans="1:13">
      <c r="A171" s="132"/>
      <c r="B171" s="246"/>
      <c r="C171" s="246"/>
      <c r="D171" s="246"/>
      <c r="E171" s="246"/>
      <c r="F171" s="246"/>
      <c r="G171" s="246"/>
      <c r="H171" s="246"/>
      <c r="I171" s="246"/>
      <c r="J171" s="246"/>
      <c r="K171" s="246"/>
      <c r="L171" s="246"/>
      <c r="M171" s="246"/>
    </row>
    <row r="172" spans="1:13">
      <c r="A172" s="132"/>
      <c r="B172" s="246"/>
      <c r="C172" s="246"/>
      <c r="D172" s="246"/>
      <c r="E172" s="246"/>
      <c r="F172" s="246"/>
      <c r="G172" s="246"/>
      <c r="H172" s="246"/>
      <c r="I172" s="246"/>
      <c r="J172" s="246"/>
      <c r="K172" s="246"/>
      <c r="L172" s="246"/>
      <c r="M172" s="246"/>
    </row>
    <row r="173" spans="1:13">
      <c r="A173" s="132"/>
      <c r="B173" s="246"/>
      <c r="C173" s="246"/>
      <c r="D173" s="246"/>
      <c r="E173" s="246"/>
      <c r="F173" s="246"/>
      <c r="G173" s="246"/>
      <c r="H173" s="246"/>
      <c r="I173" s="246"/>
      <c r="J173" s="246"/>
      <c r="K173" s="246"/>
      <c r="L173" s="246"/>
      <c r="M173" s="246"/>
    </row>
    <row r="174" spans="1:13">
      <c r="A174" s="132"/>
      <c r="B174" s="246"/>
      <c r="C174" s="246"/>
      <c r="D174" s="246"/>
      <c r="E174" s="246"/>
      <c r="F174" s="246"/>
      <c r="G174" s="246"/>
      <c r="H174" s="246"/>
      <c r="I174" s="246"/>
      <c r="J174" s="246"/>
      <c r="K174" s="246"/>
      <c r="L174" s="246"/>
      <c r="M174" s="246"/>
    </row>
    <row r="175" spans="1:13">
      <c r="A175" s="132"/>
      <c r="B175" s="246"/>
      <c r="C175" s="246"/>
      <c r="D175" s="246"/>
      <c r="E175" s="246"/>
      <c r="F175" s="246"/>
      <c r="G175" s="246"/>
      <c r="H175" s="246"/>
      <c r="I175" s="246"/>
      <c r="J175" s="246"/>
      <c r="K175" s="246"/>
      <c r="L175" s="246"/>
      <c r="M175" s="246"/>
    </row>
    <row r="176" spans="1:13">
      <c r="A176" s="132"/>
      <c r="B176" s="246"/>
      <c r="C176" s="246"/>
      <c r="D176" s="246"/>
      <c r="E176" s="246"/>
      <c r="F176" s="246"/>
      <c r="G176" s="246"/>
      <c r="H176" s="246"/>
      <c r="I176" s="246"/>
      <c r="J176" s="246"/>
      <c r="K176" s="246"/>
      <c r="L176" s="246"/>
      <c r="M176" s="246"/>
    </row>
    <row r="177" spans="1:13">
      <c r="A177" s="132"/>
      <c r="B177" s="246"/>
      <c r="C177" s="246"/>
      <c r="D177" s="246"/>
      <c r="E177" s="246"/>
      <c r="F177" s="246"/>
      <c r="G177" s="246"/>
      <c r="H177" s="246"/>
      <c r="I177" s="246"/>
      <c r="J177" s="246"/>
      <c r="K177" s="246"/>
      <c r="L177" s="246"/>
      <c r="M177" s="246"/>
    </row>
    <row r="178" spans="1:13">
      <c r="A178" s="132"/>
      <c r="B178" s="246"/>
      <c r="C178" s="246"/>
      <c r="D178" s="246"/>
      <c r="E178" s="246"/>
      <c r="F178" s="246"/>
      <c r="G178" s="246"/>
      <c r="H178" s="246"/>
      <c r="I178" s="246"/>
      <c r="J178" s="246"/>
      <c r="K178" s="246"/>
      <c r="L178" s="246"/>
      <c r="M178" s="246"/>
    </row>
    <row r="179" spans="1:13">
      <c r="A179" s="132"/>
      <c r="B179" s="246"/>
      <c r="C179" s="246"/>
      <c r="D179" s="246"/>
      <c r="E179" s="246"/>
      <c r="F179" s="246"/>
      <c r="G179" s="246"/>
      <c r="H179" s="246"/>
      <c r="I179" s="246"/>
      <c r="J179" s="246"/>
      <c r="K179" s="246"/>
      <c r="L179" s="246"/>
      <c r="M179" s="246"/>
    </row>
    <row r="180" spans="1:13">
      <c r="A180" s="132"/>
      <c r="B180" s="246"/>
      <c r="C180" s="246"/>
      <c r="D180" s="246"/>
      <c r="E180" s="246"/>
      <c r="F180" s="246"/>
      <c r="G180" s="246"/>
      <c r="H180" s="246"/>
      <c r="I180" s="246"/>
      <c r="J180" s="246"/>
      <c r="K180" s="246"/>
      <c r="L180" s="246"/>
      <c r="M180" s="246"/>
    </row>
    <row r="181" spans="1:13">
      <c r="A181" s="132"/>
      <c r="B181" s="246"/>
      <c r="C181" s="246"/>
      <c r="D181" s="246"/>
      <c r="E181" s="246"/>
      <c r="F181" s="246"/>
      <c r="G181" s="246"/>
      <c r="H181" s="246"/>
      <c r="I181" s="246"/>
      <c r="J181" s="246"/>
      <c r="K181" s="246"/>
      <c r="L181" s="246"/>
      <c r="M181" s="246"/>
    </row>
    <row r="182" spans="1:13">
      <c r="A182" s="132"/>
      <c r="B182" s="246"/>
      <c r="C182" s="246"/>
      <c r="D182" s="246"/>
      <c r="E182" s="246"/>
      <c r="F182" s="246"/>
      <c r="G182" s="246"/>
      <c r="H182" s="246"/>
      <c r="I182" s="246"/>
      <c r="J182" s="246"/>
      <c r="K182" s="246"/>
      <c r="L182" s="246"/>
      <c r="M182" s="246"/>
    </row>
    <row r="183" spans="1:13">
      <c r="A183" s="132"/>
      <c r="B183" s="246"/>
      <c r="C183" s="246"/>
      <c r="D183" s="246"/>
      <c r="E183" s="246"/>
      <c r="F183" s="246"/>
      <c r="G183" s="246"/>
      <c r="H183" s="246"/>
      <c r="I183" s="246"/>
      <c r="J183" s="246"/>
      <c r="K183" s="246"/>
      <c r="L183" s="246"/>
      <c r="M183" s="246"/>
    </row>
    <row r="184" spans="1:13">
      <c r="A184" s="132"/>
      <c r="B184" s="246"/>
      <c r="C184" s="246"/>
      <c r="D184" s="246"/>
      <c r="E184" s="246"/>
      <c r="F184" s="246"/>
      <c r="G184" s="246"/>
      <c r="H184" s="246"/>
      <c r="I184" s="246"/>
      <c r="J184" s="246"/>
      <c r="K184" s="246"/>
      <c r="L184" s="246"/>
      <c r="M184" s="246"/>
    </row>
    <row r="185" spans="1:13">
      <c r="A185" s="132"/>
      <c r="B185" s="246"/>
      <c r="C185" s="246"/>
      <c r="D185" s="246"/>
      <c r="E185" s="246"/>
      <c r="F185" s="246"/>
      <c r="G185" s="246"/>
      <c r="H185" s="246"/>
      <c r="I185" s="246"/>
      <c r="J185" s="246"/>
      <c r="K185" s="246"/>
      <c r="L185" s="246"/>
      <c r="M185" s="246"/>
    </row>
    <row r="186" spans="1:13">
      <c r="A186" s="132"/>
      <c r="B186" s="246"/>
      <c r="C186" s="246"/>
      <c r="D186" s="246"/>
      <c r="E186" s="246"/>
      <c r="F186" s="246"/>
      <c r="G186" s="246"/>
      <c r="H186" s="246"/>
      <c r="I186" s="246"/>
      <c r="J186" s="246"/>
      <c r="K186" s="246"/>
      <c r="L186" s="246"/>
      <c r="M186" s="246"/>
    </row>
    <row r="187" spans="1:13">
      <c r="A187" s="132"/>
      <c r="B187" s="246"/>
      <c r="C187" s="246"/>
      <c r="D187" s="246"/>
      <c r="E187" s="246"/>
      <c r="F187" s="246"/>
      <c r="G187" s="246"/>
      <c r="H187" s="246"/>
      <c r="I187" s="246"/>
      <c r="J187" s="246"/>
      <c r="K187" s="246"/>
      <c r="L187" s="246"/>
      <c r="M187" s="246"/>
    </row>
    <row r="188" spans="1:13">
      <c r="A188" s="132"/>
      <c r="B188" s="246"/>
      <c r="C188" s="246"/>
      <c r="D188" s="246"/>
      <c r="E188" s="246"/>
      <c r="F188" s="246"/>
      <c r="G188" s="246"/>
      <c r="H188" s="246"/>
      <c r="I188" s="246"/>
      <c r="J188" s="246"/>
      <c r="K188" s="246"/>
      <c r="L188" s="246"/>
      <c r="M188" s="246"/>
    </row>
    <row r="189" spans="1:13">
      <c r="A189" s="132"/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</row>
    <row r="190" spans="1:13">
      <c r="A190" s="132"/>
      <c r="B190" s="246"/>
      <c r="C190" s="246"/>
      <c r="D190" s="246"/>
      <c r="E190" s="246"/>
      <c r="F190" s="246"/>
      <c r="G190" s="246"/>
      <c r="H190" s="246"/>
      <c r="I190" s="246"/>
      <c r="J190" s="246"/>
      <c r="K190" s="246"/>
      <c r="L190" s="246"/>
      <c r="M190" s="246"/>
    </row>
    <row r="191" spans="1:13">
      <c r="A191" s="132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</row>
    <row r="192" spans="1:13">
      <c r="A192" s="132"/>
      <c r="B192" s="246"/>
      <c r="C192" s="246"/>
      <c r="D192" s="246"/>
      <c r="E192" s="246"/>
      <c r="F192" s="246"/>
      <c r="G192" s="246"/>
      <c r="H192" s="246"/>
      <c r="I192" s="246"/>
      <c r="J192" s="246"/>
      <c r="K192" s="246"/>
      <c r="L192" s="246"/>
      <c r="M192" s="246"/>
    </row>
    <row r="193" spans="1:13">
      <c r="A193" s="132"/>
      <c r="B193" s="246"/>
      <c r="C193" s="246"/>
      <c r="D193" s="246"/>
      <c r="E193" s="246"/>
      <c r="F193" s="246"/>
      <c r="G193" s="246"/>
      <c r="H193" s="246"/>
      <c r="I193" s="246"/>
      <c r="J193" s="246"/>
      <c r="K193" s="246"/>
      <c r="L193" s="246"/>
      <c r="M193" s="246"/>
    </row>
    <row r="194" spans="1:13">
      <c r="A194" s="132"/>
      <c r="B194" s="246"/>
      <c r="C194" s="246"/>
      <c r="D194" s="246"/>
      <c r="E194" s="246"/>
      <c r="F194" s="246"/>
      <c r="G194" s="246"/>
      <c r="H194" s="246"/>
      <c r="I194" s="246"/>
      <c r="J194" s="246"/>
      <c r="K194" s="246"/>
      <c r="L194" s="246"/>
      <c r="M194" s="246"/>
    </row>
    <row r="195" spans="1:13">
      <c r="A195" s="132"/>
      <c r="B195" s="246"/>
      <c r="C195" s="246"/>
      <c r="D195" s="246"/>
      <c r="E195" s="246"/>
      <c r="F195" s="246"/>
      <c r="G195" s="246"/>
      <c r="H195" s="246"/>
      <c r="I195" s="246"/>
      <c r="J195" s="246"/>
      <c r="K195" s="246"/>
      <c r="L195" s="246"/>
      <c r="M195" s="246"/>
    </row>
    <row r="196" spans="1:13">
      <c r="A196" s="132"/>
      <c r="B196" s="246"/>
      <c r="C196" s="246"/>
      <c r="D196" s="246"/>
      <c r="E196" s="246"/>
      <c r="F196" s="246"/>
      <c r="G196" s="246"/>
      <c r="H196" s="246"/>
      <c r="I196" s="246"/>
      <c r="J196" s="246"/>
      <c r="K196" s="246"/>
      <c r="L196" s="246"/>
      <c r="M196" s="246"/>
    </row>
    <row r="197" spans="1:13">
      <c r="A197" s="132"/>
      <c r="B197" s="246"/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</row>
    <row r="198" spans="1:13">
      <c r="A198" s="132"/>
      <c r="B198" s="246"/>
      <c r="C198" s="246"/>
      <c r="D198" s="246"/>
      <c r="E198" s="246"/>
      <c r="F198" s="246"/>
      <c r="G198" s="246"/>
      <c r="H198" s="246"/>
      <c r="I198" s="246"/>
      <c r="J198" s="246"/>
      <c r="K198" s="246"/>
      <c r="L198" s="246"/>
      <c r="M198" s="246"/>
    </row>
    <row r="199" spans="1:13">
      <c r="A199" s="132"/>
      <c r="B199" s="246"/>
      <c r="C199" s="246"/>
      <c r="D199" s="246"/>
      <c r="E199" s="246"/>
      <c r="F199" s="246"/>
      <c r="G199" s="246"/>
      <c r="H199" s="246"/>
      <c r="I199" s="246"/>
      <c r="J199" s="246"/>
      <c r="K199" s="246"/>
      <c r="L199" s="246"/>
      <c r="M199" s="246"/>
    </row>
    <row r="200" spans="1:13">
      <c r="A200" s="132"/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</row>
    <row r="201" spans="1:13">
      <c r="A201" s="132"/>
      <c r="B201" s="246"/>
      <c r="C201" s="246"/>
      <c r="D201" s="246"/>
      <c r="E201" s="246"/>
      <c r="F201" s="246"/>
      <c r="G201" s="246"/>
      <c r="H201" s="246"/>
      <c r="I201" s="246"/>
      <c r="J201" s="246"/>
      <c r="K201" s="246"/>
      <c r="L201" s="246"/>
      <c r="M201" s="246"/>
    </row>
    <row r="202" spans="1:13">
      <c r="A202" s="132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</row>
    <row r="203" spans="1:13">
      <c r="A203" s="132"/>
      <c r="B203" s="246"/>
      <c r="C203" s="246"/>
      <c r="D203" s="246"/>
      <c r="E203" s="246"/>
      <c r="F203" s="246"/>
      <c r="G203" s="246"/>
      <c r="H203" s="246"/>
      <c r="I203" s="246"/>
      <c r="J203" s="246"/>
      <c r="K203" s="246"/>
      <c r="L203" s="246"/>
      <c r="M203" s="246"/>
    </row>
    <row r="204" spans="1:13">
      <c r="A204" s="132"/>
      <c r="B204" s="246"/>
      <c r="C204" s="246"/>
      <c r="D204" s="246"/>
      <c r="E204" s="246"/>
      <c r="F204" s="246"/>
      <c r="G204" s="246"/>
      <c r="H204" s="246"/>
      <c r="I204" s="246"/>
      <c r="J204" s="246"/>
      <c r="K204" s="246"/>
      <c r="L204" s="246"/>
      <c r="M204" s="246"/>
    </row>
    <row r="205" spans="1:13">
      <c r="A205" s="132"/>
      <c r="B205" s="246"/>
      <c r="C205" s="246"/>
      <c r="D205" s="246"/>
      <c r="E205" s="246"/>
      <c r="F205" s="246"/>
      <c r="G205" s="246"/>
      <c r="H205" s="246"/>
      <c r="I205" s="246"/>
      <c r="J205" s="246"/>
      <c r="K205" s="246"/>
      <c r="L205" s="246"/>
      <c r="M205" s="246"/>
    </row>
    <row r="206" spans="1:13">
      <c r="A206" s="132"/>
      <c r="B206" s="246"/>
      <c r="C206" s="246"/>
      <c r="D206" s="246"/>
      <c r="E206" s="246"/>
      <c r="F206" s="246"/>
      <c r="G206" s="246"/>
      <c r="H206" s="246"/>
      <c r="I206" s="246"/>
      <c r="J206" s="246"/>
      <c r="K206" s="246"/>
      <c r="L206" s="246"/>
      <c r="M206" s="246"/>
    </row>
    <row r="207" spans="1:13">
      <c r="A207" s="132"/>
      <c r="B207" s="246"/>
      <c r="C207" s="246"/>
      <c r="D207" s="246"/>
      <c r="E207" s="246"/>
      <c r="F207" s="246"/>
      <c r="G207" s="246"/>
      <c r="H207" s="246"/>
      <c r="I207" s="246"/>
      <c r="J207" s="246"/>
      <c r="K207" s="246"/>
      <c r="L207" s="246"/>
      <c r="M207" s="246"/>
    </row>
    <row r="208" spans="1:13">
      <c r="A208" s="132"/>
      <c r="B208" s="246"/>
      <c r="C208" s="246"/>
      <c r="D208" s="246"/>
      <c r="E208" s="246"/>
      <c r="F208" s="246"/>
      <c r="G208" s="246"/>
      <c r="H208" s="246"/>
      <c r="I208" s="246"/>
      <c r="J208" s="246"/>
      <c r="K208" s="246"/>
      <c r="L208" s="246"/>
      <c r="M208" s="246"/>
    </row>
    <row r="209" spans="1:13">
      <c r="A209" s="132"/>
      <c r="B209" s="246"/>
      <c r="C209" s="246"/>
      <c r="D209" s="246"/>
      <c r="E209" s="246"/>
      <c r="F209" s="246"/>
      <c r="G209" s="246"/>
      <c r="H209" s="246"/>
      <c r="I209" s="246"/>
      <c r="J209" s="246"/>
      <c r="K209" s="246"/>
      <c r="L209" s="246"/>
      <c r="M209" s="246"/>
    </row>
    <row r="210" spans="1:13">
      <c r="A210" s="132"/>
      <c r="B210" s="246"/>
      <c r="C210" s="246"/>
      <c r="D210" s="246"/>
      <c r="E210" s="246"/>
      <c r="F210" s="246"/>
      <c r="G210" s="246"/>
      <c r="H210" s="246"/>
      <c r="I210" s="246"/>
      <c r="J210" s="246"/>
      <c r="K210" s="246"/>
      <c r="L210" s="246"/>
      <c r="M210" s="246"/>
    </row>
    <row r="211" spans="1:13">
      <c r="A211" s="132"/>
      <c r="B211" s="246"/>
      <c r="C211" s="246"/>
      <c r="D211" s="246"/>
      <c r="E211" s="246"/>
      <c r="F211" s="246"/>
      <c r="G211" s="246"/>
      <c r="H211" s="246"/>
      <c r="I211" s="246"/>
      <c r="J211" s="246"/>
      <c r="K211" s="246"/>
      <c r="L211" s="246"/>
      <c r="M211" s="246"/>
    </row>
    <row r="212" spans="1:13">
      <c r="A212" s="132"/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</row>
    <row r="213" spans="1:13">
      <c r="A213" s="132"/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</row>
    <row r="214" spans="1:13">
      <c r="A214" s="132"/>
      <c r="B214" s="246"/>
      <c r="C214" s="246"/>
      <c r="D214" s="246"/>
      <c r="E214" s="246"/>
      <c r="F214" s="246"/>
      <c r="G214" s="246"/>
      <c r="H214" s="246"/>
      <c r="I214" s="246"/>
      <c r="J214" s="246"/>
      <c r="K214" s="246"/>
      <c r="L214" s="246"/>
      <c r="M214" s="246"/>
    </row>
    <row r="215" spans="1:13">
      <c r="A215" s="132"/>
      <c r="B215" s="246"/>
      <c r="C215" s="246"/>
      <c r="D215" s="246"/>
      <c r="E215" s="246"/>
      <c r="F215" s="246"/>
      <c r="G215" s="246"/>
      <c r="H215" s="246"/>
      <c r="I215" s="246"/>
      <c r="J215" s="246"/>
      <c r="K215" s="246"/>
      <c r="L215" s="246"/>
      <c r="M215" s="246"/>
    </row>
    <row r="216" spans="1:13">
      <c r="A216" s="132"/>
      <c r="B216" s="246"/>
      <c r="C216" s="246"/>
      <c r="D216" s="246"/>
      <c r="E216" s="246"/>
      <c r="F216" s="246"/>
      <c r="G216" s="246"/>
      <c r="H216" s="246"/>
      <c r="I216" s="246"/>
      <c r="J216" s="246"/>
      <c r="K216" s="246"/>
      <c r="L216" s="246"/>
      <c r="M216" s="246"/>
    </row>
    <row r="217" spans="1:13">
      <c r="A217" s="132"/>
      <c r="B217" s="246"/>
      <c r="C217" s="246"/>
      <c r="D217" s="246"/>
      <c r="E217" s="246"/>
      <c r="F217" s="246"/>
      <c r="G217" s="246"/>
      <c r="H217" s="246"/>
      <c r="I217" s="246"/>
      <c r="J217" s="246"/>
      <c r="K217" s="246"/>
      <c r="L217" s="246"/>
      <c r="M217" s="246"/>
    </row>
    <row r="218" spans="1:13">
      <c r="A218" s="132"/>
      <c r="B218" s="246"/>
      <c r="C218" s="246"/>
      <c r="D218" s="246"/>
      <c r="E218" s="246"/>
      <c r="F218" s="246"/>
      <c r="G218" s="246"/>
      <c r="H218" s="246"/>
      <c r="I218" s="246"/>
      <c r="J218" s="246"/>
      <c r="K218" s="246"/>
      <c r="L218" s="246"/>
      <c r="M218" s="246"/>
    </row>
    <row r="219" spans="1:13">
      <c r="B219" s="246"/>
      <c r="C219" s="246"/>
      <c r="D219" s="246"/>
      <c r="E219" s="246"/>
      <c r="F219" s="246"/>
      <c r="G219" s="246"/>
      <c r="H219" s="246"/>
      <c r="I219" s="246"/>
      <c r="J219" s="246"/>
      <c r="K219" s="246"/>
      <c r="L219" s="246"/>
      <c r="M219" s="246"/>
    </row>
    <row r="220" spans="1:13">
      <c r="B220" s="246"/>
      <c r="C220" s="246"/>
      <c r="D220" s="246"/>
      <c r="E220" s="246"/>
      <c r="F220" s="246"/>
      <c r="G220" s="246"/>
      <c r="H220" s="246"/>
      <c r="I220" s="246"/>
      <c r="J220" s="246"/>
      <c r="K220" s="246"/>
      <c r="L220" s="246"/>
      <c r="M220" s="246"/>
    </row>
    <row r="221" spans="1:13">
      <c r="B221" s="246"/>
      <c r="C221" s="246"/>
      <c r="D221" s="246"/>
      <c r="E221" s="246"/>
      <c r="F221" s="246"/>
      <c r="G221" s="246"/>
      <c r="H221" s="246"/>
      <c r="I221" s="246"/>
      <c r="J221" s="246"/>
      <c r="K221" s="246"/>
      <c r="L221" s="246"/>
      <c r="M221" s="246"/>
    </row>
    <row r="222" spans="1:13">
      <c r="B222" s="246"/>
      <c r="C222" s="246"/>
      <c r="D222" s="246"/>
      <c r="E222" s="246"/>
      <c r="F222" s="246"/>
      <c r="G222" s="246"/>
      <c r="H222" s="246"/>
      <c r="I222" s="246"/>
      <c r="J222" s="246"/>
      <c r="K222" s="246"/>
      <c r="L222" s="246"/>
      <c r="M222" s="246"/>
    </row>
    <row r="223" spans="1:13">
      <c r="B223" s="246"/>
      <c r="C223" s="246"/>
      <c r="D223" s="246"/>
      <c r="E223" s="246"/>
      <c r="F223" s="246"/>
      <c r="G223" s="246"/>
      <c r="H223" s="246"/>
      <c r="I223" s="246"/>
      <c r="J223" s="246"/>
      <c r="K223" s="246"/>
      <c r="L223" s="246"/>
      <c r="M223" s="246"/>
    </row>
    <row r="224" spans="1:13">
      <c r="B224" s="246"/>
      <c r="C224" s="246"/>
      <c r="D224" s="246"/>
      <c r="E224" s="246"/>
      <c r="F224" s="246"/>
      <c r="G224" s="246"/>
      <c r="H224" s="246"/>
      <c r="I224" s="246"/>
      <c r="J224" s="246"/>
      <c r="K224" s="246"/>
      <c r="L224" s="246"/>
      <c r="M224" s="246"/>
    </row>
    <row r="225" spans="2:13">
      <c r="B225" s="246"/>
      <c r="C225" s="246"/>
      <c r="D225" s="246"/>
      <c r="E225" s="246"/>
      <c r="F225" s="246"/>
      <c r="G225" s="246"/>
      <c r="H225" s="246"/>
      <c r="I225" s="246"/>
      <c r="J225" s="246"/>
      <c r="K225" s="246"/>
      <c r="L225" s="246"/>
      <c r="M225" s="246"/>
    </row>
    <row r="226" spans="2:13"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</row>
    <row r="227" spans="2:13"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</row>
    <row r="228" spans="2:13"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</row>
    <row r="229" spans="2:13"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</row>
    <row r="230" spans="2:13"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</row>
    <row r="231" spans="2:13"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</row>
    <row r="232" spans="2:13"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</row>
    <row r="233" spans="2:13"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</row>
    <row r="234" spans="2:13"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</row>
    <row r="235" spans="2:13"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</row>
    <row r="236" spans="2:13"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</row>
    <row r="237" spans="2:13"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</row>
    <row r="238" spans="2:13"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</row>
    <row r="239" spans="2:13"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</row>
    <row r="240" spans="2:13"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</row>
    <row r="241" spans="2:13"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</row>
    <row r="242" spans="2:13"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</row>
    <row r="243" spans="2:13"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</row>
    <row r="244" spans="2:13"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</row>
    <row r="245" spans="2:13"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</row>
    <row r="246" spans="2:13"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</row>
    <row r="247" spans="2:13"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</row>
    <row r="248" spans="2:13"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</row>
    <row r="249" spans="2:13"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</row>
    <row r="250" spans="2:13"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</row>
    <row r="251" spans="2:13"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</row>
    <row r="252" spans="2:13"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</row>
    <row r="253" spans="2:13"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</row>
    <row r="254" spans="2:13"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</row>
    <row r="255" spans="2:13"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</row>
    <row r="256" spans="2:13"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</row>
    <row r="257" spans="2:13"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</row>
    <row r="258" spans="2:13"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</row>
    <row r="259" spans="2:13"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</row>
    <row r="260" spans="2:13"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</row>
    <row r="261" spans="2:13"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</row>
    <row r="262" spans="2:13"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</row>
    <row r="263" spans="2:13"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</row>
    <row r="264" spans="2:13"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</row>
    <row r="265" spans="2:13"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</row>
    <row r="266" spans="2:13"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</row>
    <row r="267" spans="2:13"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</row>
    <row r="268" spans="2:13"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</row>
    <row r="269" spans="2:13"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</row>
    <row r="270" spans="2:13"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</row>
    <row r="271" spans="2:13"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</row>
    <row r="272" spans="2:13"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</row>
    <row r="273" spans="2:13"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</row>
    <row r="274" spans="2:13"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</row>
    <row r="275" spans="2:13"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</row>
    <row r="276" spans="2:13"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</row>
    <row r="277" spans="2:13"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</row>
    <row r="278" spans="2:13"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</row>
    <row r="279" spans="2:13"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</row>
    <row r="280" spans="2:13"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</row>
    <row r="281" spans="2:13"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</row>
    <row r="282" spans="2:13"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</row>
    <row r="283" spans="2:13"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</row>
    <row r="284" spans="2:13"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</row>
    <row r="285" spans="2:13"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</row>
    <row r="286" spans="2:13"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</row>
    <row r="287" spans="2:13"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</row>
    <row r="288" spans="2:13"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</row>
    <row r="289" spans="2:13"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</row>
    <row r="290" spans="2:13"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</row>
    <row r="291" spans="2:13"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</row>
    <row r="292" spans="2:13"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</row>
    <row r="293" spans="2:13"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</row>
    <row r="294" spans="2:13"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</row>
    <row r="295" spans="2:13"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</row>
    <row r="296" spans="2:13"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</row>
    <row r="297" spans="2:13"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</row>
    <row r="298" spans="2:13"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</row>
    <row r="299" spans="2:13"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</row>
    <row r="300" spans="2:13"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</row>
    <row r="301" spans="2:13"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</row>
    <row r="302" spans="2:13"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</row>
    <row r="303" spans="2:13"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</row>
    <row r="304" spans="2:13"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</row>
    <row r="305" spans="2:13"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</row>
    <row r="306" spans="2:13"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</row>
    <row r="307" spans="2:13"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</row>
    <row r="308" spans="2:13"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</row>
    <row r="309" spans="2:13"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</row>
    <row r="310" spans="2:13"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</row>
    <row r="311" spans="2:13"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</row>
    <row r="312" spans="2:13"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</row>
    <row r="313" spans="2:13"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</row>
    <row r="314" spans="2:13"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</row>
    <row r="315" spans="2:13"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</row>
    <row r="316" spans="2:13"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</row>
    <row r="317" spans="2:13"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</row>
    <row r="318" spans="2:13"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</row>
    <row r="319" spans="2:13"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</row>
    <row r="320" spans="2:13"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</row>
    <row r="321" spans="2:13"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</row>
    <row r="322" spans="2:13"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</row>
    <row r="323" spans="2:13"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</row>
    <row r="324" spans="2:13"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</row>
    <row r="325" spans="2:13"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</row>
    <row r="326" spans="2:13"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</row>
    <row r="327" spans="2:13"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</row>
    <row r="328" spans="2:13"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</row>
    <row r="329" spans="2:13"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</row>
    <row r="330" spans="2:13"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</row>
    <row r="331" spans="2:13"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</row>
    <row r="332" spans="2:13"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</row>
    <row r="333" spans="2:13"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</row>
    <row r="334" spans="2:13"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</row>
    <row r="335" spans="2:13"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</row>
    <row r="336" spans="2:13"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</row>
    <row r="337" spans="2:13"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</row>
    <row r="338" spans="2:13"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</row>
    <row r="339" spans="2:13"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</row>
    <row r="340" spans="2:13"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</row>
    <row r="341" spans="2:13"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</row>
    <row r="342" spans="2:13"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</row>
    <row r="343" spans="2:13"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</row>
    <row r="344" spans="2:13"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</row>
    <row r="345" spans="2:13"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</row>
    <row r="346" spans="2:13"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</row>
    <row r="347" spans="2:13"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</row>
    <row r="348" spans="2:13"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</row>
    <row r="349" spans="2:13"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</row>
    <row r="350" spans="2:13"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</row>
    <row r="351" spans="2:13"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</row>
    <row r="352" spans="2:13"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</row>
    <row r="353" spans="2:13"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</row>
    <row r="354" spans="2:13"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</row>
    <row r="355" spans="2:13"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</row>
    <row r="356" spans="2:13"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</row>
    <row r="357" spans="2:13"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</row>
    <row r="358" spans="2:13"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</row>
    <row r="359" spans="2:13"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</row>
    <row r="360" spans="2:13"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</row>
    <row r="361" spans="2:13"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</row>
    <row r="362" spans="2:13"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</row>
    <row r="363" spans="2:13"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</row>
    <row r="364" spans="2:13"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</row>
    <row r="365" spans="2:13"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</row>
    <row r="366" spans="2:13"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</row>
    <row r="367" spans="2:13"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</row>
    <row r="368" spans="2:13"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</row>
    <row r="369" spans="2:13"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</row>
    <row r="370" spans="2:13"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</row>
    <row r="371" spans="2:13"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</row>
    <row r="372" spans="2:13"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</row>
    <row r="373" spans="2:13"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</row>
    <row r="374" spans="2:13"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</row>
    <row r="375" spans="2:13"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</row>
    <row r="376" spans="2:13"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</row>
    <row r="377" spans="2:13"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</row>
    <row r="378" spans="2:13"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</row>
    <row r="379" spans="2:13"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</row>
    <row r="380" spans="2:13"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</row>
    <row r="381" spans="2:13"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</row>
    <row r="382" spans="2:13"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</row>
    <row r="383" spans="2:13"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</row>
    <row r="384" spans="2:13"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</row>
    <row r="385" spans="2:13"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</row>
    <row r="386" spans="2:13"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</row>
    <row r="387" spans="2:13"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</row>
    <row r="388" spans="2:13"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</row>
    <row r="389" spans="2:13"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</row>
    <row r="390" spans="2:13"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</row>
    <row r="391" spans="2:13"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</row>
    <row r="392" spans="2:13"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</row>
    <row r="393" spans="2:13"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</row>
    <row r="394" spans="2:13"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</row>
    <row r="395" spans="2:13"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</row>
    <row r="396" spans="2:13"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</row>
    <row r="397" spans="2:13"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</row>
    <row r="398" spans="2:13"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</row>
    <row r="399" spans="2:13"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</row>
    <row r="400" spans="2:13"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</row>
    <row r="401" spans="2:13"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</row>
    <row r="402" spans="2:13"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</row>
    <row r="403" spans="2:13"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</row>
    <row r="404" spans="2:13"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</row>
    <row r="405" spans="2:13"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</row>
    <row r="406" spans="2:13"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</row>
    <row r="407" spans="2:13"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</row>
    <row r="408" spans="2:13"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</row>
    <row r="409" spans="2:13"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</row>
    <row r="410" spans="2:13"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</row>
    <row r="411" spans="2:13"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</row>
    <row r="412" spans="2:13"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</row>
    <row r="413" spans="2:13"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</row>
    <row r="414" spans="2:13"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</row>
    <row r="415" spans="2:13"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</row>
    <row r="416" spans="2:13"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</row>
    <row r="417" spans="2:13"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</row>
    <row r="418" spans="2:13"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</row>
    <row r="419" spans="2:13"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</row>
    <row r="420" spans="2:13"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</row>
    <row r="421" spans="2:13"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</row>
    <row r="422" spans="2:13"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</row>
    <row r="423" spans="2:13"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</row>
    <row r="424" spans="2:13"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</row>
    <row r="425" spans="2:13"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</row>
    <row r="426" spans="2:13"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</row>
    <row r="427" spans="2:13"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</row>
    <row r="428" spans="2:13"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</row>
    <row r="429" spans="2:13"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</row>
    <row r="430" spans="2:13"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</row>
    <row r="431" spans="2:13"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</row>
    <row r="432" spans="2:13"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</row>
    <row r="433" spans="2:13"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</row>
    <row r="434" spans="2:13"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</row>
    <row r="435" spans="2:13"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</row>
    <row r="436" spans="2:13"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</row>
    <row r="437" spans="2:13"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</row>
    <row r="438" spans="2:13"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</row>
    <row r="439" spans="2:13"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</row>
    <row r="440" spans="2:13"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</row>
    <row r="441" spans="2:13"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</row>
    <row r="442" spans="2:13"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</row>
    <row r="443" spans="2:13"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</row>
    <row r="444" spans="2:13"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</row>
    <row r="445" spans="2:13"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</row>
    <row r="446" spans="2:13"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</row>
    <row r="447" spans="2:13"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</row>
    <row r="448" spans="2:13"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</row>
    <row r="449" spans="2:13"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</row>
    <row r="450" spans="2:13"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</row>
    <row r="451" spans="2:13"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</row>
    <row r="452" spans="2:13"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</row>
    <row r="453" spans="2:13"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</row>
    <row r="454" spans="2:13"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</row>
    <row r="455" spans="2:13"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</row>
    <row r="456" spans="2:13"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</row>
    <row r="457" spans="2:13"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</row>
    <row r="458" spans="2:13"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</row>
    <row r="459" spans="2:13"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</row>
    <row r="460" spans="2:13"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</row>
    <row r="461" spans="2:13"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</row>
    <row r="462" spans="2:13"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</row>
    <row r="463" spans="2:13"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</row>
    <row r="464" spans="2:13"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</row>
    <row r="465" spans="2:13"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</row>
    <row r="466" spans="2:13"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</row>
    <row r="467" spans="2:13"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</row>
    <row r="468" spans="2:13"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</row>
    <row r="469" spans="2:13"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</row>
    <row r="470" spans="2:13"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</row>
    <row r="471" spans="2:13"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</row>
    <row r="472" spans="2:13"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</row>
    <row r="473" spans="2:13"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</row>
    <row r="474" spans="2:13"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</row>
    <row r="475" spans="2:13"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</row>
    <row r="476" spans="2:13"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</row>
    <row r="477" spans="2:13"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</row>
    <row r="478" spans="2:13"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</row>
    <row r="479" spans="2:13"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</row>
    <row r="480" spans="2:13"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</row>
    <row r="481" spans="2:13"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</row>
    <row r="482" spans="2:13"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</row>
    <row r="483" spans="2:13"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</row>
    <row r="484" spans="2:13"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</row>
    <row r="485" spans="2:13"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</row>
    <row r="486" spans="2:13"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</row>
    <row r="487" spans="2:13"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</row>
    <row r="488" spans="2:13"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</row>
    <row r="489" spans="2:13"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</row>
    <row r="490" spans="2:13"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</row>
    <row r="491" spans="2:13"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</row>
    <row r="492" spans="2:13"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</row>
    <row r="493" spans="2:13"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</row>
    <row r="494" spans="2:13"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</row>
    <row r="495" spans="2:13"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</row>
    <row r="496" spans="2:13"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</row>
    <row r="497" spans="2:13"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</row>
    <row r="498" spans="2:13"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</row>
    <row r="499" spans="2:13"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</row>
    <row r="500" spans="2:13"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</row>
    <row r="501" spans="2:13"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</row>
    <row r="502" spans="2:13"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</row>
    <row r="503" spans="2:13"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</row>
    <row r="504" spans="2:13"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</row>
    <row r="505" spans="2:13"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</row>
    <row r="506" spans="2:13"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</row>
    <row r="507" spans="2:13"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</row>
    <row r="508" spans="2:13"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</row>
    <row r="509" spans="2:13"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</row>
    <row r="510" spans="2:13"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</row>
    <row r="511" spans="2:13"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</row>
    <row r="512" spans="2:13"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</row>
    <row r="513" spans="2:13"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</row>
    <row r="514" spans="2:13"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</row>
    <row r="515" spans="2:13"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</row>
    <row r="516" spans="2:13"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</row>
    <row r="517" spans="2:13"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</row>
    <row r="518" spans="2:13"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</row>
    <row r="519" spans="2:13"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</row>
    <row r="520" spans="2:13"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</row>
    <row r="521" spans="2:13"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</row>
    <row r="522" spans="2:13"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</row>
    <row r="523" spans="2:13"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</row>
    <row r="524" spans="2:13"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</row>
    <row r="525" spans="2:13"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</row>
    <row r="526" spans="2:13"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</row>
    <row r="527" spans="2:13"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</row>
    <row r="528" spans="2:13"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</row>
    <row r="529" spans="2:13"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</row>
    <row r="530" spans="2:13"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</row>
    <row r="531" spans="2:13"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</row>
    <row r="532" spans="2:13"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</row>
    <row r="533" spans="2:13"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</row>
    <row r="534" spans="2:13"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</row>
    <row r="535" spans="2:13"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</row>
    <row r="536" spans="2:13"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</row>
    <row r="537" spans="2:13"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</row>
    <row r="538" spans="2:13"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</row>
    <row r="539" spans="2:13"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</row>
    <row r="540" spans="2:13"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</row>
    <row r="541" spans="2:13"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</row>
    <row r="542" spans="2:13"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</row>
    <row r="543" spans="2:13"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</row>
    <row r="544" spans="2:13"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</row>
    <row r="545" spans="2:13"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</row>
    <row r="546" spans="2:13"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</row>
    <row r="547" spans="2:13"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</row>
    <row r="548" spans="2:13"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</row>
    <row r="549" spans="2:13"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</row>
    <row r="550" spans="2:13"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</row>
    <row r="551" spans="2:13"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</row>
    <row r="552" spans="2:13"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</row>
    <row r="553" spans="2:13"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</row>
    <row r="554" spans="2:13"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</row>
    <row r="555" spans="2:13"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</row>
    <row r="556" spans="2:13"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</row>
    <row r="557" spans="2:13"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</row>
    <row r="558" spans="2:13"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</row>
    <row r="559" spans="2:13"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</row>
    <row r="560" spans="2:13"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</row>
    <row r="561" spans="2:13"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</row>
    <row r="562" spans="2:13"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</row>
    <row r="563" spans="2:13"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</row>
    <row r="564" spans="2:13"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</row>
    <row r="565" spans="2:13"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</row>
    <row r="566" spans="2:13"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</row>
    <row r="567" spans="2:13"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</row>
    <row r="568" spans="2:13"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</row>
    <row r="569" spans="2:13"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</row>
    <row r="570" spans="2:13"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</row>
    <row r="571" spans="2:13"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</row>
    <row r="572" spans="2:13"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</row>
    <row r="573" spans="2:13"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</row>
    <row r="574" spans="2:13"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</row>
    <row r="575" spans="2:13"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</row>
    <row r="576" spans="2:13"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</row>
    <row r="577" spans="2:13"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</row>
    <row r="578" spans="2:13"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</row>
    <row r="579" spans="2:13"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</row>
    <row r="580" spans="2:13"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</row>
    <row r="581" spans="2:13"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</row>
    <row r="582" spans="2:13"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</row>
    <row r="583" spans="2:13"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</row>
    <row r="584" spans="2:13"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</row>
    <row r="585" spans="2:13"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</row>
    <row r="586" spans="2:13"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</row>
    <row r="587" spans="2:13"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</row>
    <row r="588" spans="2:13"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</row>
    <row r="589" spans="2:13"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</row>
    <row r="590" spans="2:13"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</row>
    <row r="591" spans="2:13"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</row>
    <row r="592" spans="2:13"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</row>
    <row r="593" spans="2:13"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</row>
    <row r="594" spans="2:13"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</row>
    <row r="595" spans="2:13"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</row>
    <row r="596" spans="2:13"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</row>
    <row r="597" spans="2:13"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</row>
    <row r="598" spans="2:13"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</row>
    <row r="599" spans="2:13"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</row>
    <row r="600" spans="2:13"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</row>
    <row r="601" spans="2:13"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</row>
    <row r="602" spans="2:13"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</row>
    <row r="603" spans="2:13"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</row>
    <row r="604" spans="2:13"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</row>
    <row r="605" spans="2:13"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</row>
    <row r="606" spans="2:13"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</row>
    <row r="607" spans="2:13"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</row>
    <row r="608" spans="2:13"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</row>
    <row r="609" spans="2:13"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</row>
    <row r="610" spans="2:13"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</row>
    <row r="611" spans="2:13"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</row>
    <row r="612" spans="2:13"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</row>
    <row r="613" spans="2:13"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</row>
    <row r="614" spans="2:13"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</row>
    <row r="615" spans="2:13"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</row>
    <row r="616" spans="2:13"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</row>
    <row r="617" spans="2:13"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</row>
    <row r="618" spans="2:13"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</row>
    <row r="619" spans="2:13"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</row>
    <row r="620" spans="2:13"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</row>
    <row r="621" spans="2:13"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</row>
    <row r="622" spans="2:13"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</row>
    <row r="623" spans="2:13"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</row>
    <row r="624" spans="2:13"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</row>
    <row r="625" spans="2:13"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</row>
    <row r="626" spans="2:13"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</row>
    <row r="627" spans="2:13"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</row>
    <row r="628" spans="2:13"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</row>
    <row r="629" spans="2:13"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</row>
    <row r="630" spans="2:13"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</row>
    <row r="631" spans="2:13"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</row>
    <row r="632" spans="2:13"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</row>
    <row r="633" spans="2:13"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</row>
    <row r="634" spans="2:13"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</row>
    <row r="635" spans="2:13"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</row>
    <row r="636" spans="2:13"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</row>
    <row r="637" spans="2:13"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</row>
    <row r="638" spans="2:13"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</row>
    <row r="639" spans="2:13"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</row>
    <row r="640" spans="2:13"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</row>
    <row r="641" spans="2:13"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</row>
    <row r="642" spans="2:13"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</row>
    <row r="643" spans="2:13"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</row>
    <row r="644" spans="2:13"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</row>
    <row r="645" spans="2:13"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</row>
    <row r="646" spans="2:13"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</row>
    <row r="647" spans="2:13"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</row>
    <row r="648" spans="2:13"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</row>
    <row r="649" spans="2:13"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</row>
    <row r="650" spans="2:13"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</row>
    <row r="651" spans="2:13"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</row>
    <row r="652" spans="2:13"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</row>
    <row r="653" spans="2:13"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</row>
    <row r="654" spans="2:13"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</row>
    <row r="655" spans="2:13"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</row>
    <row r="656" spans="2:13"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</row>
    <row r="657" spans="2:13"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</row>
    <row r="658" spans="2:13"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</row>
    <row r="659" spans="2:13"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</row>
    <row r="660" spans="2:13"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</row>
    <row r="661" spans="2:13"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</row>
    <row r="662" spans="2:13"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</row>
    <row r="663" spans="2:13"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</row>
    <row r="664" spans="2:13"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</row>
    <row r="665" spans="2:13"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</row>
  </sheetData>
  <pageMargins left="0.23622047244094491" right="0.23622047244094491" top="0.39370078740157483" bottom="0.74803149606299213" header="0" footer="0.31496062992125984"/>
  <pageSetup paperSize="9" scale="85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6"/>
  <sheetViews>
    <sheetView workbookViewId="0">
      <selection activeCell="F16" sqref="F16"/>
    </sheetView>
  </sheetViews>
  <sheetFormatPr baseColWidth="10" defaultColWidth="11.42578125" defaultRowHeight="12.75"/>
  <cols>
    <col min="1" max="1" width="10.28515625" style="165" customWidth="1"/>
    <col min="2" max="2" width="6.5703125" style="165" bestFit="1" customWidth="1"/>
    <col min="3" max="3" width="7" style="165" bestFit="1" customWidth="1"/>
    <col min="4" max="6" width="5.7109375" style="165" bestFit="1" customWidth="1"/>
    <col min="7" max="7" width="5.85546875" style="165" bestFit="1" customWidth="1"/>
    <col min="8" max="8" width="6.28515625" style="165" bestFit="1" customWidth="1"/>
    <col min="9" max="9" width="6.5703125" style="165" bestFit="1" customWidth="1"/>
    <col min="10" max="10" width="9.28515625" style="165" bestFit="1" customWidth="1"/>
    <col min="11" max="11" width="8.140625" style="165" bestFit="1" customWidth="1"/>
    <col min="12" max="12" width="9.7109375" style="165" bestFit="1" customWidth="1"/>
    <col min="13" max="13" width="9.5703125" style="165" bestFit="1" customWidth="1"/>
    <col min="14" max="16384" width="11.42578125" style="165"/>
  </cols>
  <sheetData>
    <row r="1" spans="1:13">
      <c r="A1" s="319" t="s">
        <v>663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</row>
    <row r="2" spans="1:13">
      <c r="A2" s="321" t="s">
        <v>664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</row>
    <row r="3" spans="1:13">
      <c r="A3" s="166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</row>
    <row r="4" spans="1:13">
      <c r="A4" s="312"/>
      <c r="B4" s="346" t="s">
        <v>182</v>
      </c>
      <c r="C4" s="346" t="s">
        <v>183</v>
      </c>
      <c r="D4" s="346" t="s">
        <v>184</v>
      </c>
      <c r="E4" s="346" t="s">
        <v>185</v>
      </c>
      <c r="F4" s="346" t="s">
        <v>186</v>
      </c>
      <c r="G4" s="346" t="s">
        <v>187</v>
      </c>
      <c r="H4" s="346" t="s">
        <v>188</v>
      </c>
      <c r="I4" s="346" t="s">
        <v>189</v>
      </c>
      <c r="J4" s="346" t="s">
        <v>190</v>
      </c>
      <c r="K4" s="346" t="s">
        <v>191</v>
      </c>
      <c r="L4" s="346" t="s">
        <v>192</v>
      </c>
      <c r="M4" s="346" t="s">
        <v>193</v>
      </c>
    </row>
    <row r="5" spans="1:13">
      <c r="A5" s="169" t="s">
        <v>647</v>
      </c>
      <c r="B5" s="170">
        <v>28993</v>
      </c>
      <c r="C5" s="170">
        <v>22620</v>
      </c>
      <c r="D5" s="170">
        <v>26055</v>
      </c>
      <c r="E5" s="170">
        <v>18033</v>
      </c>
      <c r="F5" s="170">
        <v>22378</v>
      </c>
      <c r="G5" s="170">
        <v>22747</v>
      </c>
      <c r="H5" s="170">
        <v>22841</v>
      </c>
      <c r="I5" s="170">
        <v>9722</v>
      </c>
      <c r="J5" s="170">
        <v>12275</v>
      </c>
      <c r="K5" s="170">
        <v>12471</v>
      </c>
      <c r="L5" s="170">
        <v>12765</v>
      </c>
      <c r="M5" s="170">
        <v>9234</v>
      </c>
    </row>
    <row r="6" spans="1:13">
      <c r="A6" s="138" t="s">
        <v>7</v>
      </c>
      <c r="B6" s="137">
        <v>19395</v>
      </c>
      <c r="C6" s="137">
        <v>14081</v>
      </c>
      <c r="D6" s="137">
        <v>16898</v>
      </c>
      <c r="E6" s="137">
        <v>11261</v>
      </c>
      <c r="F6" s="137">
        <v>13929</v>
      </c>
      <c r="G6" s="137">
        <v>13759</v>
      </c>
      <c r="H6" s="137">
        <v>13659</v>
      </c>
      <c r="I6" s="137">
        <v>5580</v>
      </c>
      <c r="J6" s="137">
        <v>7104</v>
      </c>
      <c r="K6" s="137">
        <v>7297</v>
      </c>
      <c r="L6" s="137">
        <v>7407</v>
      </c>
      <c r="M6" s="137">
        <v>4930</v>
      </c>
    </row>
    <row r="7" spans="1:13">
      <c r="A7" s="139" t="s">
        <v>8</v>
      </c>
      <c r="B7" s="175">
        <v>9598</v>
      </c>
      <c r="C7" s="175">
        <v>8539</v>
      </c>
      <c r="D7" s="175">
        <v>9157</v>
      </c>
      <c r="E7" s="175">
        <v>6772</v>
      </c>
      <c r="F7" s="175">
        <v>8449</v>
      </c>
      <c r="G7" s="175">
        <v>8988</v>
      </c>
      <c r="H7" s="175">
        <v>9182</v>
      </c>
      <c r="I7" s="175">
        <v>4142</v>
      </c>
      <c r="J7" s="175">
        <v>5171</v>
      </c>
      <c r="K7" s="175">
        <v>5174</v>
      </c>
      <c r="L7" s="175">
        <v>5358</v>
      </c>
      <c r="M7" s="175">
        <v>4304</v>
      </c>
    </row>
    <row r="8" spans="1:13">
      <c r="A8" s="169" t="s">
        <v>648</v>
      </c>
      <c r="B8" s="170">
        <v>11141</v>
      </c>
      <c r="C8" s="170">
        <v>12947</v>
      </c>
      <c r="D8" s="170">
        <v>15999</v>
      </c>
      <c r="E8" s="170">
        <v>13129</v>
      </c>
      <c r="F8" s="170">
        <v>15911</v>
      </c>
      <c r="G8" s="170">
        <v>17645</v>
      </c>
      <c r="H8" s="170">
        <v>15178</v>
      </c>
      <c r="I8" s="170">
        <v>10601</v>
      </c>
      <c r="J8" s="170">
        <v>16215</v>
      </c>
      <c r="K8" s="170">
        <v>16436</v>
      </c>
      <c r="L8" s="170">
        <v>17981</v>
      </c>
      <c r="M8" s="170">
        <v>14821</v>
      </c>
    </row>
    <row r="9" spans="1:13">
      <c r="A9" s="138" t="s">
        <v>7</v>
      </c>
      <c r="B9" s="137">
        <v>4510</v>
      </c>
      <c r="C9" s="137">
        <v>5078</v>
      </c>
      <c r="D9" s="137">
        <v>6222</v>
      </c>
      <c r="E9" s="137">
        <v>5797</v>
      </c>
      <c r="F9" s="137">
        <v>6719</v>
      </c>
      <c r="G9" s="137">
        <v>6873</v>
      </c>
      <c r="H9" s="137">
        <v>6133</v>
      </c>
      <c r="I9" s="137">
        <v>4495</v>
      </c>
      <c r="J9" s="137">
        <v>6373</v>
      </c>
      <c r="K9" s="137">
        <v>7078</v>
      </c>
      <c r="L9" s="137">
        <v>8622</v>
      </c>
      <c r="M9" s="137">
        <v>7119</v>
      </c>
    </row>
    <row r="10" spans="1:13">
      <c r="A10" s="139" t="s">
        <v>8</v>
      </c>
      <c r="B10" s="175">
        <v>6631</v>
      </c>
      <c r="C10" s="175">
        <v>7869</v>
      </c>
      <c r="D10" s="175">
        <v>9777</v>
      </c>
      <c r="E10" s="175">
        <v>7332</v>
      </c>
      <c r="F10" s="175">
        <v>9192</v>
      </c>
      <c r="G10" s="175">
        <v>10772</v>
      </c>
      <c r="H10" s="175">
        <v>9045</v>
      </c>
      <c r="I10" s="175">
        <v>6106</v>
      </c>
      <c r="J10" s="175">
        <v>9842</v>
      </c>
      <c r="K10" s="175">
        <v>9358</v>
      </c>
      <c r="L10" s="175">
        <v>9359</v>
      </c>
      <c r="M10" s="175">
        <v>7702</v>
      </c>
    </row>
    <row r="11" spans="1:13" ht="13.5">
      <c r="A11" s="127" t="s">
        <v>216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</row>
    <row r="12" spans="1:13">
      <c r="A12" s="132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</row>
    <row r="13" spans="1:13">
      <c r="A13" s="132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</row>
    <row r="14" spans="1:13">
      <c r="A14" s="132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</row>
    <row r="15" spans="1:13">
      <c r="A15" s="132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</row>
    <row r="16" spans="1:13">
      <c r="A16" s="132"/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</row>
    <row r="17" spans="1:13">
      <c r="A17" s="132"/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</row>
    <row r="18" spans="1:13">
      <c r="A18" s="132"/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</row>
    <row r="19" spans="1:13">
      <c r="A19" s="132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</row>
    <row r="20" spans="1:13">
      <c r="A20" s="132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</row>
    <row r="21" spans="1:13">
      <c r="A21" s="132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</row>
    <row r="22" spans="1:13">
      <c r="A22" s="132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</row>
    <row r="23" spans="1:13">
      <c r="A23" s="132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</row>
    <row r="24" spans="1:13">
      <c r="A24" s="132"/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</row>
    <row r="25" spans="1:13">
      <c r="A25" s="132"/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</row>
    <row r="26" spans="1:13">
      <c r="A26" s="132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</row>
    <row r="27" spans="1:13">
      <c r="A27" s="132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</row>
    <row r="28" spans="1:13">
      <c r="A28" s="132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</row>
    <row r="29" spans="1:13">
      <c r="A29" s="132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</row>
    <row r="30" spans="1:13">
      <c r="A30" s="132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</row>
    <row r="31" spans="1:13">
      <c r="A31" s="132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</row>
    <row r="32" spans="1:13">
      <c r="A32" s="132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</row>
    <row r="33" spans="1:13">
      <c r="A33" s="132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</row>
    <row r="34" spans="1:13">
      <c r="A34" s="132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</row>
    <row r="35" spans="1:13">
      <c r="A35" s="132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</row>
    <row r="36" spans="1:13">
      <c r="A36" s="132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</row>
    <row r="37" spans="1:13">
      <c r="A37" s="132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</row>
    <row r="38" spans="1:13">
      <c r="A38" s="132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</row>
    <row r="39" spans="1:13">
      <c r="A39" s="132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</row>
    <row r="40" spans="1:13">
      <c r="A40" s="132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</row>
    <row r="41" spans="1:13">
      <c r="A41" s="132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</row>
    <row r="42" spans="1:13">
      <c r="A42" s="132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</row>
    <row r="43" spans="1:13">
      <c r="A43" s="132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</row>
    <row r="44" spans="1:13">
      <c r="A44" s="132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</row>
    <row r="45" spans="1:13">
      <c r="A45" s="132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</row>
    <row r="46" spans="1:13">
      <c r="A46" s="132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</row>
    <row r="47" spans="1:13">
      <c r="A47" s="132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</row>
    <row r="48" spans="1:13">
      <c r="A48" s="132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</row>
    <row r="49" spans="1:13">
      <c r="A49" s="132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</row>
    <row r="50" spans="1:13">
      <c r="A50" s="132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</row>
    <row r="51" spans="1:13">
      <c r="A51" s="132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</row>
    <row r="52" spans="1:13">
      <c r="A52" s="132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</row>
    <row r="53" spans="1:13">
      <c r="A53" s="132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</row>
    <row r="54" spans="1:13">
      <c r="A54" s="132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</row>
    <row r="55" spans="1:13">
      <c r="A55" s="132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</row>
    <row r="56" spans="1:13">
      <c r="A56" s="132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</row>
    <row r="57" spans="1:13">
      <c r="A57" s="132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</row>
    <row r="58" spans="1:13">
      <c r="A58" s="132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</row>
    <row r="59" spans="1:13">
      <c r="A59" s="132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</row>
    <row r="60" spans="1:13">
      <c r="A60" s="132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</row>
    <row r="61" spans="1:13">
      <c r="A61" s="132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</row>
    <row r="62" spans="1:13">
      <c r="A62" s="132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</row>
    <row r="63" spans="1:13">
      <c r="A63" s="132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</row>
    <row r="64" spans="1:13">
      <c r="A64" s="132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</row>
    <row r="65" spans="1:13">
      <c r="A65" s="132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</row>
    <row r="66" spans="1:13">
      <c r="A66" s="132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</row>
    <row r="67" spans="1:13">
      <c r="A67" s="132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</row>
    <row r="68" spans="1:13">
      <c r="A68" s="132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</row>
    <row r="69" spans="1:13">
      <c r="A69" s="132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</row>
    <row r="70" spans="1:13">
      <c r="A70" s="132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</row>
    <row r="71" spans="1:13">
      <c r="A71" s="132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</row>
    <row r="72" spans="1:13">
      <c r="A72" s="132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</row>
    <row r="73" spans="1:13">
      <c r="A73" s="132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</row>
    <row r="74" spans="1:13">
      <c r="A74" s="132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</row>
    <row r="75" spans="1:13">
      <c r="A75" s="132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</row>
    <row r="76" spans="1:13">
      <c r="A76" s="132"/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</row>
    <row r="77" spans="1:13">
      <c r="A77" s="132"/>
      <c r="B77" s="246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</row>
    <row r="78" spans="1:13">
      <c r="A78" s="132"/>
      <c r="B78" s="246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</row>
    <row r="79" spans="1:13">
      <c r="A79" s="132"/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</row>
    <row r="80" spans="1:13">
      <c r="A80" s="132"/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</row>
    <row r="81" spans="1:13">
      <c r="A81" s="132"/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</row>
    <row r="82" spans="1:13">
      <c r="A82" s="132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</row>
    <row r="83" spans="1:13">
      <c r="A83" s="132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</row>
    <row r="84" spans="1:13">
      <c r="A84" s="132"/>
      <c r="B84" s="246"/>
      <c r="C84" s="246"/>
      <c r="D84" s="246"/>
      <c r="E84" s="246"/>
      <c r="F84" s="246"/>
      <c r="G84" s="246"/>
      <c r="H84" s="246"/>
      <c r="I84" s="246"/>
      <c r="J84" s="246"/>
      <c r="K84" s="246"/>
      <c r="L84" s="246"/>
      <c r="M84" s="246"/>
    </row>
    <row r="85" spans="1:13">
      <c r="A85" s="132"/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</row>
    <row r="86" spans="1:13">
      <c r="A86" s="132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</row>
    <row r="87" spans="1:13">
      <c r="A87" s="132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</row>
    <row r="88" spans="1:13">
      <c r="A88" s="132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</row>
    <row r="89" spans="1:13">
      <c r="A89" s="132"/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</row>
    <row r="90" spans="1:13">
      <c r="A90" s="132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</row>
    <row r="91" spans="1:13">
      <c r="A91" s="132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</row>
    <row r="92" spans="1:13">
      <c r="A92" s="132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</row>
    <row r="93" spans="1:13">
      <c r="A93" s="132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</row>
    <row r="94" spans="1:13">
      <c r="A94" s="132"/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</row>
    <row r="95" spans="1:13">
      <c r="A95" s="132"/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</row>
    <row r="96" spans="1:13">
      <c r="A96" s="132"/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</row>
    <row r="97" spans="1:13">
      <c r="A97" s="132"/>
      <c r="B97" s="246"/>
      <c r="C97" s="246"/>
      <c r="D97" s="246"/>
      <c r="E97" s="246"/>
      <c r="F97" s="246"/>
      <c r="G97" s="246"/>
      <c r="H97" s="246"/>
      <c r="I97" s="246"/>
      <c r="J97" s="246"/>
      <c r="K97" s="246"/>
      <c r="L97" s="246"/>
      <c r="M97" s="246"/>
    </row>
    <row r="98" spans="1:13">
      <c r="A98" s="132"/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</row>
    <row r="99" spans="1:13">
      <c r="A99" s="132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</row>
    <row r="100" spans="1:13">
      <c r="A100" s="132"/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</row>
    <row r="101" spans="1:13">
      <c r="A101" s="132"/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</row>
    <row r="102" spans="1:13">
      <c r="A102" s="132"/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</row>
    <row r="103" spans="1:13">
      <c r="A103" s="132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</row>
    <row r="104" spans="1:13">
      <c r="A104" s="132"/>
      <c r="B104" s="246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</row>
    <row r="105" spans="1:13">
      <c r="A105" s="132"/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</row>
    <row r="106" spans="1:13">
      <c r="A106" s="132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</row>
    <row r="107" spans="1:13">
      <c r="A107" s="132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</row>
    <row r="108" spans="1:13">
      <c r="A108" s="132"/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</row>
    <row r="109" spans="1:13">
      <c r="A109" s="132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</row>
    <row r="110" spans="1:13">
      <c r="A110" s="132"/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</row>
    <row r="111" spans="1:13">
      <c r="A111" s="132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</row>
    <row r="112" spans="1:13">
      <c r="A112" s="132"/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</row>
    <row r="113" spans="1:13">
      <c r="A113" s="132"/>
      <c r="B113" s="246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</row>
    <row r="114" spans="1:13">
      <c r="A114" s="132"/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</row>
    <row r="115" spans="1:13">
      <c r="A115" s="132"/>
      <c r="B115" s="246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  <c r="M115" s="246"/>
    </row>
    <row r="116" spans="1:13">
      <c r="A116" s="132"/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</row>
    <row r="117" spans="1:13">
      <c r="A117" s="132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</row>
    <row r="118" spans="1:13">
      <c r="A118" s="132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</row>
    <row r="119" spans="1:13">
      <c r="A119" s="132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  <c r="M119" s="246"/>
    </row>
    <row r="120" spans="1:13">
      <c r="A120" s="132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</row>
    <row r="121" spans="1:13">
      <c r="A121" s="132"/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46"/>
      <c r="M121" s="246"/>
    </row>
    <row r="122" spans="1:13">
      <c r="A122" s="132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</row>
    <row r="123" spans="1:13">
      <c r="A123" s="132"/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  <c r="M123" s="246"/>
    </row>
    <row r="124" spans="1:13">
      <c r="A124" s="132"/>
      <c r="B124" s="246"/>
      <c r="C124" s="246"/>
      <c r="D124" s="246"/>
      <c r="E124" s="246"/>
      <c r="F124" s="246"/>
      <c r="G124" s="246"/>
      <c r="H124" s="246"/>
      <c r="I124" s="246"/>
      <c r="J124" s="246"/>
      <c r="K124" s="246"/>
      <c r="L124" s="246"/>
      <c r="M124" s="246"/>
    </row>
    <row r="125" spans="1:13">
      <c r="A125" s="132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</row>
    <row r="126" spans="1:13">
      <c r="A126" s="132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</row>
    <row r="127" spans="1:13">
      <c r="A127" s="132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</row>
    <row r="128" spans="1:13">
      <c r="A128" s="132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</row>
    <row r="129" spans="1:13">
      <c r="A129" s="132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</row>
    <row r="130" spans="1:13">
      <c r="A130" s="132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</row>
    <row r="131" spans="1:13">
      <c r="A131" s="132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6"/>
      <c r="M131" s="246"/>
    </row>
    <row r="132" spans="1:13">
      <c r="A132" s="132"/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6"/>
      <c r="M132" s="246"/>
    </row>
    <row r="133" spans="1:13">
      <c r="A133" s="132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</row>
    <row r="134" spans="1:13">
      <c r="A134" s="132"/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46"/>
      <c r="M134" s="246"/>
    </row>
    <row r="135" spans="1:13">
      <c r="A135" s="132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  <c r="M135" s="246"/>
    </row>
    <row r="136" spans="1:13">
      <c r="A136" s="132"/>
      <c r="B136" s="246"/>
      <c r="C136" s="246"/>
      <c r="D136" s="246"/>
      <c r="E136" s="246"/>
      <c r="F136" s="246"/>
      <c r="G136" s="246"/>
      <c r="H136" s="246"/>
      <c r="I136" s="246"/>
      <c r="J136" s="246"/>
      <c r="K136" s="246"/>
      <c r="L136" s="246"/>
      <c r="M136" s="246"/>
    </row>
    <row r="137" spans="1:13">
      <c r="A137" s="132"/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  <c r="M137" s="246"/>
    </row>
    <row r="138" spans="1:13">
      <c r="A138" s="132"/>
      <c r="B138" s="246"/>
      <c r="C138" s="246"/>
      <c r="D138" s="246"/>
      <c r="E138" s="246"/>
      <c r="F138" s="246"/>
      <c r="G138" s="246"/>
      <c r="H138" s="246"/>
      <c r="I138" s="246"/>
      <c r="J138" s="246"/>
      <c r="K138" s="246"/>
      <c r="L138" s="246"/>
      <c r="M138" s="246"/>
    </row>
    <row r="139" spans="1:13">
      <c r="A139" s="132"/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</row>
    <row r="140" spans="1:13">
      <c r="A140" s="132"/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  <c r="M140" s="246"/>
    </row>
    <row r="141" spans="1:13">
      <c r="A141" s="132"/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  <c r="L141" s="246"/>
      <c r="M141" s="246"/>
    </row>
    <row r="142" spans="1:13">
      <c r="A142" s="132"/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  <c r="L142" s="246"/>
      <c r="M142" s="246"/>
    </row>
    <row r="143" spans="1:13">
      <c r="A143" s="132"/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  <c r="M143" s="246"/>
    </row>
    <row r="144" spans="1:13">
      <c r="A144" s="132"/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</row>
    <row r="145" spans="1:13">
      <c r="A145" s="132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</row>
    <row r="146" spans="1:13">
      <c r="A146" s="132"/>
      <c r="B146" s="246"/>
      <c r="C146" s="246"/>
      <c r="D146" s="246"/>
      <c r="E146" s="246"/>
      <c r="F146" s="246"/>
      <c r="G146" s="246"/>
      <c r="H146" s="246"/>
      <c r="I146" s="246"/>
      <c r="J146" s="246"/>
      <c r="K146" s="246"/>
      <c r="L146" s="246"/>
      <c r="M146" s="246"/>
    </row>
    <row r="147" spans="1:13">
      <c r="A147" s="132"/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</row>
    <row r="148" spans="1:13">
      <c r="A148" s="132"/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</row>
    <row r="149" spans="1:13">
      <c r="A149" s="132"/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</row>
    <row r="150" spans="1:13">
      <c r="A150" s="132"/>
      <c r="B150" s="246"/>
      <c r="C150" s="246"/>
      <c r="D150" s="246"/>
      <c r="E150" s="246"/>
      <c r="F150" s="246"/>
      <c r="G150" s="246"/>
      <c r="H150" s="246"/>
      <c r="I150" s="246"/>
      <c r="J150" s="246"/>
      <c r="K150" s="246"/>
      <c r="L150" s="246"/>
      <c r="M150" s="246"/>
    </row>
    <row r="151" spans="1:13">
      <c r="A151" s="132"/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</row>
    <row r="152" spans="1:13">
      <c r="A152" s="132"/>
      <c r="B152" s="246"/>
      <c r="C152" s="246"/>
      <c r="D152" s="246"/>
      <c r="E152" s="246"/>
      <c r="F152" s="246"/>
      <c r="G152" s="246"/>
      <c r="H152" s="246"/>
      <c r="I152" s="246"/>
      <c r="J152" s="246"/>
      <c r="K152" s="246"/>
      <c r="L152" s="246"/>
      <c r="M152" s="246"/>
    </row>
    <row r="153" spans="1:13">
      <c r="A153" s="132"/>
      <c r="B153" s="246"/>
      <c r="C153" s="246"/>
      <c r="D153" s="246"/>
      <c r="E153" s="246"/>
      <c r="F153" s="246"/>
      <c r="G153" s="246"/>
      <c r="H153" s="246"/>
      <c r="I153" s="246"/>
      <c r="J153" s="246"/>
      <c r="K153" s="246"/>
      <c r="L153" s="246"/>
      <c r="M153" s="246"/>
    </row>
    <row r="154" spans="1:13">
      <c r="A154" s="132"/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</row>
    <row r="155" spans="1:13">
      <c r="A155" s="132"/>
      <c r="B155" s="246"/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6"/>
    </row>
    <row r="156" spans="1:13">
      <c r="A156" s="132"/>
      <c r="B156" s="246"/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</row>
    <row r="157" spans="1:13">
      <c r="A157" s="132"/>
      <c r="B157" s="246"/>
      <c r="C157" s="246"/>
      <c r="D157" s="246"/>
      <c r="E157" s="246"/>
      <c r="F157" s="246"/>
      <c r="G157" s="246"/>
      <c r="H157" s="246"/>
      <c r="I157" s="246"/>
      <c r="J157" s="246"/>
      <c r="K157" s="246"/>
      <c r="L157" s="246"/>
      <c r="M157" s="246"/>
    </row>
    <row r="158" spans="1:13">
      <c r="A158" s="132"/>
      <c r="B158" s="246"/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</row>
    <row r="159" spans="1:13">
      <c r="A159" s="132"/>
      <c r="B159" s="246"/>
      <c r="C159" s="246"/>
      <c r="D159" s="246"/>
      <c r="E159" s="246"/>
      <c r="F159" s="246"/>
      <c r="G159" s="246"/>
      <c r="H159" s="246"/>
      <c r="I159" s="246"/>
      <c r="J159" s="246"/>
      <c r="K159" s="246"/>
      <c r="L159" s="246"/>
      <c r="M159" s="246"/>
    </row>
    <row r="160" spans="1:13">
      <c r="A160" s="132"/>
      <c r="B160" s="246"/>
      <c r="C160" s="246"/>
      <c r="D160" s="246"/>
      <c r="E160" s="246"/>
      <c r="F160" s="246"/>
      <c r="G160" s="246"/>
      <c r="H160" s="246"/>
      <c r="I160" s="246"/>
      <c r="J160" s="246"/>
      <c r="K160" s="246"/>
      <c r="L160" s="246"/>
      <c r="M160" s="246"/>
    </row>
    <row r="161" spans="1:13">
      <c r="A161" s="132"/>
      <c r="B161" s="246"/>
      <c r="C161" s="246"/>
      <c r="D161" s="246"/>
      <c r="E161" s="246"/>
      <c r="F161" s="246"/>
      <c r="G161" s="246"/>
      <c r="H161" s="246"/>
      <c r="I161" s="246"/>
      <c r="J161" s="246"/>
      <c r="K161" s="246"/>
      <c r="L161" s="246"/>
      <c r="M161" s="246"/>
    </row>
    <row r="162" spans="1:13">
      <c r="A162" s="132"/>
      <c r="B162" s="246"/>
      <c r="C162" s="246"/>
      <c r="D162" s="246"/>
      <c r="E162" s="246"/>
      <c r="F162" s="246"/>
      <c r="G162" s="246"/>
      <c r="H162" s="246"/>
      <c r="I162" s="246"/>
      <c r="J162" s="246"/>
      <c r="K162" s="246"/>
      <c r="L162" s="246"/>
      <c r="M162" s="246"/>
    </row>
    <row r="163" spans="1:13">
      <c r="A163" s="132"/>
      <c r="B163" s="246"/>
      <c r="C163" s="246"/>
      <c r="D163" s="246"/>
      <c r="E163" s="246"/>
      <c r="F163" s="246"/>
      <c r="G163" s="246"/>
      <c r="H163" s="246"/>
      <c r="I163" s="246"/>
      <c r="J163" s="246"/>
      <c r="K163" s="246"/>
      <c r="L163" s="246"/>
      <c r="M163" s="246"/>
    </row>
    <row r="164" spans="1:13">
      <c r="A164" s="132"/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</row>
    <row r="165" spans="1:13">
      <c r="A165" s="132"/>
      <c r="B165" s="246"/>
      <c r="C165" s="246"/>
      <c r="D165" s="246"/>
      <c r="E165" s="246"/>
      <c r="F165" s="246"/>
      <c r="G165" s="246"/>
      <c r="H165" s="246"/>
      <c r="I165" s="246"/>
      <c r="J165" s="246"/>
      <c r="K165" s="246"/>
      <c r="L165" s="246"/>
      <c r="M165" s="246"/>
    </row>
    <row r="166" spans="1:13">
      <c r="A166" s="132"/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46"/>
      <c r="M166" s="246"/>
    </row>
    <row r="167" spans="1:13">
      <c r="A167" s="132"/>
      <c r="B167" s="246"/>
      <c r="C167" s="246"/>
      <c r="D167" s="246"/>
      <c r="E167" s="246"/>
      <c r="F167" s="246"/>
      <c r="G167" s="246"/>
      <c r="H167" s="246"/>
      <c r="I167" s="246"/>
      <c r="J167" s="246"/>
      <c r="K167" s="246"/>
      <c r="L167" s="246"/>
      <c r="M167" s="246"/>
    </row>
    <row r="168" spans="1:13">
      <c r="A168" s="132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</row>
    <row r="169" spans="1:13">
      <c r="A169" s="132"/>
      <c r="B169" s="246"/>
      <c r="C169" s="246"/>
      <c r="D169" s="246"/>
      <c r="E169" s="246"/>
      <c r="F169" s="246"/>
      <c r="G169" s="246"/>
      <c r="H169" s="246"/>
      <c r="I169" s="246"/>
      <c r="J169" s="246"/>
      <c r="K169" s="246"/>
      <c r="L169" s="246"/>
      <c r="M169" s="246"/>
    </row>
    <row r="170" spans="1:13">
      <c r="A170" s="132"/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</row>
    <row r="171" spans="1:13">
      <c r="A171" s="132"/>
      <c r="B171" s="246"/>
      <c r="C171" s="246"/>
      <c r="D171" s="246"/>
      <c r="E171" s="246"/>
      <c r="F171" s="246"/>
      <c r="G171" s="246"/>
      <c r="H171" s="246"/>
      <c r="I171" s="246"/>
      <c r="J171" s="246"/>
      <c r="K171" s="246"/>
      <c r="L171" s="246"/>
      <c r="M171" s="246"/>
    </row>
    <row r="172" spans="1:13">
      <c r="A172" s="132"/>
      <c r="B172" s="246"/>
      <c r="C172" s="246"/>
      <c r="D172" s="246"/>
      <c r="E172" s="246"/>
      <c r="F172" s="246"/>
      <c r="G172" s="246"/>
      <c r="H172" s="246"/>
      <c r="I172" s="246"/>
      <c r="J172" s="246"/>
      <c r="K172" s="246"/>
      <c r="L172" s="246"/>
      <c r="M172" s="246"/>
    </row>
    <row r="173" spans="1:13">
      <c r="A173" s="132"/>
      <c r="B173" s="246"/>
      <c r="C173" s="246"/>
      <c r="D173" s="246"/>
      <c r="E173" s="246"/>
      <c r="F173" s="246"/>
      <c r="G173" s="246"/>
      <c r="H173" s="246"/>
      <c r="I173" s="246"/>
      <c r="J173" s="246"/>
      <c r="K173" s="246"/>
      <c r="L173" s="246"/>
      <c r="M173" s="246"/>
    </row>
    <row r="174" spans="1:13">
      <c r="A174" s="132"/>
      <c r="B174" s="246"/>
      <c r="C174" s="246"/>
      <c r="D174" s="246"/>
      <c r="E174" s="246"/>
      <c r="F174" s="246"/>
      <c r="G174" s="246"/>
      <c r="H174" s="246"/>
      <c r="I174" s="246"/>
      <c r="J174" s="246"/>
      <c r="K174" s="246"/>
      <c r="L174" s="246"/>
      <c r="M174" s="246"/>
    </row>
    <row r="175" spans="1:13">
      <c r="A175" s="132"/>
      <c r="B175" s="246"/>
      <c r="C175" s="246"/>
      <c r="D175" s="246"/>
      <c r="E175" s="246"/>
      <c r="F175" s="246"/>
      <c r="G175" s="246"/>
      <c r="H175" s="246"/>
      <c r="I175" s="246"/>
      <c r="J175" s="246"/>
      <c r="K175" s="246"/>
      <c r="L175" s="246"/>
      <c r="M175" s="246"/>
    </row>
    <row r="176" spans="1:13">
      <c r="A176" s="132"/>
      <c r="B176" s="246"/>
      <c r="C176" s="246"/>
      <c r="D176" s="246"/>
      <c r="E176" s="246"/>
      <c r="F176" s="246"/>
      <c r="G176" s="246"/>
      <c r="H176" s="246"/>
      <c r="I176" s="246"/>
      <c r="J176" s="246"/>
      <c r="K176" s="246"/>
      <c r="L176" s="246"/>
      <c r="M176" s="246"/>
    </row>
    <row r="177" spans="1:13">
      <c r="A177" s="132"/>
      <c r="B177" s="246"/>
      <c r="C177" s="246"/>
      <c r="D177" s="246"/>
      <c r="E177" s="246"/>
      <c r="F177" s="246"/>
      <c r="G177" s="246"/>
      <c r="H177" s="246"/>
      <c r="I177" s="246"/>
      <c r="J177" s="246"/>
      <c r="K177" s="246"/>
      <c r="L177" s="246"/>
      <c r="M177" s="246"/>
    </row>
    <row r="178" spans="1:13">
      <c r="A178" s="132"/>
      <c r="B178" s="246"/>
      <c r="C178" s="246"/>
      <c r="D178" s="246"/>
      <c r="E178" s="246"/>
      <c r="F178" s="246"/>
      <c r="G178" s="246"/>
      <c r="H178" s="246"/>
      <c r="I178" s="246"/>
      <c r="J178" s="246"/>
      <c r="K178" s="246"/>
      <c r="L178" s="246"/>
      <c r="M178" s="246"/>
    </row>
    <row r="179" spans="1:13">
      <c r="A179" s="132"/>
      <c r="B179" s="246"/>
      <c r="C179" s="246"/>
      <c r="D179" s="246"/>
      <c r="E179" s="246"/>
      <c r="F179" s="246"/>
      <c r="G179" s="246"/>
      <c r="H179" s="246"/>
      <c r="I179" s="246"/>
      <c r="J179" s="246"/>
      <c r="K179" s="246"/>
      <c r="L179" s="246"/>
      <c r="M179" s="246"/>
    </row>
    <row r="180" spans="1:13">
      <c r="A180" s="132"/>
      <c r="B180" s="246"/>
      <c r="C180" s="246"/>
      <c r="D180" s="246"/>
      <c r="E180" s="246"/>
      <c r="F180" s="246"/>
      <c r="G180" s="246"/>
      <c r="H180" s="246"/>
      <c r="I180" s="246"/>
      <c r="J180" s="246"/>
      <c r="K180" s="246"/>
      <c r="L180" s="246"/>
      <c r="M180" s="246"/>
    </row>
    <row r="181" spans="1:13">
      <c r="A181" s="132"/>
      <c r="B181" s="246"/>
      <c r="C181" s="246"/>
      <c r="D181" s="246"/>
      <c r="E181" s="246"/>
      <c r="F181" s="246"/>
      <c r="G181" s="246"/>
      <c r="H181" s="246"/>
      <c r="I181" s="246"/>
      <c r="J181" s="246"/>
      <c r="K181" s="246"/>
      <c r="L181" s="246"/>
      <c r="M181" s="246"/>
    </row>
    <row r="182" spans="1:13">
      <c r="A182" s="132"/>
      <c r="B182" s="246"/>
      <c r="C182" s="246"/>
      <c r="D182" s="246"/>
      <c r="E182" s="246"/>
      <c r="F182" s="246"/>
      <c r="G182" s="246"/>
      <c r="H182" s="246"/>
      <c r="I182" s="246"/>
      <c r="J182" s="246"/>
      <c r="K182" s="246"/>
      <c r="L182" s="246"/>
      <c r="M182" s="246"/>
    </row>
    <row r="183" spans="1:13">
      <c r="A183" s="132"/>
      <c r="B183" s="246"/>
      <c r="C183" s="246"/>
      <c r="D183" s="246"/>
      <c r="E183" s="246"/>
      <c r="F183" s="246"/>
      <c r="G183" s="246"/>
      <c r="H183" s="246"/>
      <c r="I183" s="246"/>
      <c r="J183" s="246"/>
      <c r="K183" s="246"/>
      <c r="L183" s="246"/>
      <c r="M183" s="246"/>
    </row>
    <row r="184" spans="1:13">
      <c r="A184" s="132"/>
      <c r="B184" s="246"/>
      <c r="C184" s="246"/>
      <c r="D184" s="246"/>
      <c r="E184" s="246"/>
      <c r="F184" s="246"/>
      <c r="G184" s="246"/>
      <c r="H184" s="246"/>
      <c r="I184" s="246"/>
      <c r="J184" s="246"/>
      <c r="K184" s="246"/>
      <c r="L184" s="246"/>
      <c r="M184" s="246"/>
    </row>
    <row r="185" spans="1:13">
      <c r="A185" s="132"/>
      <c r="B185" s="246"/>
      <c r="C185" s="246"/>
      <c r="D185" s="246"/>
      <c r="E185" s="246"/>
      <c r="F185" s="246"/>
      <c r="G185" s="246"/>
      <c r="H185" s="246"/>
      <c r="I185" s="246"/>
      <c r="J185" s="246"/>
      <c r="K185" s="246"/>
      <c r="L185" s="246"/>
      <c r="M185" s="246"/>
    </row>
    <row r="186" spans="1:13">
      <c r="A186" s="132"/>
      <c r="B186" s="246"/>
      <c r="C186" s="246"/>
      <c r="D186" s="246"/>
      <c r="E186" s="246"/>
      <c r="F186" s="246"/>
      <c r="G186" s="246"/>
      <c r="H186" s="246"/>
      <c r="I186" s="246"/>
      <c r="J186" s="246"/>
      <c r="K186" s="246"/>
      <c r="L186" s="246"/>
      <c r="M186" s="246"/>
    </row>
    <row r="187" spans="1:13">
      <c r="A187" s="132"/>
      <c r="B187" s="246"/>
      <c r="C187" s="246"/>
      <c r="D187" s="246"/>
      <c r="E187" s="246"/>
      <c r="F187" s="246"/>
      <c r="G187" s="246"/>
      <c r="H187" s="246"/>
      <c r="I187" s="246"/>
      <c r="J187" s="246"/>
      <c r="K187" s="246"/>
      <c r="L187" s="246"/>
      <c r="M187" s="246"/>
    </row>
    <row r="188" spans="1:13">
      <c r="A188" s="132"/>
      <c r="B188" s="246"/>
      <c r="C188" s="246"/>
      <c r="D188" s="246"/>
      <c r="E188" s="246"/>
      <c r="F188" s="246"/>
      <c r="G188" s="246"/>
      <c r="H188" s="246"/>
      <c r="I188" s="246"/>
      <c r="J188" s="246"/>
      <c r="K188" s="246"/>
      <c r="L188" s="246"/>
      <c r="M188" s="246"/>
    </row>
    <row r="189" spans="1:13">
      <c r="A189" s="132"/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</row>
    <row r="190" spans="1:13">
      <c r="B190" s="246"/>
      <c r="C190" s="246"/>
      <c r="D190" s="246"/>
      <c r="E190" s="246"/>
      <c r="F190" s="246"/>
      <c r="G190" s="246"/>
      <c r="H190" s="246"/>
      <c r="I190" s="246"/>
      <c r="J190" s="246"/>
      <c r="K190" s="246"/>
      <c r="L190" s="246"/>
      <c r="M190" s="246"/>
    </row>
    <row r="191" spans="1:13"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</row>
    <row r="192" spans="1:13">
      <c r="B192" s="246"/>
      <c r="C192" s="246"/>
      <c r="D192" s="246"/>
      <c r="E192" s="246"/>
      <c r="F192" s="246"/>
      <c r="G192" s="246"/>
      <c r="H192" s="246"/>
      <c r="I192" s="246"/>
      <c r="J192" s="246"/>
      <c r="K192" s="246"/>
      <c r="L192" s="246"/>
      <c r="M192" s="246"/>
    </row>
    <row r="193" spans="2:13">
      <c r="B193" s="246"/>
      <c r="C193" s="246"/>
      <c r="D193" s="246"/>
      <c r="E193" s="246"/>
      <c r="F193" s="246"/>
      <c r="G193" s="246"/>
      <c r="H193" s="246"/>
      <c r="I193" s="246"/>
      <c r="J193" s="246"/>
      <c r="K193" s="246"/>
      <c r="L193" s="246"/>
      <c r="M193" s="246"/>
    </row>
    <row r="194" spans="2:13">
      <c r="B194" s="246"/>
      <c r="C194" s="246"/>
      <c r="D194" s="246"/>
      <c r="E194" s="246"/>
      <c r="F194" s="246"/>
      <c r="G194" s="246"/>
      <c r="H194" s="246"/>
      <c r="I194" s="246"/>
      <c r="J194" s="246"/>
      <c r="K194" s="246"/>
      <c r="L194" s="246"/>
      <c r="M194" s="246"/>
    </row>
    <row r="195" spans="2:13">
      <c r="B195" s="246"/>
      <c r="C195" s="246"/>
      <c r="D195" s="246"/>
      <c r="E195" s="246"/>
      <c r="F195" s="246"/>
      <c r="G195" s="246"/>
      <c r="H195" s="246"/>
      <c r="I195" s="246"/>
      <c r="J195" s="246"/>
      <c r="K195" s="246"/>
      <c r="L195" s="246"/>
      <c r="M195" s="246"/>
    </row>
    <row r="196" spans="2:13">
      <c r="B196" s="246"/>
      <c r="C196" s="246"/>
      <c r="D196" s="246"/>
      <c r="E196" s="246"/>
      <c r="F196" s="246"/>
      <c r="G196" s="246"/>
      <c r="H196" s="246"/>
      <c r="I196" s="246"/>
      <c r="J196" s="246"/>
      <c r="K196" s="246"/>
      <c r="L196" s="246"/>
      <c r="M196" s="246"/>
    </row>
    <row r="197" spans="2:13"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</row>
    <row r="198" spans="2:13"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</row>
    <row r="199" spans="2:13"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</row>
    <row r="200" spans="2:13"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</row>
    <row r="201" spans="2:13"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</row>
    <row r="202" spans="2:13"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</row>
    <row r="203" spans="2:13"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</row>
    <row r="204" spans="2:13"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</row>
    <row r="205" spans="2:13"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</row>
    <row r="206" spans="2:13"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</row>
    <row r="207" spans="2:13"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</row>
    <row r="208" spans="2:13"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</row>
    <row r="209" spans="2:13"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</row>
    <row r="210" spans="2:13"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</row>
    <row r="211" spans="2:13"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</row>
    <row r="212" spans="2:13"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</row>
    <row r="213" spans="2:13"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</row>
    <row r="214" spans="2:13"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</row>
    <row r="215" spans="2:13"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</row>
    <row r="216" spans="2:13"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</row>
    <row r="217" spans="2:13"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</row>
    <row r="218" spans="2:13"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</row>
    <row r="219" spans="2:13"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</row>
    <row r="220" spans="2:13"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</row>
    <row r="221" spans="2:13"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</row>
    <row r="222" spans="2:13"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</row>
    <row r="223" spans="2:13"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</row>
    <row r="224" spans="2:13"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</row>
    <row r="225" spans="2:13"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</row>
    <row r="226" spans="2:13"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</row>
    <row r="227" spans="2:13"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</row>
    <row r="228" spans="2:13"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</row>
    <row r="229" spans="2:13"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</row>
    <row r="230" spans="2:13"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</row>
    <row r="231" spans="2:13"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</row>
    <row r="232" spans="2:13"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</row>
    <row r="233" spans="2:13"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</row>
    <row r="234" spans="2:13"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</row>
    <row r="235" spans="2:13"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</row>
    <row r="236" spans="2:13"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</row>
    <row r="237" spans="2:13"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</row>
    <row r="238" spans="2:13"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</row>
    <row r="239" spans="2:13"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</row>
    <row r="240" spans="2:13"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</row>
    <row r="241" spans="2:13"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</row>
    <row r="242" spans="2:13"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</row>
    <row r="243" spans="2:13"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</row>
    <row r="244" spans="2:13"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</row>
    <row r="245" spans="2:13"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</row>
    <row r="246" spans="2:13"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</row>
    <row r="247" spans="2:13"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</row>
    <row r="248" spans="2:13"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</row>
    <row r="249" spans="2:13"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</row>
    <row r="250" spans="2:13"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</row>
    <row r="251" spans="2:13"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</row>
    <row r="252" spans="2:13"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</row>
    <row r="253" spans="2:13"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</row>
    <row r="254" spans="2:13"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</row>
    <row r="255" spans="2:13"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</row>
    <row r="256" spans="2:13"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</row>
    <row r="257" spans="2:13"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</row>
    <row r="258" spans="2:13"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</row>
    <row r="259" spans="2:13"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</row>
    <row r="260" spans="2:13"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</row>
    <row r="261" spans="2:13"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</row>
    <row r="262" spans="2:13"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</row>
    <row r="263" spans="2:13"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</row>
    <row r="264" spans="2:13"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</row>
    <row r="265" spans="2:13"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</row>
    <row r="266" spans="2:13"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</row>
    <row r="267" spans="2:13"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</row>
    <row r="268" spans="2:13"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</row>
    <row r="269" spans="2:13"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</row>
    <row r="270" spans="2:13"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</row>
    <row r="271" spans="2:13"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</row>
    <row r="272" spans="2:13"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</row>
    <row r="273" spans="2:13"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</row>
    <row r="274" spans="2:13"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</row>
    <row r="275" spans="2:13"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</row>
    <row r="276" spans="2:13"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</row>
    <row r="277" spans="2:13"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</row>
    <row r="278" spans="2:13"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</row>
    <row r="279" spans="2:13"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</row>
    <row r="280" spans="2:13"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</row>
    <row r="281" spans="2:13"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</row>
    <row r="282" spans="2:13"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</row>
    <row r="283" spans="2:13"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</row>
    <row r="284" spans="2:13"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</row>
    <row r="285" spans="2:13"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</row>
    <row r="286" spans="2:13"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</row>
    <row r="287" spans="2:13"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</row>
    <row r="288" spans="2:13"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</row>
    <row r="289" spans="2:13"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</row>
    <row r="290" spans="2:13"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</row>
    <row r="291" spans="2:13"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</row>
    <row r="292" spans="2:13"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</row>
    <row r="293" spans="2:13"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</row>
    <row r="294" spans="2:13"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</row>
    <row r="295" spans="2:13"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</row>
    <row r="296" spans="2:13"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</row>
    <row r="297" spans="2:13"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</row>
    <row r="298" spans="2:13"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</row>
    <row r="299" spans="2:13"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</row>
    <row r="300" spans="2:13"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</row>
    <row r="301" spans="2:13"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</row>
    <row r="302" spans="2:13"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</row>
    <row r="303" spans="2:13"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</row>
    <row r="304" spans="2:13"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</row>
    <row r="305" spans="2:13"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</row>
    <row r="306" spans="2:13"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</row>
    <row r="307" spans="2:13"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</row>
    <row r="308" spans="2:13"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</row>
    <row r="309" spans="2:13"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</row>
    <row r="310" spans="2:13"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</row>
    <row r="311" spans="2:13"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</row>
    <row r="312" spans="2:13"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</row>
    <row r="313" spans="2:13"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</row>
    <row r="314" spans="2:13"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</row>
    <row r="315" spans="2:13"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</row>
    <row r="316" spans="2:13"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</row>
    <row r="317" spans="2:13"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</row>
    <row r="318" spans="2:13"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</row>
    <row r="319" spans="2:13"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</row>
    <row r="320" spans="2:13"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</row>
    <row r="321" spans="2:13"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</row>
    <row r="322" spans="2:13"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</row>
    <row r="323" spans="2:13"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</row>
    <row r="324" spans="2:13"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</row>
    <row r="325" spans="2:13"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</row>
    <row r="326" spans="2:13"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</row>
    <row r="327" spans="2:13"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</row>
    <row r="328" spans="2:13"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</row>
    <row r="329" spans="2:13"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</row>
    <row r="330" spans="2:13"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</row>
    <row r="331" spans="2:13"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</row>
    <row r="332" spans="2:13"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</row>
    <row r="333" spans="2:13"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</row>
    <row r="334" spans="2:13"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</row>
    <row r="335" spans="2:13"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</row>
    <row r="336" spans="2:13"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</row>
    <row r="337" spans="2:13"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</row>
    <row r="338" spans="2:13"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</row>
    <row r="339" spans="2:13"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</row>
    <row r="340" spans="2:13"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</row>
    <row r="341" spans="2:13"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</row>
    <row r="342" spans="2:13"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</row>
    <row r="343" spans="2:13"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</row>
    <row r="344" spans="2:13"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</row>
    <row r="345" spans="2:13"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</row>
    <row r="346" spans="2:13"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</row>
    <row r="347" spans="2:13"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</row>
    <row r="348" spans="2:13"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</row>
    <row r="349" spans="2:13"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</row>
    <row r="350" spans="2:13"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</row>
    <row r="351" spans="2:13"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</row>
    <row r="352" spans="2:13"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</row>
    <row r="353" spans="2:13"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</row>
    <row r="354" spans="2:13"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</row>
    <row r="355" spans="2:13"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</row>
    <row r="356" spans="2:13"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</row>
    <row r="357" spans="2:13"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</row>
    <row r="358" spans="2:13"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</row>
    <row r="359" spans="2:13"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</row>
    <row r="360" spans="2:13"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</row>
    <row r="361" spans="2:13"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</row>
    <row r="362" spans="2:13"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</row>
    <row r="363" spans="2:13"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</row>
    <row r="364" spans="2:13"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</row>
    <row r="365" spans="2:13"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</row>
    <row r="366" spans="2:13"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</row>
    <row r="367" spans="2:13"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</row>
    <row r="368" spans="2:13"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</row>
    <row r="369" spans="2:13"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</row>
    <row r="370" spans="2:13"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</row>
    <row r="371" spans="2:13"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</row>
    <row r="372" spans="2:13"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</row>
    <row r="373" spans="2:13"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</row>
    <row r="374" spans="2:13"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</row>
    <row r="375" spans="2:13"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</row>
    <row r="376" spans="2:13"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</row>
    <row r="377" spans="2:13"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</row>
    <row r="378" spans="2:13"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</row>
    <row r="379" spans="2:13"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</row>
    <row r="380" spans="2:13"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</row>
    <row r="381" spans="2:13"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</row>
    <row r="382" spans="2:13"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</row>
    <row r="383" spans="2:13"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</row>
    <row r="384" spans="2:13"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</row>
    <row r="385" spans="2:13"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</row>
    <row r="386" spans="2:13"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</row>
    <row r="387" spans="2:13"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</row>
    <row r="388" spans="2:13"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</row>
    <row r="389" spans="2:13"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</row>
    <row r="390" spans="2:13"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</row>
    <row r="391" spans="2:13"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</row>
    <row r="392" spans="2:13"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</row>
    <row r="393" spans="2:13"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</row>
    <row r="394" spans="2:13"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</row>
    <row r="395" spans="2:13"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</row>
    <row r="396" spans="2:13"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</row>
    <row r="397" spans="2:13"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</row>
    <row r="398" spans="2:13"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</row>
    <row r="399" spans="2:13"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</row>
    <row r="400" spans="2:13"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</row>
    <row r="401" spans="2:13"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</row>
    <row r="402" spans="2:13"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</row>
    <row r="403" spans="2:13"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</row>
    <row r="404" spans="2:13"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</row>
    <row r="405" spans="2:13"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</row>
    <row r="406" spans="2:13"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</row>
    <row r="407" spans="2:13"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</row>
    <row r="408" spans="2:13"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</row>
    <row r="409" spans="2:13"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</row>
    <row r="410" spans="2:13"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</row>
    <row r="411" spans="2:13"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</row>
    <row r="412" spans="2:13"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</row>
    <row r="413" spans="2:13"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</row>
    <row r="414" spans="2:13"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</row>
    <row r="415" spans="2:13"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</row>
    <row r="416" spans="2:13"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</row>
    <row r="417" spans="2:13"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</row>
    <row r="418" spans="2:13"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</row>
    <row r="419" spans="2:13"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</row>
    <row r="420" spans="2:13"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</row>
    <row r="421" spans="2:13"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</row>
    <row r="422" spans="2:13"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</row>
    <row r="423" spans="2:13"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</row>
    <row r="424" spans="2:13"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</row>
    <row r="425" spans="2:13"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</row>
    <row r="426" spans="2:13"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</row>
    <row r="427" spans="2:13"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</row>
    <row r="428" spans="2:13"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</row>
    <row r="429" spans="2:13"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</row>
    <row r="430" spans="2:13"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</row>
    <row r="431" spans="2:13"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</row>
    <row r="432" spans="2:13"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</row>
    <row r="433" spans="2:13"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</row>
    <row r="434" spans="2:13"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</row>
    <row r="435" spans="2:13"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</row>
    <row r="436" spans="2:13"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</row>
    <row r="437" spans="2:13"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</row>
    <row r="438" spans="2:13"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</row>
    <row r="439" spans="2:13"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</row>
    <row r="440" spans="2:13"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</row>
    <row r="441" spans="2:13"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</row>
    <row r="442" spans="2:13"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</row>
    <row r="443" spans="2:13"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</row>
    <row r="444" spans="2:13"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</row>
    <row r="445" spans="2:13"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</row>
    <row r="446" spans="2:13"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</row>
    <row r="447" spans="2:13"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</row>
    <row r="448" spans="2:13"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</row>
    <row r="449" spans="2:13"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</row>
    <row r="450" spans="2:13"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</row>
    <row r="451" spans="2:13"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</row>
    <row r="452" spans="2:13"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</row>
    <row r="453" spans="2:13"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</row>
    <row r="454" spans="2:13"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</row>
    <row r="455" spans="2:13"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</row>
    <row r="456" spans="2:13"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</row>
    <row r="457" spans="2:13"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</row>
    <row r="458" spans="2:13"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</row>
    <row r="459" spans="2:13"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</row>
    <row r="460" spans="2:13"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</row>
    <row r="461" spans="2:13"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</row>
    <row r="462" spans="2:13"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</row>
    <row r="463" spans="2:13"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</row>
    <row r="464" spans="2:13"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</row>
    <row r="465" spans="2:13"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</row>
    <row r="466" spans="2:13"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</row>
    <row r="467" spans="2:13"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</row>
    <row r="468" spans="2:13"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</row>
    <row r="469" spans="2:13"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</row>
    <row r="470" spans="2:13"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</row>
    <row r="471" spans="2:13"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</row>
    <row r="472" spans="2:13"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</row>
    <row r="473" spans="2:13"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</row>
    <row r="474" spans="2:13"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</row>
    <row r="475" spans="2:13"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</row>
    <row r="476" spans="2:13"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</row>
    <row r="477" spans="2:13"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</row>
    <row r="478" spans="2:13"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</row>
    <row r="479" spans="2:13"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</row>
    <row r="480" spans="2:13"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</row>
    <row r="481" spans="2:13"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</row>
    <row r="482" spans="2:13"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</row>
    <row r="483" spans="2:13"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</row>
    <row r="484" spans="2:13"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</row>
    <row r="485" spans="2:13"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</row>
    <row r="486" spans="2:13"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</row>
    <row r="487" spans="2:13"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</row>
    <row r="488" spans="2:13"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</row>
    <row r="489" spans="2:13"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</row>
    <row r="490" spans="2:13"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</row>
    <row r="491" spans="2:13"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</row>
    <row r="492" spans="2:13"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</row>
    <row r="493" spans="2:13"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</row>
    <row r="494" spans="2:13"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</row>
    <row r="495" spans="2:13"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</row>
    <row r="496" spans="2:13"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</row>
    <row r="497" spans="2:13"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</row>
    <row r="498" spans="2:13"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</row>
    <row r="499" spans="2:13"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</row>
    <row r="500" spans="2:13"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</row>
    <row r="501" spans="2:13"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</row>
    <row r="502" spans="2:13"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</row>
    <row r="503" spans="2:13"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</row>
    <row r="504" spans="2:13"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</row>
    <row r="505" spans="2:13"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</row>
    <row r="506" spans="2:13"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</row>
    <row r="507" spans="2:13"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</row>
    <row r="508" spans="2:13"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</row>
    <row r="509" spans="2:13"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</row>
    <row r="510" spans="2:13"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</row>
    <row r="511" spans="2:13"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</row>
    <row r="512" spans="2:13"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</row>
    <row r="513" spans="2:13"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</row>
    <row r="514" spans="2:13"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</row>
    <row r="515" spans="2:13"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</row>
    <row r="516" spans="2:13"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</row>
    <row r="517" spans="2:13"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</row>
    <row r="518" spans="2:13"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</row>
    <row r="519" spans="2:13"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</row>
    <row r="520" spans="2:13"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</row>
    <row r="521" spans="2:13"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</row>
    <row r="522" spans="2:13"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</row>
    <row r="523" spans="2:13"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</row>
    <row r="524" spans="2:13"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</row>
    <row r="525" spans="2:13"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</row>
    <row r="526" spans="2:13"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</row>
    <row r="527" spans="2:13"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</row>
    <row r="528" spans="2:13"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</row>
    <row r="529" spans="2:13"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</row>
    <row r="530" spans="2:13"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</row>
    <row r="531" spans="2:13"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</row>
    <row r="532" spans="2:13"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</row>
    <row r="533" spans="2:13"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</row>
    <row r="534" spans="2:13"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</row>
    <row r="535" spans="2:13"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</row>
    <row r="536" spans="2:13"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</row>
    <row r="537" spans="2:13"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</row>
    <row r="538" spans="2:13"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</row>
    <row r="539" spans="2:13"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</row>
    <row r="540" spans="2:13"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</row>
    <row r="541" spans="2:13"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</row>
    <row r="542" spans="2:13"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</row>
    <row r="543" spans="2:13"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</row>
    <row r="544" spans="2:13"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</row>
    <row r="545" spans="2:13"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</row>
    <row r="546" spans="2:13"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</row>
    <row r="547" spans="2:13"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</row>
    <row r="548" spans="2:13"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</row>
    <row r="549" spans="2:13"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</row>
    <row r="550" spans="2:13"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</row>
    <row r="551" spans="2:13"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</row>
    <row r="552" spans="2:13"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</row>
    <row r="553" spans="2:13"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</row>
    <row r="554" spans="2:13"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</row>
    <row r="555" spans="2:13"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</row>
    <row r="556" spans="2:13"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</row>
    <row r="557" spans="2:13"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</row>
    <row r="558" spans="2:13"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</row>
    <row r="559" spans="2:13"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</row>
    <row r="560" spans="2:13"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</row>
    <row r="561" spans="2:13"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</row>
    <row r="562" spans="2:13"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</row>
    <row r="563" spans="2:13"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</row>
    <row r="564" spans="2:13"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</row>
    <row r="565" spans="2:13"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</row>
    <row r="566" spans="2:13"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</row>
    <row r="567" spans="2:13"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</row>
    <row r="568" spans="2:13"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</row>
    <row r="569" spans="2:13"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</row>
    <row r="570" spans="2:13"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</row>
    <row r="571" spans="2:13"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</row>
    <row r="572" spans="2:13"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</row>
    <row r="573" spans="2:13"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</row>
    <row r="574" spans="2:13"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</row>
    <row r="575" spans="2:13"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</row>
    <row r="576" spans="2:13"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</row>
    <row r="577" spans="2:13"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</row>
    <row r="578" spans="2:13"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</row>
    <row r="579" spans="2:13"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</row>
    <row r="580" spans="2:13"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</row>
    <row r="581" spans="2:13"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</row>
    <row r="582" spans="2:13"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</row>
    <row r="583" spans="2:13"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</row>
    <row r="584" spans="2:13"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</row>
    <row r="585" spans="2:13"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</row>
    <row r="586" spans="2:13"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</row>
    <row r="587" spans="2:13"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</row>
    <row r="588" spans="2:13"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</row>
    <row r="589" spans="2:13"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</row>
    <row r="590" spans="2:13"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</row>
    <row r="591" spans="2:13"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</row>
    <row r="592" spans="2:13"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</row>
    <row r="593" spans="2:13"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</row>
    <row r="594" spans="2:13"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</row>
    <row r="595" spans="2:13"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</row>
    <row r="596" spans="2:13"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</row>
    <row r="597" spans="2:13"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</row>
    <row r="598" spans="2:13"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</row>
    <row r="599" spans="2:13"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</row>
    <row r="600" spans="2:13"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</row>
    <row r="601" spans="2:13"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</row>
    <row r="602" spans="2:13"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</row>
    <row r="603" spans="2:13"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</row>
    <row r="604" spans="2:13"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</row>
    <row r="605" spans="2:13"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</row>
    <row r="606" spans="2:13"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</row>
    <row r="607" spans="2:13"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</row>
    <row r="608" spans="2:13"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</row>
    <row r="609" spans="2:13"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</row>
    <row r="610" spans="2:13"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</row>
    <row r="611" spans="2:13"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</row>
    <row r="612" spans="2:13"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</row>
    <row r="613" spans="2:13"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</row>
    <row r="614" spans="2:13"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</row>
    <row r="615" spans="2:13"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</row>
    <row r="616" spans="2:13"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</row>
    <row r="617" spans="2:13"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</row>
    <row r="618" spans="2:13"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</row>
    <row r="619" spans="2:13"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</row>
    <row r="620" spans="2:13"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</row>
    <row r="621" spans="2:13"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</row>
    <row r="622" spans="2:13"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</row>
    <row r="623" spans="2:13"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</row>
    <row r="624" spans="2:13"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</row>
    <row r="625" spans="2:13"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</row>
    <row r="626" spans="2:13"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</row>
    <row r="627" spans="2:13"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</row>
    <row r="628" spans="2:13"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</row>
    <row r="629" spans="2:13"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</row>
    <row r="630" spans="2:13"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</row>
    <row r="631" spans="2:13"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</row>
    <row r="632" spans="2:13"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</row>
    <row r="633" spans="2:13"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</row>
    <row r="634" spans="2:13"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</row>
    <row r="635" spans="2:13"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</row>
    <row r="636" spans="2:13"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98"/>
  <sheetViews>
    <sheetView zoomScaleNormal="100" workbookViewId="0">
      <selection activeCell="F16" sqref="F16"/>
    </sheetView>
  </sheetViews>
  <sheetFormatPr baseColWidth="10" defaultColWidth="11.42578125" defaultRowHeight="12.75"/>
  <cols>
    <col min="1" max="1" width="18.42578125" style="132" customWidth="1"/>
    <col min="2" max="11" width="9.5703125" style="132" bestFit="1" customWidth="1"/>
    <col min="12" max="12" width="9.7109375" style="132" customWidth="1"/>
    <col min="13" max="13" width="9.5703125" style="132" bestFit="1" customWidth="1"/>
    <col min="14" max="14" width="11.42578125" style="132"/>
    <col min="15" max="16384" width="11.42578125" style="217"/>
  </cols>
  <sheetData>
    <row r="1" spans="1:17">
      <c r="A1" s="319" t="s">
        <v>665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</row>
    <row r="2" spans="1:17">
      <c r="A2" s="321" t="s">
        <v>666</v>
      </c>
    </row>
    <row r="3" spans="1:17">
      <c r="A3" s="166"/>
    </row>
    <row r="4" spans="1:17">
      <c r="A4" s="312"/>
      <c r="B4" s="346" t="s">
        <v>182</v>
      </c>
      <c r="C4" s="346" t="s">
        <v>183</v>
      </c>
      <c r="D4" s="346" t="s">
        <v>184</v>
      </c>
      <c r="E4" s="346" t="s">
        <v>185</v>
      </c>
      <c r="F4" s="346" t="s">
        <v>186</v>
      </c>
      <c r="G4" s="346" t="s">
        <v>187</v>
      </c>
      <c r="H4" s="346" t="s">
        <v>188</v>
      </c>
      <c r="I4" s="346" t="s">
        <v>189</v>
      </c>
      <c r="J4" s="346" t="s">
        <v>190</v>
      </c>
      <c r="K4" s="346" t="s">
        <v>191</v>
      </c>
      <c r="L4" s="346" t="s">
        <v>192</v>
      </c>
      <c r="M4" s="346" t="s">
        <v>193</v>
      </c>
    </row>
    <row r="5" spans="1:17" s="235" customFormat="1">
      <c r="A5" s="169" t="s">
        <v>30</v>
      </c>
      <c r="B5" s="170">
        <v>28506</v>
      </c>
      <c r="C5" s="170">
        <v>28360</v>
      </c>
      <c r="D5" s="170">
        <v>31848</v>
      </c>
      <c r="E5" s="170">
        <v>24778</v>
      </c>
      <c r="F5" s="170">
        <v>30621</v>
      </c>
      <c r="G5" s="170">
        <v>33881</v>
      </c>
      <c r="H5" s="170">
        <v>32126</v>
      </c>
      <c r="I5" s="170">
        <v>15981</v>
      </c>
      <c r="J5" s="170">
        <v>22444</v>
      </c>
      <c r="K5" s="170">
        <v>21783</v>
      </c>
      <c r="L5" s="170">
        <v>21070</v>
      </c>
      <c r="M5" s="170">
        <v>16991</v>
      </c>
      <c r="N5" s="122"/>
      <c r="Q5" s="267"/>
    </row>
    <row r="6" spans="1:17" s="235" customFormat="1">
      <c r="A6" s="138" t="s">
        <v>7</v>
      </c>
      <c r="B6" s="137">
        <v>15322</v>
      </c>
      <c r="C6" s="137">
        <v>14777</v>
      </c>
      <c r="D6" s="137">
        <v>16535</v>
      </c>
      <c r="E6" s="137">
        <v>13246</v>
      </c>
      <c r="F6" s="137">
        <v>16257</v>
      </c>
      <c r="G6" s="137">
        <v>17285</v>
      </c>
      <c r="H6" s="137">
        <v>16855</v>
      </c>
      <c r="I6" s="137">
        <v>7884</v>
      </c>
      <c r="J6" s="137">
        <v>10380</v>
      </c>
      <c r="K6" s="137">
        <v>10234</v>
      </c>
      <c r="L6" s="137">
        <v>9717</v>
      </c>
      <c r="M6" s="137">
        <v>7722</v>
      </c>
      <c r="N6" s="122"/>
      <c r="O6" s="267"/>
      <c r="P6" s="267"/>
      <c r="Q6" s="267"/>
    </row>
    <row r="7" spans="1:17" s="235" customFormat="1">
      <c r="A7" s="139" t="s">
        <v>8</v>
      </c>
      <c r="B7" s="175">
        <v>13184</v>
      </c>
      <c r="C7" s="175">
        <v>13583</v>
      </c>
      <c r="D7" s="175">
        <v>15313</v>
      </c>
      <c r="E7" s="175">
        <v>11532</v>
      </c>
      <c r="F7" s="175">
        <v>14364</v>
      </c>
      <c r="G7" s="175">
        <v>16596</v>
      </c>
      <c r="H7" s="175">
        <v>15271</v>
      </c>
      <c r="I7" s="175">
        <v>8097</v>
      </c>
      <c r="J7" s="175">
        <v>12064</v>
      </c>
      <c r="K7" s="175">
        <v>11549</v>
      </c>
      <c r="L7" s="175">
        <v>11353</v>
      </c>
      <c r="M7" s="175">
        <v>9269</v>
      </c>
      <c r="N7" s="122"/>
      <c r="O7" s="267"/>
      <c r="P7" s="267"/>
      <c r="Q7" s="267"/>
    </row>
    <row r="8" spans="1:17" s="235" customFormat="1">
      <c r="A8" s="169" t="s">
        <v>264</v>
      </c>
      <c r="B8" s="170">
        <v>1705</v>
      </c>
      <c r="C8" s="170">
        <v>1855</v>
      </c>
      <c r="D8" s="170">
        <v>2298</v>
      </c>
      <c r="E8" s="170">
        <v>1650</v>
      </c>
      <c r="F8" s="170">
        <v>1996</v>
      </c>
      <c r="G8" s="170">
        <v>1812</v>
      </c>
      <c r="H8" s="170">
        <v>1573</v>
      </c>
      <c r="I8" s="170">
        <v>1104</v>
      </c>
      <c r="J8" s="170">
        <v>1710</v>
      </c>
      <c r="K8" s="170">
        <v>2036</v>
      </c>
      <c r="L8" s="170">
        <v>2803</v>
      </c>
      <c r="M8" s="170">
        <v>1964</v>
      </c>
      <c r="N8" s="122"/>
      <c r="O8" s="267"/>
      <c r="P8" s="267"/>
    </row>
    <row r="9" spans="1:17" s="235" customFormat="1">
      <c r="A9" s="138" t="s">
        <v>7</v>
      </c>
      <c r="B9" s="137">
        <v>886</v>
      </c>
      <c r="C9" s="137">
        <v>935</v>
      </c>
      <c r="D9" s="137">
        <v>1177</v>
      </c>
      <c r="E9" s="137">
        <v>819</v>
      </c>
      <c r="F9" s="137">
        <v>1013</v>
      </c>
      <c r="G9" s="137">
        <v>812</v>
      </c>
      <c r="H9" s="137">
        <v>770</v>
      </c>
      <c r="I9" s="137">
        <v>553</v>
      </c>
      <c r="J9" s="137">
        <v>814</v>
      </c>
      <c r="K9" s="137">
        <v>992</v>
      </c>
      <c r="L9" s="137">
        <v>1552</v>
      </c>
      <c r="M9" s="137">
        <v>1069</v>
      </c>
      <c r="N9" s="122"/>
      <c r="O9" s="267"/>
      <c r="P9" s="267"/>
    </row>
    <row r="10" spans="1:17" s="235" customFormat="1">
      <c r="A10" s="139" t="s">
        <v>8</v>
      </c>
      <c r="B10" s="175">
        <v>819</v>
      </c>
      <c r="C10" s="175">
        <v>920</v>
      </c>
      <c r="D10" s="175">
        <v>1121</v>
      </c>
      <c r="E10" s="175">
        <v>831</v>
      </c>
      <c r="F10" s="175">
        <v>983</v>
      </c>
      <c r="G10" s="175">
        <v>1000</v>
      </c>
      <c r="H10" s="175">
        <v>803</v>
      </c>
      <c r="I10" s="175">
        <v>551</v>
      </c>
      <c r="J10" s="175">
        <v>896</v>
      </c>
      <c r="K10" s="175">
        <v>1044</v>
      </c>
      <c r="L10" s="175">
        <v>1251</v>
      </c>
      <c r="M10" s="175">
        <v>895</v>
      </c>
      <c r="N10" s="122"/>
      <c r="O10" s="267"/>
      <c r="P10" s="267"/>
    </row>
    <row r="11" spans="1:17" s="235" customFormat="1">
      <c r="A11" s="169" t="s">
        <v>265</v>
      </c>
      <c r="B11" s="170">
        <v>290</v>
      </c>
      <c r="C11" s="170">
        <v>319</v>
      </c>
      <c r="D11" s="170">
        <v>481</v>
      </c>
      <c r="E11" s="170">
        <v>320</v>
      </c>
      <c r="F11" s="170">
        <v>420</v>
      </c>
      <c r="G11" s="170">
        <v>461</v>
      </c>
      <c r="H11" s="170">
        <v>413</v>
      </c>
      <c r="I11" s="170">
        <v>268</v>
      </c>
      <c r="J11" s="170">
        <v>390</v>
      </c>
      <c r="K11" s="170">
        <v>367</v>
      </c>
      <c r="L11" s="170">
        <v>387</v>
      </c>
      <c r="M11" s="170">
        <v>355</v>
      </c>
      <c r="N11" s="122"/>
      <c r="O11" s="267"/>
      <c r="P11" s="267"/>
    </row>
    <row r="12" spans="1:17" s="235" customFormat="1">
      <c r="A12" s="138" t="s">
        <v>7</v>
      </c>
      <c r="B12" s="137">
        <v>149</v>
      </c>
      <c r="C12" s="137">
        <v>144</v>
      </c>
      <c r="D12" s="137">
        <v>247</v>
      </c>
      <c r="E12" s="137">
        <v>149</v>
      </c>
      <c r="F12" s="137">
        <v>188</v>
      </c>
      <c r="G12" s="137">
        <v>193</v>
      </c>
      <c r="H12" s="137">
        <v>180</v>
      </c>
      <c r="I12" s="137">
        <v>112</v>
      </c>
      <c r="J12" s="137">
        <v>163</v>
      </c>
      <c r="K12" s="137">
        <v>160</v>
      </c>
      <c r="L12" s="137">
        <v>187</v>
      </c>
      <c r="M12" s="137">
        <v>156</v>
      </c>
      <c r="N12" s="122"/>
      <c r="O12" s="267"/>
    </row>
    <row r="13" spans="1:17" s="235" customFormat="1">
      <c r="A13" s="139" t="s">
        <v>8</v>
      </c>
      <c r="B13" s="175">
        <v>141</v>
      </c>
      <c r="C13" s="175">
        <v>175</v>
      </c>
      <c r="D13" s="175">
        <v>234</v>
      </c>
      <c r="E13" s="175">
        <v>171</v>
      </c>
      <c r="F13" s="175">
        <v>232</v>
      </c>
      <c r="G13" s="175">
        <v>268</v>
      </c>
      <c r="H13" s="175">
        <v>233</v>
      </c>
      <c r="I13" s="175">
        <v>156</v>
      </c>
      <c r="J13" s="175">
        <v>227</v>
      </c>
      <c r="K13" s="175">
        <v>207</v>
      </c>
      <c r="L13" s="175">
        <v>200</v>
      </c>
      <c r="M13" s="175">
        <v>199</v>
      </c>
      <c r="N13" s="122"/>
    </row>
    <row r="14" spans="1:17" s="235" customFormat="1">
      <c r="A14" s="169" t="s">
        <v>266</v>
      </c>
      <c r="B14" s="170">
        <v>5418</v>
      </c>
      <c r="C14" s="170">
        <v>1560</v>
      </c>
      <c r="D14" s="170">
        <v>2655</v>
      </c>
      <c r="E14" s="170">
        <v>1029</v>
      </c>
      <c r="F14" s="170">
        <v>1339</v>
      </c>
      <c r="G14" s="170">
        <v>894</v>
      </c>
      <c r="H14" s="170">
        <v>741</v>
      </c>
      <c r="I14" s="170">
        <v>541</v>
      </c>
      <c r="J14" s="170">
        <v>714</v>
      </c>
      <c r="K14" s="170">
        <v>1154</v>
      </c>
      <c r="L14" s="170">
        <v>2221</v>
      </c>
      <c r="M14" s="170">
        <v>1639</v>
      </c>
      <c r="N14" s="122"/>
      <c r="O14" s="267"/>
    </row>
    <row r="15" spans="1:17" s="235" customFormat="1">
      <c r="A15" s="138" t="s">
        <v>7</v>
      </c>
      <c r="B15" s="137">
        <v>4687</v>
      </c>
      <c r="C15" s="137">
        <v>1364</v>
      </c>
      <c r="D15" s="137">
        <v>2395</v>
      </c>
      <c r="E15" s="137">
        <v>867</v>
      </c>
      <c r="F15" s="137">
        <v>1065</v>
      </c>
      <c r="G15" s="137">
        <v>677</v>
      </c>
      <c r="H15" s="137">
        <v>503</v>
      </c>
      <c r="I15" s="137">
        <v>417</v>
      </c>
      <c r="J15" s="137">
        <v>556</v>
      </c>
      <c r="K15" s="137">
        <v>968</v>
      </c>
      <c r="L15" s="137">
        <v>2011</v>
      </c>
      <c r="M15" s="137">
        <v>1423</v>
      </c>
      <c r="N15" s="122"/>
      <c r="O15" s="267"/>
    </row>
    <row r="16" spans="1:17" s="235" customFormat="1">
      <c r="A16" s="139" t="s">
        <v>8</v>
      </c>
      <c r="B16" s="175">
        <v>731</v>
      </c>
      <c r="C16" s="175">
        <v>196</v>
      </c>
      <c r="D16" s="175">
        <v>260</v>
      </c>
      <c r="E16" s="175">
        <v>162</v>
      </c>
      <c r="F16" s="175">
        <v>274</v>
      </c>
      <c r="G16" s="175">
        <v>217</v>
      </c>
      <c r="H16" s="175">
        <v>238</v>
      </c>
      <c r="I16" s="175">
        <v>124</v>
      </c>
      <c r="J16" s="175">
        <v>158</v>
      </c>
      <c r="K16" s="175">
        <v>186</v>
      </c>
      <c r="L16" s="175">
        <v>210</v>
      </c>
      <c r="M16" s="175">
        <v>216</v>
      </c>
      <c r="N16" s="122"/>
    </row>
    <row r="17" spans="1:16" s="235" customFormat="1">
      <c r="A17" s="169" t="s">
        <v>408</v>
      </c>
      <c r="B17" s="170">
        <v>401</v>
      </c>
      <c r="C17" s="170">
        <v>434</v>
      </c>
      <c r="D17" s="170">
        <v>513</v>
      </c>
      <c r="E17" s="170">
        <v>413</v>
      </c>
      <c r="F17" s="170">
        <v>486</v>
      </c>
      <c r="G17" s="170">
        <v>525</v>
      </c>
      <c r="H17" s="170">
        <v>468</v>
      </c>
      <c r="I17" s="170">
        <v>348</v>
      </c>
      <c r="J17" s="170">
        <v>470</v>
      </c>
      <c r="K17" s="170">
        <v>481</v>
      </c>
      <c r="L17" s="170">
        <v>502</v>
      </c>
      <c r="M17" s="170">
        <v>408</v>
      </c>
      <c r="N17" s="122"/>
      <c r="O17" s="267"/>
    </row>
    <row r="18" spans="1:16" s="235" customFormat="1">
      <c r="A18" s="138" t="s">
        <v>7</v>
      </c>
      <c r="B18" s="137">
        <v>193</v>
      </c>
      <c r="C18" s="137">
        <v>165</v>
      </c>
      <c r="D18" s="137">
        <v>184</v>
      </c>
      <c r="E18" s="137">
        <v>161</v>
      </c>
      <c r="F18" s="137">
        <v>175</v>
      </c>
      <c r="G18" s="137">
        <v>170</v>
      </c>
      <c r="H18" s="137">
        <v>154</v>
      </c>
      <c r="I18" s="137">
        <v>98</v>
      </c>
      <c r="J18" s="137">
        <v>148</v>
      </c>
      <c r="K18" s="137">
        <v>154</v>
      </c>
      <c r="L18" s="137">
        <v>160</v>
      </c>
      <c r="M18" s="137">
        <v>123</v>
      </c>
      <c r="N18" s="122"/>
    </row>
    <row r="19" spans="1:16" s="235" customFormat="1">
      <c r="A19" s="139" t="s">
        <v>8</v>
      </c>
      <c r="B19" s="175">
        <v>208</v>
      </c>
      <c r="C19" s="175">
        <v>269</v>
      </c>
      <c r="D19" s="175">
        <v>329</v>
      </c>
      <c r="E19" s="175">
        <v>252</v>
      </c>
      <c r="F19" s="175">
        <v>311</v>
      </c>
      <c r="G19" s="175">
        <v>355</v>
      </c>
      <c r="H19" s="175">
        <v>314</v>
      </c>
      <c r="I19" s="175">
        <v>250</v>
      </c>
      <c r="J19" s="175">
        <v>322</v>
      </c>
      <c r="K19" s="175">
        <v>327</v>
      </c>
      <c r="L19" s="175">
        <v>342</v>
      </c>
      <c r="M19" s="175">
        <v>285</v>
      </c>
      <c r="N19" s="122"/>
    </row>
    <row r="20" spans="1:16" s="235" customFormat="1">
      <c r="A20" s="169" t="s">
        <v>269</v>
      </c>
      <c r="B20" s="170">
        <v>1896</v>
      </c>
      <c r="C20" s="170">
        <v>2064</v>
      </c>
      <c r="D20" s="170">
        <v>2632</v>
      </c>
      <c r="E20" s="170">
        <v>1899</v>
      </c>
      <c r="F20" s="170">
        <v>2363</v>
      </c>
      <c r="G20" s="170">
        <v>2128</v>
      </c>
      <c r="H20" s="170">
        <v>2135</v>
      </c>
      <c r="I20" s="170">
        <v>1724</v>
      </c>
      <c r="J20" s="170">
        <v>2124</v>
      </c>
      <c r="K20" s="170">
        <v>2022</v>
      </c>
      <c r="L20" s="170">
        <v>2133</v>
      </c>
      <c r="M20" s="170">
        <v>1793</v>
      </c>
      <c r="N20" s="122"/>
      <c r="O20" s="267"/>
    </row>
    <row r="21" spans="1:16" s="235" customFormat="1">
      <c r="A21" s="138" t="s">
        <v>7</v>
      </c>
      <c r="B21" s="137">
        <v>912</v>
      </c>
      <c r="C21" s="137">
        <v>919</v>
      </c>
      <c r="D21" s="137">
        <v>1139</v>
      </c>
      <c r="E21" s="137">
        <v>864</v>
      </c>
      <c r="F21" s="137">
        <v>1054</v>
      </c>
      <c r="G21" s="137">
        <v>933</v>
      </c>
      <c r="H21" s="137">
        <v>924</v>
      </c>
      <c r="I21" s="137">
        <v>730</v>
      </c>
      <c r="J21" s="137">
        <v>907</v>
      </c>
      <c r="K21" s="137">
        <v>923</v>
      </c>
      <c r="L21" s="137">
        <v>938</v>
      </c>
      <c r="M21" s="137">
        <v>781</v>
      </c>
      <c r="N21" s="122"/>
    </row>
    <row r="22" spans="1:16" s="235" customFormat="1">
      <c r="A22" s="139" t="s">
        <v>8</v>
      </c>
      <c r="B22" s="175">
        <v>984</v>
      </c>
      <c r="C22" s="175">
        <v>1145</v>
      </c>
      <c r="D22" s="175">
        <v>1493</v>
      </c>
      <c r="E22" s="175">
        <v>1035</v>
      </c>
      <c r="F22" s="175">
        <v>1309</v>
      </c>
      <c r="G22" s="175">
        <v>1195</v>
      </c>
      <c r="H22" s="175">
        <v>1211</v>
      </c>
      <c r="I22" s="175">
        <v>994</v>
      </c>
      <c r="J22" s="175">
        <v>1217</v>
      </c>
      <c r="K22" s="175">
        <v>1099</v>
      </c>
      <c r="L22" s="175">
        <v>1195</v>
      </c>
      <c r="M22" s="175">
        <v>1012</v>
      </c>
      <c r="N22" s="122"/>
    </row>
    <row r="23" spans="1:16">
      <c r="A23" s="169" t="s">
        <v>409</v>
      </c>
      <c r="B23" s="170">
        <v>1836</v>
      </c>
      <c r="C23" s="170">
        <v>918</v>
      </c>
      <c r="D23" s="170">
        <v>1554</v>
      </c>
      <c r="E23" s="170">
        <v>1020</v>
      </c>
      <c r="F23" s="170">
        <v>1013</v>
      </c>
      <c r="G23" s="170">
        <v>636</v>
      </c>
      <c r="H23" s="170">
        <v>524</v>
      </c>
      <c r="I23" s="170">
        <v>333</v>
      </c>
      <c r="J23" s="170">
        <v>588</v>
      </c>
      <c r="K23" s="170">
        <v>1014</v>
      </c>
      <c r="L23" s="170">
        <v>1577</v>
      </c>
      <c r="M23" s="170">
        <v>855</v>
      </c>
      <c r="N23" s="122"/>
      <c r="P23" s="235"/>
    </row>
    <row r="24" spans="1:16">
      <c r="A24" s="138" t="s">
        <v>7</v>
      </c>
      <c r="B24" s="137">
        <v>1690</v>
      </c>
      <c r="C24" s="137">
        <v>819</v>
      </c>
      <c r="D24" s="137">
        <v>1399</v>
      </c>
      <c r="E24" s="137">
        <v>923</v>
      </c>
      <c r="F24" s="137">
        <v>865</v>
      </c>
      <c r="G24" s="137">
        <v>531</v>
      </c>
      <c r="H24" s="137">
        <v>386</v>
      </c>
      <c r="I24" s="137">
        <v>266</v>
      </c>
      <c r="J24" s="137">
        <v>481</v>
      </c>
      <c r="K24" s="137">
        <v>907</v>
      </c>
      <c r="L24" s="137">
        <v>1432</v>
      </c>
      <c r="M24" s="137">
        <v>742</v>
      </c>
      <c r="N24" s="122"/>
      <c r="P24" s="235"/>
    </row>
    <row r="25" spans="1:16">
      <c r="A25" s="139" t="s">
        <v>8</v>
      </c>
      <c r="B25" s="175">
        <v>146</v>
      </c>
      <c r="C25" s="175">
        <v>99</v>
      </c>
      <c r="D25" s="175">
        <v>155</v>
      </c>
      <c r="E25" s="175">
        <v>97</v>
      </c>
      <c r="F25" s="175">
        <v>148</v>
      </c>
      <c r="G25" s="175">
        <v>105</v>
      </c>
      <c r="H25" s="175">
        <v>138</v>
      </c>
      <c r="I25" s="175">
        <v>67</v>
      </c>
      <c r="J25" s="175">
        <v>107</v>
      </c>
      <c r="K25" s="175">
        <v>107</v>
      </c>
      <c r="L25" s="175">
        <v>145</v>
      </c>
      <c r="M25" s="175">
        <v>113</v>
      </c>
      <c r="N25" s="122"/>
      <c r="P25" s="235"/>
    </row>
    <row r="26" spans="1:16">
      <c r="A26" s="169" t="s">
        <v>271</v>
      </c>
      <c r="B26" s="170">
        <v>82</v>
      </c>
      <c r="C26" s="170">
        <v>57</v>
      </c>
      <c r="D26" s="170">
        <v>73</v>
      </c>
      <c r="E26" s="170">
        <v>53</v>
      </c>
      <c r="F26" s="170">
        <v>51</v>
      </c>
      <c r="G26" s="170">
        <v>55</v>
      </c>
      <c r="H26" s="170">
        <v>39</v>
      </c>
      <c r="I26" s="170">
        <v>24</v>
      </c>
      <c r="J26" s="170">
        <v>50</v>
      </c>
      <c r="K26" s="170">
        <v>50</v>
      </c>
      <c r="L26" s="170">
        <v>53</v>
      </c>
      <c r="M26" s="170">
        <v>50</v>
      </c>
      <c r="N26" s="122"/>
    </row>
    <row r="27" spans="1:16">
      <c r="A27" s="138" t="s">
        <v>7</v>
      </c>
      <c r="B27" s="137">
        <v>66</v>
      </c>
      <c r="C27" s="137">
        <v>36</v>
      </c>
      <c r="D27" s="137">
        <v>44</v>
      </c>
      <c r="E27" s="137">
        <v>29</v>
      </c>
      <c r="F27" s="137">
        <v>31</v>
      </c>
      <c r="G27" s="137">
        <v>31</v>
      </c>
      <c r="H27" s="137">
        <v>20</v>
      </c>
      <c r="I27" s="137">
        <v>15</v>
      </c>
      <c r="J27" s="137">
        <v>28</v>
      </c>
      <c r="K27" s="137">
        <v>37</v>
      </c>
      <c r="L27" s="137">
        <v>32</v>
      </c>
      <c r="M27" s="137">
        <v>33</v>
      </c>
      <c r="N27" s="122"/>
    </row>
    <row r="28" spans="1:16">
      <c r="A28" s="139" t="s">
        <v>8</v>
      </c>
      <c r="B28" s="175">
        <v>16</v>
      </c>
      <c r="C28" s="175">
        <v>21</v>
      </c>
      <c r="D28" s="175">
        <v>29</v>
      </c>
      <c r="E28" s="175">
        <v>24</v>
      </c>
      <c r="F28" s="175">
        <v>20</v>
      </c>
      <c r="G28" s="175">
        <v>24</v>
      </c>
      <c r="H28" s="175">
        <v>19</v>
      </c>
      <c r="I28" s="175">
        <v>9</v>
      </c>
      <c r="J28" s="175">
        <v>22</v>
      </c>
      <c r="K28" s="175">
        <v>13</v>
      </c>
      <c r="L28" s="175">
        <v>21</v>
      </c>
      <c r="M28" s="175">
        <v>17</v>
      </c>
      <c r="N28" s="122"/>
    </row>
    <row r="29" spans="1:16" ht="13.5">
      <c r="A29" s="127" t="s">
        <v>216</v>
      </c>
    </row>
    <row r="30" spans="1:16">
      <c r="A30" s="349" t="s">
        <v>667</v>
      </c>
      <c r="B30" s="350">
        <f>B5</f>
        <v>28506</v>
      </c>
      <c r="C30" s="350">
        <f t="shared" ref="C30:M30" si="0">C5</f>
        <v>28360</v>
      </c>
      <c r="D30" s="350">
        <f t="shared" si="0"/>
        <v>31848</v>
      </c>
      <c r="E30" s="350">
        <f t="shared" si="0"/>
        <v>24778</v>
      </c>
      <c r="F30" s="350">
        <f t="shared" si="0"/>
        <v>30621</v>
      </c>
      <c r="G30" s="350">
        <f t="shared" si="0"/>
        <v>33881</v>
      </c>
      <c r="H30" s="350">
        <f t="shared" si="0"/>
        <v>32126</v>
      </c>
      <c r="I30" s="350">
        <f t="shared" si="0"/>
        <v>15981</v>
      </c>
      <c r="J30" s="350">
        <f t="shared" si="0"/>
        <v>22444</v>
      </c>
      <c r="K30" s="350">
        <f t="shared" si="0"/>
        <v>21783</v>
      </c>
      <c r="L30" s="350">
        <f t="shared" si="0"/>
        <v>21070</v>
      </c>
      <c r="M30" s="350">
        <f t="shared" si="0"/>
        <v>16991</v>
      </c>
      <c r="N30" s="351"/>
      <c r="O30" s="352"/>
    </row>
    <row r="31" spans="1:16">
      <c r="A31" s="349" t="s">
        <v>668</v>
      </c>
      <c r="B31" s="350">
        <f>B26+B23+B20+B17+B14+B11+B8</f>
        <v>11628</v>
      </c>
      <c r="C31" s="350">
        <f t="shared" ref="C31:M31" si="1">C26+C23+C20+C17+C14+C11+C8</f>
        <v>7207</v>
      </c>
      <c r="D31" s="350">
        <f t="shared" si="1"/>
        <v>10206</v>
      </c>
      <c r="E31" s="350">
        <f t="shared" si="1"/>
        <v>6384</v>
      </c>
      <c r="F31" s="350">
        <f t="shared" si="1"/>
        <v>7668</v>
      </c>
      <c r="G31" s="350">
        <f t="shared" si="1"/>
        <v>6511</v>
      </c>
      <c r="H31" s="350">
        <f t="shared" si="1"/>
        <v>5893</v>
      </c>
      <c r="I31" s="350">
        <f t="shared" si="1"/>
        <v>4342</v>
      </c>
      <c r="J31" s="350">
        <f t="shared" si="1"/>
        <v>6046</v>
      </c>
      <c r="K31" s="350">
        <f t="shared" si="1"/>
        <v>7124</v>
      </c>
      <c r="L31" s="350">
        <f t="shared" si="1"/>
        <v>9676</v>
      </c>
      <c r="M31" s="350">
        <f t="shared" si="1"/>
        <v>7064</v>
      </c>
      <c r="N31" s="351"/>
      <c r="O31" s="353"/>
    </row>
    <row r="32" spans="1:16">
      <c r="A32" s="351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1"/>
      <c r="O32" s="352"/>
    </row>
    <row r="33" spans="1:15">
      <c r="A33" s="351"/>
      <c r="B33" s="354"/>
      <c r="C33" s="354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351"/>
      <c r="O33" s="352"/>
    </row>
    <row r="34" spans="1:15">
      <c r="A34" s="351"/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1"/>
      <c r="O34" s="352"/>
    </row>
    <row r="35" spans="1:15">
      <c r="A35" s="351"/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1"/>
      <c r="O35" s="352"/>
    </row>
    <row r="36" spans="1:15">
      <c r="A36" s="351"/>
      <c r="B36" s="354"/>
      <c r="C36" s="354"/>
      <c r="D36" s="354"/>
      <c r="E36" s="354"/>
      <c r="F36" s="354"/>
      <c r="G36" s="354"/>
      <c r="H36" s="354"/>
      <c r="I36" s="354"/>
      <c r="J36" s="354"/>
      <c r="K36" s="354"/>
      <c r="L36" s="354"/>
      <c r="M36" s="354"/>
      <c r="N36" s="351"/>
      <c r="O36" s="352"/>
    </row>
    <row r="37" spans="1:15">
      <c r="A37" s="351"/>
      <c r="B37" s="354"/>
      <c r="C37" s="354"/>
      <c r="D37" s="354"/>
      <c r="E37" s="354"/>
      <c r="F37" s="354"/>
      <c r="G37" s="354"/>
      <c r="H37" s="354"/>
      <c r="I37" s="354"/>
      <c r="J37" s="354"/>
      <c r="K37" s="354"/>
      <c r="L37" s="354"/>
      <c r="M37" s="354"/>
      <c r="N37" s="351"/>
      <c r="O37" s="352"/>
    </row>
    <row r="38" spans="1:15">
      <c r="A38" s="351"/>
      <c r="B38" s="354"/>
      <c r="C38" s="354"/>
      <c r="D38" s="354"/>
      <c r="E38" s="354"/>
      <c r="F38" s="354"/>
      <c r="G38" s="354"/>
      <c r="H38" s="354"/>
      <c r="I38" s="354"/>
      <c r="J38" s="354"/>
      <c r="K38" s="354"/>
      <c r="L38" s="354"/>
      <c r="M38" s="354"/>
      <c r="N38" s="351"/>
      <c r="O38" s="352"/>
    </row>
    <row r="39" spans="1:15">
      <c r="A39" s="351"/>
      <c r="B39" s="354"/>
      <c r="C39" s="354"/>
      <c r="D39" s="354"/>
      <c r="E39" s="354"/>
      <c r="F39" s="354"/>
      <c r="G39" s="354"/>
      <c r="H39" s="354"/>
      <c r="I39" s="354"/>
      <c r="J39" s="354"/>
      <c r="K39" s="354"/>
      <c r="L39" s="354"/>
      <c r="M39" s="354"/>
      <c r="N39" s="351"/>
      <c r="O39" s="352"/>
    </row>
    <row r="40" spans="1:15"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</row>
    <row r="41" spans="1:15"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</row>
    <row r="42" spans="1:15"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</row>
    <row r="43" spans="1:15"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</row>
    <row r="44" spans="1:15"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</row>
    <row r="45" spans="1:15"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</row>
    <row r="46" spans="1:15"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</row>
    <row r="47" spans="1:1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</row>
    <row r="48" spans="1:15"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</row>
    <row r="49" spans="2:13"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</row>
    <row r="50" spans="2:13"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</row>
    <row r="51" spans="2:13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</row>
    <row r="52" spans="2:13"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</row>
    <row r="53" spans="2:13"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</row>
    <row r="54" spans="2:13"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</row>
    <row r="55" spans="2:13"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</row>
    <row r="56" spans="2:13"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</row>
    <row r="57" spans="2:13"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</row>
    <row r="58" spans="2:13"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</row>
    <row r="59" spans="2:13"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</row>
    <row r="60" spans="2:13"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</row>
    <row r="61" spans="2:13"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</row>
    <row r="62" spans="2:13"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</row>
    <row r="63" spans="2:13"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</row>
    <row r="64" spans="2:13"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</row>
    <row r="65" spans="2:13"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</row>
    <row r="66" spans="2:13"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</row>
    <row r="67" spans="2:13"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</row>
    <row r="68" spans="2:13"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</row>
    <row r="69" spans="2:13"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</row>
    <row r="70" spans="2:13"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</row>
    <row r="71" spans="2:13"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</row>
    <row r="72" spans="2:13"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</row>
    <row r="73" spans="2:13"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</row>
    <row r="74" spans="2:13"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</row>
    <row r="75" spans="2:13"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</row>
    <row r="76" spans="2:13"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</row>
    <row r="77" spans="2:13">
      <c r="B77" s="246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</row>
    <row r="78" spans="2:13">
      <c r="B78" s="246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</row>
    <row r="79" spans="2:13"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</row>
    <row r="80" spans="2:13"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</row>
    <row r="81" spans="2:13"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</row>
    <row r="82" spans="2:13"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</row>
    <row r="83" spans="2:13"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</row>
    <row r="84" spans="2:13">
      <c r="B84" s="246"/>
      <c r="C84" s="246"/>
      <c r="D84" s="246"/>
      <c r="E84" s="246"/>
      <c r="F84" s="246"/>
      <c r="G84" s="246"/>
      <c r="H84" s="246"/>
      <c r="I84" s="246"/>
      <c r="J84" s="246"/>
      <c r="K84" s="246"/>
      <c r="L84" s="246"/>
      <c r="M84" s="246"/>
    </row>
    <row r="85" spans="2:13"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</row>
    <row r="86" spans="2:13"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</row>
    <row r="87" spans="2:13"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</row>
    <row r="88" spans="2:13"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</row>
    <row r="89" spans="2:13"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</row>
    <row r="90" spans="2:13"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</row>
    <row r="91" spans="2:13"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</row>
    <row r="92" spans="2:13"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</row>
    <row r="93" spans="2:13"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</row>
    <row r="94" spans="2:13"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</row>
    <row r="95" spans="2:13"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</row>
    <row r="96" spans="2:13"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</row>
    <row r="97" spans="2:13">
      <c r="B97" s="246"/>
      <c r="C97" s="246"/>
      <c r="D97" s="246"/>
      <c r="E97" s="246"/>
      <c r="F97" s="246"/>
      <c r="G97" s="246"/>
      <c r="H97" s="246"/>
      <c r="I97" s="246"/>
      <c r="J97" s="246"/>
      <c r="K97" s="246"/>
      <c r="L97" s="246"/>
      <c r="M97" s="246"/>
    </row>
    <row r="98" spans="2:13"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</row>
    <row r="99" spans="2:13"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</row>
    <row r="100" spans="2:13"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</row>
    <row r="101" spans="2:13"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</row>
    <row r="102" spans="2:13"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</row>
    <row r="103" spans="2:13"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</row>
    <row r="104" spans="2:13">
      <c r="B104" s="246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</row>
    <row r="105" spans="2:13"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</row>
    <row r="106" spans="2:13"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</row>
    <row r="107" spans="2:13"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</row>
    <row r="108" spans="2:13"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</row>
    <row r="109" spans="2:13"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</row>
    <row r="110" spans="2:13"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</row>
    <row r="111" spans="2:13"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</row>
    <row r="112" spans="2:13"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</row>
    <row r="113" spans="2:13">
      <c r="B113" s="246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</row>
    <row r="114" spans="2:13"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</row>
    <row r="115" spans="2:13">
      <c r="B115" s="246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  <c r="M115" s="246"/>
    </row>
    <row r="116" spans="2:13"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</row>
    <row r="117" spans="2:13"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</row>
    <row r="118" spans="2:13"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</row>
    <row r="119" spans="2:13"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  <c r="M119" s="246"/>
    </row>
    <row r="120" spans="2:13"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</row>
    <row r="121" spans="2:13"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46"/>
      <c r="M121" s="246"/>
    </row>
    <row r="122" spans="2:13"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</row>
    <row r="123" spans="2:13"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  <c r="M123" s="246"/>
    </row>
    <row r="124" spans="2:13">
      <c r="B124" s="246"/>
      <c r="C124" s="246"/>
      <c r="D124" s="246"/>
      <c r="E124" s="246"/>
      <c r="F124" s="246"/>
      <c r="G124" s="246"/>
      <c r="H124" s="246"/>
      <c r="I124" s="246"/>
      <c r="J124" s="246"/>
      <c r="K124" s="246"/>
      <c r="L124" s="246"/>
      <c r="M124" s="246"/>
    </row>
    <row r="125" spans="2:13"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</row>
    <row r="126" spans="2:13"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</row>
    <row r="127" spans="2:13"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</row>
    <row r="128" spans="2:13"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</row>
    <row r="129" spans="2:13"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</row>
    <row r="130" spans="2:13"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</row>
    <row r="131" spans="2:13"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6"/>
      <c r="M131" s="246"/>
    </row>
    <row r="132" spans="2:13"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6"/>
      <c r="M132" s="246"/>
    </row>
    <row r="133" spans="2:13"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</row>
    <row r="134" spans="2:13"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46"/>
      <c r="M134" s="246"/>
    </row>
    <row r="135" spans="2:13"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  <c r="M135" s="246"/>
    </row>
    <row r="136" spans="2:13">
      <c r="B136" s="246"/>
      <c r="C136" s="246"/>
      <c r="D136" s="246"/>
      <c r="E136" s="246"/>
      <c r="F136" s="246"/>
      <c r="G136" s="246"/>
      <c r="H136" s="246"/>
      <c r="I136" s="246"/>
      <c r="J136" s="246"/>
      <c r="K136" s="246"/>
      <c r="L136" s="246"/>
      <c r="M136" s="246"/>
    </row>
    <row r="137" spans="2:13"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  <c r="M137" s="246"/>
    </row>
    <row r="138" spans="2:13">
      <c r="B138" s="246"/>
      <c r="C138" s="246"/>
      <c r="D138" s="246"/>
      <c r="E138" s="246"/>
      <c r="F138" s="246"/>
      <c r="G138" s="246"/>
      <c r="H138" s="246"/>
      <c r="I138" s="246"/>
      <c r="J138" s="246"/>
      <c r="K138" s="246"/>
      <c r="L138" s="246"/>
      <c r="M138" s="246"/>
    </row>
    <row r="139" spans="2:13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</row>
    <row r="140" spans="2:13"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  <c r="M140" s="246"/>
    </row>
    <row r="141" spans="2:13"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  <c r="L141" s="246"/>
      <c r="M141" s="246"/>
    </row>
    <row r="142" spans="2:13"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  <c r="L142" s="246"/>
      <c r="M142" s="246"/>
    </row>
    <row r="143" spans="2:13"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  <c r="M143" s="246"/>
    </row>
    <row r="144" spans="2:13"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</row>
    <row r="145" spans="2:13"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</row>
    <row r="146" spans="2:13">
      <c r="B146" s="246"/>
      <c r="C146" s="246"/>
      <c r="D146" s="246"/>
      <c r="E146" s="246"/>
      <c r="F146" s="246"/>
      <c r="G146" s="246"/>
      <c r="H146" s="246"/>
      <c r="I146" s="246"/>
      <c r="J146" s="246"/>
      <c r="K146" s="246"/>
      <c r="L146" s="246"/>
      <c r="M146" s="246"/>
    </row>
    <row r="147" spans="2:13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</row>
    <row r="148" spans="2:13"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</row>
    <row r="149" spans="2:13"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</row>
    <row r="150" spans="2:13">
      <c r="B150" s="246"/>
      <c r="C150" s="246"/>
      <c r="D150" s="246"/>
      <c r="E150" s="246"/>
      <c r="F150" s="246"/>
      <c r="G150" s="246"/>
      <c r="H150" s="246"/>
      <c r="I150" s="246"/>
      <c r="J150" s="246"/>
      <c r="K150" s="246"/>
      <c r="L150" s="246"/>
      <c r="M150" s="246"/>
    </row>
    <row r="151" spans="2:13"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</row>
    <row r="152" spans="2:13">
      <c r="B152" s="246"/>
      <c r="C152" s="246"/>
      <c r="D152" s="246"/>
      <c r="E152" s="246"/>
      <c r="F152" s="246"/>
      <c r="G152" s="246"/>
      <c r="H152" s="246"/>
      <c r="I152" s="246"/>
      <c r="J152" s="246"/>
      <c r="K152" s="246"/>
      <c r="L152" s="246"/>
      <c r="M152" s="246"/>
    </row>
    <row r="153" spans="2:13">
      <c r="B153" s="246"/>
      <c r="C153" s="246"/>
      <c r="D153" s="246"/>
      <c r="E153" s="246"/>
      <c r="F153" s="246"/>
      <c r="G153" s="246"/>
      <c r="H153" s="246"/>
      <c r="I153" s="246"/>
      <c r="J153" s="246"/>
      <c r="K153" s="246"/>
      <c r="L153" s="246"/>
      <c r="M153" s="246"/>
    </row>
    <row r="154" spans="2:13"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</row>
    <row r="155" spans="2:13">
      <c r="B155" s="246"/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6"/>
    </row>
    <row r="156" spans="2:13">
      <c r="B156" s="246"/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</row>
    <row r="157" spans="2:13">
      <c r="B157" s="246"/>
      <c r="C157" s="246"/>
      <c r="D157" s="246"/>
      <c r="E157" s="246"/>
      <c r="F157" s="246"/>
      <c r="G157" s="246"/>
      <c r="H157" s="246"/>
      <c r="I157" s="246"/>
      <c r="J157" s="246"/>
      <c r="K157" s="246"/>
      <c r="L157" s="246"/>
      <c r="M157" s="246"/>
    </row>
    <row r="158" spans="2:13">
      <c r="B158" s="246"/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</row>
    <row r="159" spans="2:13">
      <c r="B159" s="246"/>
      <c r="C159" s="246"/>
      <c r="D159" s="246"/>
      <c r="E159" s="246"/>
      <c r="F159" s="246"/>
      <c r="G159" s="246"/>
      <c r="H159" s="246"/>
      <c r="I159" s="246"/>
      <c r="J159" s="246"/>
      <c r="K159" s="246"/>
      <c r="L159" s="246"/>
      <c r="M159" s="246"/>
    </row>
    <row r="160" spans="2:13">
      <c r="B160" s="246"/>
      <c r="C160" s="246"/>
      <c r="D160" s="246"/>
      <c r="E160" s="246"/>
      <c r="F160" s="246"/>
      <c r="G160" s="246"/>
      <c r="H160" s="246"/>
      <c r="I160" s="246"/>
      <c r="J160" s="246"/>
      <c r="K160" s="246"/>
      <c r="L160" s="246"/>
      <c r="M160" s="246"/>
    </row>
    <row r="161" spans="2:13">
      <c r="B161" s="246"/>
      <c r="C161" s="246"/>
      <c r="D161" s="246"/>
      <c r="E161" s="246"/>
      <c r="F161" s="246"/>
      <c r="G161" s="246"/>
      <c r="H161" s="246"/>
      <c r="I161" s="246"/>
      <c r="J161" s="246"/>
      <c r="K161" s="246"/>
      <c r="L161" s="246"/>
      <c r="M161" s="246"/>
    </row>
    <row r="162" spans="2:13">
      <c r="B162" s="246"/>
      <c r="C162" s="246"/>
      <c r="D162" s="246"/>
      <c r="E162" s="246"/>
      <c r="F162" s="246"/>
      <c r="G162" s="246"/>
      <c r="H162" s="246"/>
      <c r="I162" s="246"/>
      <c r="J162" s="246"/>
      <c r="K162" s="246"/>
      <c r="L162" s="246"/>
      <c r="M162" s="246"/>
    </row>
    <row r="163" spans="2:13">
      <c r="B163" s="246"/>
      <c r="C163" s="246"/>
      <c r="D163" s="246"/>
      <c r="E163" s="246"/>
      <c r="F163" s="246"/>
      <c r="G163" s="246"/>
      <c r="H163" s="246"/>
      <c r="I163" s="246"/>
      <c r="J163" s="246"/>
      <c r="K163" s="246"/>
      <c r="L163" s="246"/>
      <c r="M163" s="246"/>
    </row>
    <row r="164" spans="2:13"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</row>
    <row r="165" spans="2:13">
      <c r="B165" s="246"/>
      <c r="C165" s="246"/>
      <c r="D165" s="246"/>
      <c r="E165" s="246"/>
      <c r="F165" s="246"/>
      <c r="G165" s="246"/>
      <c r="H165" s="246"/>
      <c r="I165" s="246"/>
      <c r="J165" s="246"/>
      <c r="K165" s="246"/>
      <c r="L165" s="246"/>
      <c r="M165" s="246"/>
    </row>
    <row r="166" spans="2:13"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46"/>
      <c r="M166" s="246"/>
    </row>
    <row r="167" spans="2:13">
      <c r="B167" s="246"/>
      <c r="C167" s="246"/>
      <c r="D167" s="246"/>
      <c r="E167" s="246"/>
      <c r="F167" s="246"/>
      <c r="G167" s="246"/>
      <c r="H167" s="246"/>
      <c r="I167" s="246"/>
      <c r="J167" s="246"/>
      <c r="K167" s="246"/>
      <c r="L167" s="246"/>
      <c r="M167" s="246"/>
    </row>
    <row r="168" spans="2:13"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</row>
    <row r="169" spans="2:13">
      <c r="B169" s="246"/>
      <c r="C169" s="246"/>
      <c r="D169" s="246"/>
      <c r="E169" s="246"/>
      <c r="F169" s="246"/>
      <c r="G169" s="246"/>
      <c r="H169" s="246"/>
      <c r="I169" s="246"/>
      <c r="J169" s="246"/>
      <c r="K169" s="246"/>
      <c r="L169" s="246"/>
      <c r="M169" s="246"/>
    </row>
    <row r="170" spans="2:13"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</row>
    <row r="171" spans="2:13">
      <c r="B171" s="246"/>
      <c r="C171" s="246"/>
      <c r="D171" s="246"/>
      <c r="E171" s="246"/>
      <c r="F171" s="246"/>
      <c r="G171" s="246"/>
      <c r="H171" s="246"/>
      <c r="I171" s="246"/>
      <c r="J171" s="246"/>
      <c r="K171" s="246"/>
      <c r="L171" s="246"/>
      <c r="M171" s="246"/>
    </row>
    <row r="172" spans="2:13">
      <c r="B172" s="246"/>
      <c r="C172" s="246"/>
      <c r="D172" s="246"/>
      <c r="E172" s="246"/>
      <c r="F172" s="246"/>
      <c r="G172" s="246"/>
      <c r="H172" s="246"/>
      <c r="I172" s="246"/>
      <c r="J172" s="246"/>
      <c r="K172" s="246"/>
      <c r="L172" s="246"/>
      <c r="M172" s="246"/>
    </row>
    <row r="173" spans="2:13">
      <c r="B173" s="246"/>
      <c r="C173" s="246"/>
      <c r="D173" s="246"/>
      <c r="E173" s="246"/>
      <c r="F173" s="246"/>
      <c r="G173" s="246"/>
      <c r="H173" s="246"/>
      <c r="I173" s="246"/>
      <c r="J173" s="246"/>
      <c r="K173" s="246"/>
      <c r="L173" s="246"/>
      <c r="M173" s="246"/>
    </row>
    <row r="174" spans="2:13">
      <c r="B174" s="246"/>
      <c r="C174" s="246"/>
      <c r="D174" s="246"/>
      <c r="E174" s="246"/>
      <c r="F174" s="246"/>
      <c r="G174" s="246"/>
      <c r="H174" s="246"/>
      <c r="I174" s="246"/>
      <c r="J174" s="246"/>
      <c r="K174" s="246"/>
      <c r="L174" s="246"/>
      <c r="M174" s="246"/>
    </row>
    <row r="175" spans="2:13">
      <c r="B175" s="246"/>
      <c r="C175" s="246"/>
      <c r="D175" s="246"/>
      <c r="E175" s="246"/>
      <c r="F175" s="246"/>
      <c r="G175" s="246"/>
      <c r="H175" s="246"/>
      <c r="I175" s="246"/>
      <c r="J175" s="246"/>
      <c r="K175" s="246"/>
      <c r="L175" s="246"/>
      <c r="M175" s="246"/>
    </row>
    <row r="176" spans="2:13">
      <c r="B176" s="246"/>
      <c r="C176" s="246"/>
      <c r="D176" s="246"/>
      <c r="E176" s="246"/>
      <c r="F176" s="246"/>
      <c r="G176" s="246"/>
      <c r="H176" s="246"/>
      <c r="I176" s="246"/>
      <c r="J176" s="246"/>
      <c r="K176" s="246"/>
      <c r="L176" s="246"/>
      <c r="M176" s="246"/>
    </row>
    <row r="177" spans="2:13">
      <c r="B177" s="246"/>
      <c r="C177" s="246"/>
      <c r="D177" s="246"/>
      <c r="E177" s="246"/>
      <c r="F177" s="246"/>
      <c r="G177" s="246"/>
      <c r="H177" s="246"/>
      <c r="I177" s="246"/>
      <c r="J177" s="246"/>
      <c r="K177" s="246"/>
      <c r="L177" s="246"/>
      <c r="M177" s="246"/>
    </row>
    <row r="178" spans="2:13">
      <c r="B178" s="246"/>
      <c r="C178" s="246"/>
      <c r="D178" s="246"/>
      <c r="E178" s="246"/>
      <c r="F178" s="246"/>
      <c r="G178" s="246"/>
      <c r="H178" s="246"/>
      <c r="I178" s="246"/>
      <c r="J178" s="246"/>
      <c r="K178" s="246"/>
      <c r="L178" s="246"/>
      <c r="M178" s="246"/>
    </row>
    <row r="179" spans="2:13">
      <c r="B179" s="246"/>
      <c r="C179" s="246"/>
      <c r="D179" s="246"/>
      <c r="E179" s="246"/>
      <c r="F179" s="246"/>
      <c r="G179" s="246"/>
      <c r="H179" s="246"/>
      <c r="I179" s="246"/>
      <c r="J179" s="246"/>
      <c r="K179" s="246"/>
      <c r="L179" s="246"/>
      <c r="M179" s="246"/>
    </row>
    <row r="180" spans="2:13">
      <c r="B180" s="246"/>
      <c r="C180" s="246"/>
      <c r="D180" s="246"/>
      <c r="E180" s="246"/>
      <c r="F180" s="246"/>
      <c r="G180" s="246"/>
      <c r="H180" s="246"/>
      <c r="I180" s="246"/>
      <c r="J180" s="246"/>
      <c r="K180" s="246"/>
      <c r="L180" s="246"/>
      <c r="M180" s="246"/>
    </row>
    <row r="181" spans="2:13">
      <c r="B181" s="246"/>
      <c r="C181" s="246"/>
      <c r="D181" s="246"/>
      <c r="E181" s="246"/>
      <c r="F181" s="246"/>
      <c r="G181" s="246"/>
      <c r="H181" s="246"/>
      <c r="I181" s="246"/>
      <c r="J181" s="246"/>
      <c r="K181" s="246"/>
      <c r="L181" s="246"/>
      <c r="M181" s="246"/>
    </row>
    <row r="182" spans="2:13">
      <c r="B182" s="246"/>
      <c r="C182" s="246"/>
      <c r="D182" s="246"/>
      <c r="E182" s="246"/>
      <c r="F182" s="246"/>
      <c r="G182" s="246"/>
      <c r="H182" s="246"/>
      <c r="I182" s="246"/>
      <c r="J182" s="246"/>
      <c r="K182" s="246"/>
      <c r="L182" s="246"/>
      <c r="M182" s="246"/>
    </row>
    <row r="183" spans="2:13">
      <c r="B183" s="246"/>
      <c r="C183" s="246"/>
      <c r="D183" s="246"/>
      <c r="E183" s="246"/>
      <c r="F183" s="246"/>
      <c r="G183" s="246"/>
      <c r="H183" s="246"/>
      <c r="I183" s="246"/>
      <c r="J183" s="246"/>
      <c r="K183" s="246"/>
      <c r="L183" s="246"/>
      <c r="M183" s="246"/>
    </row>
    <row r="184" spans="2:13">
      <c r="B184" s="246"/>
      <c r="C184" s="246"/>
      <c r="D184" s="246"/>
      <c r="E184" s="246"/>
      <c r="F184" s="246"/>
      <c r="G184" s="246"/>
      <c r="H184" s="246"/>
      <c r="I184" s="246"/>
      <c r="J184" s="246"/>
      <c r="K184" s="246"/>
      <c r="L184" s="246"/>
      <c r="M184" s="246"/>
    </row>
    <row r="185" spans="2:13">
      <c r="B185" s="246"/>
      <c r="C185" s="246"/>
      <c r="D185" s="246"/>
      <c r="E185" s="246"/>
      <c r="F185" s="246"/>
      <c r="G185" s="246"/>
      <c r="H185" s="246"/>
      <c r="I185" s="246"/>
      <c r="J185" s="246"/>
      <c r="K185" s="246"/>
      <c r="L185" s="246"/>
      <c r="M185" s="246"/>
    </row>
    <row r="186" spans="2:13">
      <c r="B186" s="246"/>
      <c r="C186" s="246"/>
      <c r="D186" s="246"/>
      <c r="E186" s="246"/>
      <c r="F186" s="246"/>
      <c r="G186" s="246"/>
      <c r="H186" s="246"/>
      <c r="I186" s="246"/>
      <c r="J186" s="246"/>
      <c r="K186" s="246"/>
      <c r="L186" s="246"/>
      <c r="M186" s="246"/>
    </row>
    <row r="187" spans="2:13">
      <c r="B187" s="246"/>
      <c r="C187" s="246"/>
      <c r="D187" s="246"/>
      <c r="E187" s="246"/>
      <c r="F187" s="246"/>
      <c r="G187" s="246"/>
      <c r="H187" s="246"/>
      <c r="I187" s="246"/>
      <c r="J187" s="246"/>
      <c r="K187" s="246"/>
      <c r="L187" s="246"/>
      <c r="M187" s="246"/>
    </row>
    <row r="188" spans="2:13">
      <c r="B188" s="246"/>
      <c r="C188" s="246"/>
      <c r="D188" s="246"/>
      <c r="E188" s="246"/>
      <c r="F188" s="246"/>
      <c r="G188" s="246"/>
      <c r="H188" s="246"/>
      <c r="I188" s="246"/>
      <c r="J188" s="246"/>
      <c r="K188" s="246"/>
      <c r="L188" s="246"/>
      <c r="M188" s="246"/>
    </row>
    <row r="189" spans="2:13"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</row>
    <row r="190" spans="2:13">
      <c r="B190" s="246"/>
      <c r="C190" s="246"/>
      <c r="D190" s="246"/>
      <c r="E190" s="246"/>
      <c r="F190" s="246"/>
      <c r="G190" s="246"/>
      <c r="H190" s="246"/>
      <c r="I190" s="246"/>
      <c r="J190" s="246"/>
      <c r="K190" s="246"/>
      <c r="L190" s="246"/>
      <c r="M190" s="246"/>
    </row>
    <row r="191" spans="2:13"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</row>
    <row r="192" spans="2:13">
      <c r="B192" s="246"/>
      <c r="C192" s="246"/>
      <c r="D192" s="246"/>
      <c r="E192" s="246"/>
      <c r="F192" s="246"/>
      <c r="G192" s="246"/>
      <c r="H192" s="246"/>
      <c r="I192" s="246"/>
      <c r="J192" s="246"/>
      <c r="K192" s="246"/>
      <c r="L192" s="246"/>
      <c r="M192" s="246"/>
    </row>
    <row r="193" spans="2:13">
      <c r="B193" s="246"/>
      <c r="C193" s="246"/>
      <c r="D193" s="246"/>
      <c r="E193" s="246"/>
      <c r="F193" s="246"/>
      <c r="G193" s="246"/>
      <c r="H193" s="246"/>
      <c r="I193" s="246"/>
      <c r="J193" s="246"/>
      <c r="K193" s="246"/>
      <c r="L193" s="246"/>
      <c r="M193" s="246"/>
    </row>
    <row r="194" spans="2:13">
      <c r="B194" s="246"/>
      <c r="C194" s="246"/>
      <c r="D194" s="246"/>
      <c r="E194" s="246"/>
      <c r="F194" s="246"/>
      <c r="G194" s="246"/>
      <c r="H194" s="246"/>
      <c r="I194" s="246"/>
      <c r="J194" s="246"/>
      <c r="K194" s="246"/>
      <c r="L194" s="246"/>
      <c r="M194" s="246"/>
    </row>
    <row r="195" spans="2:13">
      <c r="B195" s="246"/>
      <c r="C195" s="246"/>
      <c r="D195" s="246"/>
      <c r="E195" s="246"/>
      <c r="F195" s="246"/>
      <c r="G195" s="246"/>
      <c r="H195" s="246"/>
      <c r="I195" s="246"/>
      <c r="J195" s="246"/>
      <c r="K195" s="246"/>
      <c r="L195" s="246"/>
      <c r="M195" s="246"/>
    </row>
    <row r="196" spans="2:13">
      <c r="B196" s="246"/>
      <c r="C196" s="246"/>
      <c r="D196" s="246"/>
      <c r="E196" s="246"/>
      <c r="F196" s="246"/>
      <c r="G196" s="246"/>
      <c r="H196" s="246"/>
      <c r="I196" s="246"/>
      <c r="J196" s="246"/>
      <c r="K196" s="246"/>
      <c r="L196" s="246"/>
      <c r="M196" s="246"/>
    </row>
    <row r="197" spans="2:13">
      <c r="B197" s="246"/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</row>
    <row r="198" spans="2:13">
      <c r="B198" s="246"/>
      <c r="C198" s="246"/>
      <c r="D198" s="246"/>
      <c r="E198" s="246"/>
      <c r="F198" s="246"/>
      <c r="G198" s="246"/>
      <c r="H198" s="246"/>
      <c r="I198" s="246"/>
      <c r="J198" s="246"/>
      <c r="K198" s="246"/>
      <c r="L198" s="246"/>
      <c r="M198" s="246"/>
    </row>
    <row r="199" spans="2:13">
      <c r="B199" s="246"/>
      <c r="C199" s="246"/>
      <c r="D199" s="246"/>
      <c r="E199" s="246"/>
      <c r="F199" s="246"/>
      <c r="G199" s="246"/>
      <c r="H199" s="246"/>
      <c r="I199" s="246"/>
      <c r="J199" s="246"/>
      <c r="K199" s="246"/>
      <c r="L199" s="246"/>
      <c r="M199" s="246"/>
    </row>
    <row r="200" spans="2:13"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</row>
    <row r="201" spans="2:13">
      <c r="B201" s="246"/>
      <c r="C201" s="246"/>
      <c r="D201" s="246"/>
      <c r="E201" s="246"/>
      <c r="F201" s="246"/>
      <c r="G201" s="246"/>
      <c r="H201" s="246"/>
      <c r="I201" s="246"/>
      <c r="J201" s="246"/>
      <c r="K201" s="246"/>
      <c r="L201" s="246"/>
      <c r="M201" s="246"/>
    </row>
    <row r="202" spans="2:13"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</row>
    <row r="203" spans="2:13">
      <c r="B203" s="246"/>
      <c r="C203" s="246"/>
      <c r="D203" s="246"/>
      <c r="E203" s="246"/>
      <c r="F203" s="246"/>
      <c r="G203" s="246"/>
      <c r="H203" s="246"/>
      <c r="I203" s="246"/>
      <c r="J203" s="246"/>
      <c r="K203" s="246"/>
      <c r="L203" s="246"/>
      <c r="M203" s="246"/>
    </row>
    <row r="204" spans="2:13">
      <c r="B204" s="246"/>
      <c r="C204" s="246"/>
      <c r="D204" s="246"/>
      <c r="E204" s="246"/>
      <c r="F204" s="246"/>
      <c r="G204" s="246"/>
      <c r="H204" s="246"/>
      <c r="I204" s="246"/>
      <c r="J204" s="246"/>
      <c r="K204" s="246"/>
      <c r="L204" s="246"/>
      <c r="M204" s="246"/>
    </row>
    <row r="205" spans="2:13">
      <c r="B205" s="246"/>
      <c r="C205" s="246"/>
      <c r="D205" s="246"/>
      <c r="E205" s="246"/>
      <c r="F205" s="246"/>
      <c r="G205" s="246"/>
      <c r="H205" s="246"/>
      <c r="I205" s="246"/>
      <c r="J205" s="246"/>
      <c r="K205" s="246"/>
      <c r="L205" s="246"/>
      <c r="M205" s="246"/>
    </row>
    <row r="206" spans="2:13">
      <c r="B206" s="246"/>
      <c r="C206" s="246"/>
      <c r="D206" s="246"/>
      <c r="E206" s="246"/>
      <c r="F206" s="246"/>
      <c r="G206" s="246"/>
      <c r="H206" s="246"/>
      <c r="I206" s="246"/>
      <c r="J206" s="246"/>
      <c r="K206" s="246"/>
      <c r="L206" s="246"/>
      <c r="M206" s="246"/>
    </row>
    <row r="207" spans="2:13">
      <c r="B207" s="246"/>
      <c r="C207" s="246"/>
      <c r="D207" s="246"/>
      <c r="E207" s="246"/>
      <c r="F207" s="246"/>
      <c r="G207" s="246"/>
      <c r="H207" s="246"/>
      <c r="I207" s="246"/>
      <c r="J207" s="246"/>
      <c r="K207" s="246"/>
      <c r="L207" s="246"/>
      <c r="M207" s="246"/>
    </row>
    <row r="208" spans="2:13">
      <c r="B208" s="246"/>
      <c r="C208" s="246"/>
      <c r="D208" s="246"/>
      <c r="E208" s="246"/>
      <c r="F208" s="246"/>
      <c r="G208" s="246"/>
      <c r="H208" s="246"/>
      <c r="I208" s="246"/>
      <c r="J208" s="246"/>
      <c r="K208" s="246"/>
      <c r="L208" s="246"/>
      <c r="M208" s="246"/>
    </row>
    <row r="209" spans="2:13">
      <c r="B209" s="246"/>
      <c r="C209" s="246"/>
      <c r="D209" s="246"/>
      <c r="E209" s="246"/>
      <c r="F209" s="246"/>
      <c r="G209" s="246"/>
      <c r="H209" s="246"/>
      <c r="I209" s="246"/>
      <c r="J209" s="246"/>
      <c r="K209" s="246"/>
      <c r="L209" s="246"/>
      <c r="M209" s="246"/>
    </row>
    <row r="210" spans="2:13">
      <c r="B210" s="246"/>
      <c r="C210" s="246"/>
      <c r="D210" s="246"/>
      <c r="E210" s="246"/>
      <c r="F210" s="246"/>
      <c r="G210" s="246"/>
      <c r="H210" s="246"/>
      <c r="I210" s="246"/>
      <c r="J210" s="246"/>
      <c r="K210" s="246"/>
      <c r="L210" s="246"/>
      <c r="M210" s="246"/>
    </row>
    <row r="211" spans="2:13">
      <c r="B211" s="246"/>
      <c r="C211" s="246"/>
      <c r="D211" s="246"/>
      <c r="E211" s="246"/>
      <c r="F211" s="246"/>
      <c r="G211" s="246"/>
      <c r="H211" s="246"/>
      <c r="I211" s="246"/>
      <c r="J211" s="246"/>
      <c r="K211" s="246"/>
      <c r="L211" s="246"/>
      <c r="M211" s="246"/>
    </row>
    <row r="212" spans="2:13"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</row>
    <row r="213" spans="2:13"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</row>
    <row r="214" spans="2:13">
      <c r="B214" s="246"/>
      <c r="C214" s="246"/>
      <c r="D214" s="246"/>
      <c r="E214" s="246"/>
      <c r="F214" s="246"/>
      <c r="G214" s="246"/>
      <c r="H214" s="246"/>
      <c r="I214" s="246"/>
      <c r="J214" s="246"/>
      <c r="K214" s="246"/>
      <c r="L214" s="246"/>
      <c r="M214" s="246"/>
    </row>
    <row r="215" spans="2:13">
      <c r="B215" s="246"/>
      <c r="C215" s="246"/>
      <c r="D215" s="246"/>
      <c r="E215" s="246"/>
      <c r="F215" s="246"/>
      <c r="G215" s="246"/>
      <c r="H215" s="246"/>
      <c r="I215" s="246"/>
      <c r="J215" s="246"/>
      <c r="K215" s="246"/>
      <c r="L215" s="246"/>
      <c r="M215" s="246"/>
    </row>
    <row r="216" spans="2:13">
      <c r="B216" s="246"/>
      <c r="C216" s="246"/>
      <c r="D216" s="246"/>
      <c r="E216" s="246"/>
      <c r="F216" s="246"/>
      <c r="G216" s="246"/>
      <c r="H216" s="246"/>
      <c r="I216" s="246"/>
      <c r="J216" s="246"/>
      <c r="K216" s="246"/>
      <c r="L216" s="246"/>
      <c r="M216" s="246"/>
    </row>
    <row r="217" spans="2:13">
      <c r="B217" s="246"/>
      <c r="C217" s="246"/>
      <c r="D217" s="246"/>
      <c r="E217" s="246"/>
      <c r="F217" s="246"/>
      <c r="G217" s="246"/>
      <c r="H217" s="246"/>
      <c r="I217" s="246"/>
      <c r="J217" s="246"/>
      <c r="K217" s="246"/>
      <c r="L217" s="246"/>
      <c r="M217" s="246"/>
    </row>
    <row r="218" spans="2:13">
      <c r="B218" s="246"/>
      <c r="C218" s="246"/>
      <c r="D218" s="246"/>
      <c r="E218" s="246"/>
      <c r="F218" s="246"/>
      <c r="G218" s="246"/>
      <c r="H218" s="246"/>
      <c r="I218" s="246"/>
      <c r="J218" s="246"/>
      <c r="K218" s="246"/>
      <c r="L218" s="246"/>
      <c r="M218" s="246"/>
    </row>
    <row r="219" spans="2:13">
      <c r="B219" s="246"/>
      <c r="C219" s="246"/>
      <c r="D219" s="246"/>
      <c r="E219" s="246"/>
      <c r="F219" s="246"/>
      <c r="G219" s="246"/>
      <c r="H219" s="246"/>
      <c r="I219" s="246"/>
      <c r="J219" s="246"/>
      <c r="K219" s="246"/>
      <c r="L219" s="246"/>
      <c r="M219" s="246"/>
    </row>
    <row r="220" spans="2:13">
      <c r="B220" s="246"/>
      <c r="C220" s="246"/>
      <c r="D220" s="246"/>
      <c r="E220" s="246"/>
      <c r="F220" s="246"/>
      <c r="G220" s="246"/>
      <c r="H220" s="246"/>
      <c r="I220" s="246"/>
      <c r="J220" s="246"/>
      <c r="K220" s="246"/>
      <c r="L220" s="246"/>
      <c r="M220" s="246"/>
    </row>
    <row r="221" spans="2:13">
      <c r="B221" s="246"/>
      <c r="C221" s="246"/>
      <c r="D221" s="246"/>
      <c r="E221" s="246"/>
      <c r="F221" s="246"/>
      <c r="G221" s="246"/>
      <c r="H221" s="246"/>
      <c r="I221" s="246"/>
      <c r="J221" s="246"/>
      <c r="K221" s="246"/>
      <c r="L221" s="246"/>
      <c r="M221" s="246"/>
    </row>
    <row r="222" spans="2:13">
      <c r="B222" s="246"/>
      <c r="C222" s="246"/>
      <c r="D222" s="246"/>
      <c r="E222" s="246"/>
      <c r="F222" s="246"/>
      <c r="G222" s="246"/>
      <c r="H222" s="246"/>
      <c r="I222" s="246"/>
      <c r="J222" s="246"/>
      <c r="K222" s="246"/>
      <c r="L222" s="246"/>
      <c r="M222" s="246"/>
    </row>
    <row r="223" spans="2:13">
      <c r="B223" s="246"/>
      <c r="C223" s="246"/>
      <c r="D223" s="246"/>
      <c r="E223" s="246"/>
      <c r="F223" s="246"/>
      <c r="G223" s="246"/>
      <c r="H223" s="246"/>
      <c r="I223" s="246"/>
      <c r="J223" s="246"/>
      <c r="K223" s="246"/>
      <c r="L223" s="246"/>
      <c r="M223" s="246"/>
    </row>
    <row r="224" spans="2:13">
      <c r="B224" s="246"/>
      <c r="C224" s="246"/>
      <c r="D224" s="246"/>
      <c r="E224" s="246"/>
      <c r="F224" s="246"/>
      <c r="G224" s="246"/>
      <c r="H224" s="246"/>
      <c r="I224" s="246"/>
      <c r="J224" s="246"/>
      <c r="K224" s="246"/>
      <c r="L224" s="246"/>
      <c r="M224" s="246"/>
    </row>
    <row r="225" spans="2:13">
      <c r="B225" s="246"/>
      <c r="C225" s="246"/>
      <c r="D225" s="246"/>
      <c r="E225" s="246"/>
      <c r="F225" s="246"/>
      <c r="G225" s="246"/>
      <c r="H225" s="246"/>
      <c r="I225" s="246"/>
      <c r="J225" s="246"/>
      <c r="K225" s="246"/>
      <c r="L225" s="246"/>
      <c r="M225" s="246"/>
    </row>
    <row r="226" spans="2:13">
      <c r="B226" s="246"/>
      <c r="C226" s="246"/>
      <c r="D226" s="246"/>
      <c r="E226" s="246"/>
      <c r="F226" s="246"/>
      <c r="G226" s="246"/>
      <c r="H226" s="246"/>
      <c r="I226" s="246"/>
      <c r="J226" s="246"/>
      <c r="K226" s="246"/>
      <c r="L226" s="246"/>
      <c r="M226" s="246"/>
    </row>
    <row r="227" spans="2:13">
      <c r="B227" s="246"/>
      <c r="C227" s="246"/>
      <c r="D227" s="246"/>
      <c r="E227" s="246"/>
      <c r="F227" s="246"/>
      <c r="G227" s="246"/>
      <c r="H227" s="246"/>
      <c r="I227" s="246"/>
      <c r="J227" s="246"/>
      <c r="K227" s="246"/>
      <c r="L227" s="246"/>
      <c r="M227" s="246"/>
    </row>
    <row r="228" spans="2:13">
      <c r="B228" s="246"/>
      <c r="C228" s="246"/>
      <c r="D228" s="246"/>
      <c r="E228" s="246"/>
      <c r="F228" s="246"/>
      <c r="G228" s="246"/>
      <c r="H228" s="246"/>
      <c r="I228" s="246"/>
      <c r="J228" s="246"/>
      <c r="K228" s="246"/>
      <c r="L228" s="246"/>
      <c r="M228" s="246"/>
    </row>
    <row r="229" spans="2:13">
      <c r="B229" s="246"/>
      <c r="C229" s="246"/>
      <c r="D229" s="246"/>
      <c r="E229" s="246"/>
      <c r="F229" s="246"/>
      <c r="G229" s="246"/>
      <c r="H229" s="246"/>
      <c r="I229" s="246"/>
      <c r="J229" s="246"/>
      <c r="K229" s="246"/>
      <c r="L229" s="246"/>
      <c r="M229" s="246"/>
    </row>
    <row r="230" spans="2:13">
      <c r="B230" s="246"/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</row>
    <row r="231" spans="2:13">
      <c r="B231" s="246"/>
      <c r="C231" s="246"/>
      <c r="D231" s="246"/>
      <c r="E231" s="246"/>
      <c r="F231" s="246"/>
      <c r="G231" s="246"/>
      <c r="H231" s="246"/>
      <c r="I231" s="246"/>
      <c r="J231" s="246"/>
      <c r="K231" s="246"/>
      <c r="L231" s="246"/>
      <c r="M231" s="246"/>
    </row>
    <row r="232" spans="2:13">
      <c r="B232" s="246"/>
      <c r="C232" s="246"/>
      <c r="D232" s="246"/>
      <c r="E232" s="246"/>
      <c r="F232" s="246"/>
      <c r="G232" s="246"/>
      <c r="H232" s="246"/>
      <c r="I232" s="246"/>
      <c r="J232" s="246"/>
      <c r="K232" s="246"/>
      <c r="L232" s="246"/>
      <c r="M232" s="246"/>
    </row>
    <row r="233" spans="2:13">
      <c r="B233" s="246"/>
      <c r="C233" s="246"/>
      <c r="D233" s="246"/>
      <c r="E233" s="246"/>
      <c r="F233" s="246"/>
      <c r="G233" s="246"/>
      <c r="H233" s="246"/>
      <c r="I233" s="246"/>
      <c r="J233" s="246"/>
      <c r="K233" s="246"/>
      <c r="L233" s="246"/>
      <c r="M233" s="246"/>
    </row>
    <row r="234" spans="2:13">
      <c r="B234" s="246"/>
      <c r="C234" s="246"/>
      <c r="D234" s="246"/>
      <c r="E234" s="246"/>
      <c r="F234" s="246"/>
      <c r="G234" s="246"/>
      <c r="H234" s="246"/>
      <c r="I234" s="246"/>
      <c r="J234" s="246"/>
      <c r="K234" s="246"/>
      <c r="L234" s="246"/>
      <c r="M234" s="246"/>
    </row>
    <row r="235" spans="2:13">
      <c r="B235" s="246"/>
      <c r="C235" s="246"/>
      <c r="D235" s="246"/>
      <c r="E235" s="246"/>
      <c r="F235" s="246"/>
      <c r="G235" s="246"/>
      <c r="H235" s="246"/>
      <c r="I235" s="246"/>
      <c r="J235" s="246"/>
      <c r="K235" s="246"/>
      <c r="L235" s="246"/>
      <c r="M235" s="246"/>
    </row>
    <row r="236" spans="2:13">
      <c r="B236" s="246"/>
      <c r="C236" s="246"/>
      <c r="D236" s="246"/>
      <c r="E236" s="246"/>
      <c r="F236" s="246"/>
      <c r="G236" s="246"/>
      <c r="H236" s="246"/>
      <c r="I236" s="246"/>
      <c r="J236" s="246"/>
      <c r="K236" s="246"/>
      <c r="L236" s="246"/>
      <c r="M236" s="246"/>
    </row>
    <row r="237" spans="2:13">
      <c r="B237" s="246"/>
      <c r="C237" s="246"/>
      <c r="D237" s="246"/>
      <c r="E237" s="246"/>
      <c r="F237" s="246"/>
      <c r="G237" s="246"/>
      <c r="H237" s="246"/>
      <c r="I237" s="246"/>
      <c r="J237" s="246"/>
      <c r="K237" s="246"/>
      <c r="L237" s="246"/>
      <c r="M237" s="246"/>
    </row>
    <row r="238" spans="2:13">
      <c r="B238" s="246"/>
      <c r="C238" s="246"/>
      <c r="D238" s="246"/>
      <c r="E238" s="246"/>
      <c r="F238" s="246"/>
      <c r="G238" s="246"/>
      <c r="H238" s="246"/>
      <c r="I238" s="246"/>
      <c r="J238" s="246"/>
      <c r="K238" s="246"/>
      <c r="L238" s="246"/>
      <c r="M238" s="246"/>
    </row>
    <row r="239" spans="2:13">
      <c r="B239" s="246"/>
      <c r="C239" s="246"/>
      <c r="D239" s="246"/>
      <c r="E239" s="246"/>
      <c r="F239" s="246"/>
      <c r="G239" s="246"/>
      <c r="H239" s="246"/>
      <c r="I239" s="246"/>
      <c r="J239" s="246"/>
      <c r="K239" s="246"/>
      <c r="L239" s="246"/>
      <c r="M239" s="246"/>
    </row>
    <row r="240" spans="2:13">
      <c r="B240" s="246"/>
      <c r="C240" s="246"/>
      <c r="D240" s="246"/>
      <c r="E240" s="246"/>
      <c r="F240" s="246"/>
      <c r="G240" s="246"/>
      <c r="H240" s="246"/>
      <c r="I240" s="246"/>
      <c r="J240" s="246"/>
      <c r="K240" s="246"/>
      <c r="L240" s="246"/>
      <c r="M240" s="246"/>
    </row>
    <row r="241" spans="2:13">
      <c r="B241" s="246"/>
      <c r="C241" s="246"/>
      <c r="D241" s="246"/>
      <c r="E241" s="246"/>
      <c r="F241" s="246"/>
      <c r="G241" s="246"/>
      <c r="H241" s="246"/>
      <c r="I241" s="246"/>
      <c r="J241" s="246"/>
      <c r="K241" s="246"/>
      <c r="L241" s="246"/>
      <c r="M241" s="246"/>
    </row>
    <row r="242" spans="2:13">
      <c r="B242" s="246"/>
      <c r="C242" s="246"/>
      <c r="D242" s="246"/>
      <c r="E242" s="246"/>
      <c r="F242" s="246"/>
      <c r="G242" s="246"/>
      <c r="H242" s="246"/>
      <c r="I242" s="246"/>
      <c r="J242" s="246"/>
      <c r="K242" s="246"/>
      <c r="L242" s="246"/>
      <c r="M242" s="246"/>
    </row>
    <row r="243" spans="2:13">
      <c r="B243" s="246"/>
      <c r="C243" s="246"/>
      <c r="D243" s="246"/>
      <c r="E243" s="246"/>
      <c r="F243" s="246"/>
      <c r="G243" s="246"/>
      <c r="H243" s="246"/>
      <c r="I243" s="246"/>
      <c r="J243" s="246"/>
      <c r="K243" s="246"/>
      <c r="L243" s="246"/>
      <c r="M243" s="246"/>
    </row>
    <row r="244" spans="2:13">
      <c r="B244" s="246"/>
      <c r="C244" s="246"/>
      <c r="D244" s="246"/>
      <c r="E244" s="246"/>
      <c r="F244" s="246"/>
      <c r="G244" s="246"/>
      <c r="H244" s="246"/>
      <c r="I244" s="246"/>
      <c r="J244" s="246"/>
      <c r="K244" s="246"/>
      <c r="L244" s="246"/>
      <c r="M244" s="246"/>
    </row>
    <row r="245" spans="2:13">
      <c r="B245" s="246"/>
      <c r="C245" s="246"/>
      <c r="D245" s="246"/>
      <c r="E245" s="246"/>
      <c r="F245" s="246"/>
      <c r="G245" s="246"/>
      <c r="H245" s="246"/>
      <c r="I245" s="246"/>
      <c r="J245" s="246"/>
      <c r="K245" s="246"/>
      <c r="L245" s="246"/>
      <c r="M245" s="246"/>
    </row>
    <row r="246" spans="2:13">
      <c r="B246" s="246"/>
      <c r="C246" s="246"/>
      <c r="D246" s="246"/>
      <c r="E246" s="246"/>
      <c r="F246" s="246"/>
      <c r="G246" s="246"/>
      <c r="H246" s="246"/>
      <c r="I246" s="246"/>
      <c r="J246" s="246"/>
      <c r="K246" s="246"/>
      <c r="L246" s="246"/>
      <c r="M246" s="246"/>
    </row>
    <row r="247" spans="2:13">
      <c r="B247" s="246"/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</row>
    <row r="248" spans="2:13">
      <c r="B248" s="246"/>
      <c r="C248" s="246"/>
      <c r="D248" s="246"/>
      <c r="E248" s="246"/>
      <c r="F248" s="246"/>
      <c r="G248" s="246"/>
      <c r="H248" s="246"/>
      <c r="I248" s="246"/>
      <c r="J248" s="246"/>
      <c r="K248" s="246"/>
      <c r="L248" s="246"/>
      <c r="M248" s="246"/>
    </row>
    <row r="249" spans="2:13">
      <c r="B249" s="246"/>
      <c r="C249" s="246"/>
      <c r="D249" s="246"/>
      <c r="E249" s="246"/>
      <c r="F249" s="246"/>
      <c r="G249" s="246"/>
      <c r="H249" s="246"/>
      <c r="I249" s="246"/>
      <c r="J249" s="246"/>
      <c r="K249" s="246"/>
      <c r="L249" s="246"/>
      <c r="M249" s="246"/>
    </row>
    <row r="250" spans="2:13">
      <c r="B250" s="246"/>
      <c r="C250" s="246"/>
      <c r="D250" s="246"/>
      <c r="E250" s="246"/>
      <c r="F250" s="246"/>
      <c r="G250" s="246"/>
      <c r="H250" s="246"/>
      <c r="I250" s="246"/>
      <c r="J250" s="246"/>
      <c r="K250" s="246"/>
      <c r="L250" s="246"/>
      <c r="M250" s="246"/>
    </row>
    <row r="251" spans="2:13"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</row>
    <row r="252" spans="2:13"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</row>
    <row r="253" spans="2:13">
      <c r="B253" s="246"/>
      <c r="C253" s="246"/>
      <c r="D253" s="246"/>
      <c r="E253" s="246"/>
      <c r="F253" s="246"/>
      <c r="G253" s="246"/>
      <c r="H253" s="246"/>
      <c r="I253" s="246"/>
      <c r="J253" s="246"/>
      <c r="K253" s="246"/>
      <c r="L253" s="246"/>
      <c r="M253" s="246"/>
    </row>
    <row r="254" spans="2:13"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</row>
    <row r="255" spans="2:13">
      <c r="B255" s="246"/>
      <c r="C255" s="246"/>
      <c r="D255" s="246"/>
      <c r="E255" s="246"/>
      <c r="F255" s="246"/>
      <c r="G255" s="246"/>
      <c r="H255" s="246"/>
      <c r="I255" s="246"/>
      <c r="J255" s="246"/>
      <c r="K255" s="246"/>
      <c r="L255" s="246"/>
      <c r="M255" s="246"/>
    </row>
    <row r="256" spans="2:13">
      <c r="B256" s="246"/>
      <c r="C256" s="246"/>
      <c r="D256" s="246"/>
      <c r="E256" s="246"/>
      <c r="F256" s="246"/>
      <c r="G256" s="246"/>
      <c r="H256" s="246"/>
      <c r="I256" s="246"/>
      <c r="J256" s="246"/>
      <c r="K256" s="246"/>
      <c r="L256" s="246"/>
      <c r="M256" s="246"/>
    </row>
    <row r="257" spans="2:13">
      <c r="B257" s="246"/>
      <c r="C257" s="246"/>
      <c r="D257" s="246"/>
      <c r="E257" s="246"/>
      <c r="F257" s="246"/>
      <c r="G257" s="246"/>
      <c r="H257" s="246"/>
      <c r="I257" s="246"/>
      <c r="J257" s="246"/>
      <c r="K257" s="246"/>
      <c r="L257" s="246"/>
      <c r="M257" s="246"/>
    </row>
    <row r="258" spans="2:13">
      <c r="B258" s="246"/>
      <c r="C258" s="246"/>
      <c r="D258" s="246"/>
      <c r="E258" s="246"/>
      <c r="F258" s="246"/>
      <c r="G258" s="246"/>
      <c r="H258" s="246"/>
      <c r="I258" s="246"/>
      <c r="J258" s="246"/>
      <c r="K258" s="246"/>
      <c r="L258" s="246"/>
      <c r="M258" s="246"/>
    </row>
    <row r="259" spans="2:13">
      <c r="B259" s="246"/>
      <c r="C259" s="246"/>
      <c r="D259" s="246"/>
      <c r="E259" s="246"/>
      <c r="F259" s="246"/>
      <c r="G259" s="246"/>
      <c r="H259" s="246"/>
      <c r="I259" s="246"/>
      <c r="J259" s="246"/>
      <c r="K259" s="246"/>
      <c r="L259" s="246"/>
      <c r="M259" s="246"/>
    </row>
    <row r="260" spans="2:13">
      <c r="B260" s="246"/>
      <c r="C260" s="246"/>
      <c r="D260" s="246"/>
      <c r="E260" s="246"/>
      <c r="F260" s="246"/>
      <c r="G260" s="246"/>
      <c r="H260" s="246"/>
      <c r="I260" s="246"/>
      <c r="J260" s="246"/>
      <c r="K260" s="246"/>
      <c r="L260" s="246"/>
      <c r="M260" s="246"/>
    </row>
    <row r="261" spans="2:13">
      <c r="B261" s="246"/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</row>
    <row r="262" spans="2:13">
      <c r="B262" s="246"/>
      <c r="C262" s="246"/>
      <c r="D262" s="246"/>
      <c r="E262" s="246"/>
      <c r="F262" s="246"/>
      <c r="G262" s="246"/>
      <c r="H262" s="246"/>
      <c r="I262" s="246"/>
      <c r="J262" s="246"/>
      <c r="K262" s="246"/>
      <c r="L262" s="246"/>
      <c r="M262" s="246"/>
    </row>
    <row r="263" spans="2:13">
      <c r="B263" s="246"/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</row>
    <row r="264" spans="2:13">
      <c r="B264" s="246"/>
      <c r="C264" s="246"/>
      <c r="D264" s="246"/>
      <c r="E264" s="246"/>
      <c r="F264" s="246"/>
      <c r="G264" s="246"/>
      <c r="H264" s="246"/>
      <c r="I264" s="246"/>
      <c r="J264" s="246"/>
      <c r="K264" s="246"/>
      <c r="L264" s="246"/>
      <c r="M264" s="246"/>
    </row>
    <row r="265" spans="2:13">
      <c r="B265" s="246"/>
      <c r="C265" s="246"/>
      <c r="D265" s="246"/>
      <c r="E265" s="246"/>
      <c r="F265" s="246"/>
      <c r="G265" s="246"/>
      <c r="H265" s="246"/>
      <c r="I265" s="246"/>
      <c r="J265" s="246"/>
      <c r="K265" s="246"/>
      <c r="L265" s="246"/>
      <c r="M265" s="246"/>
    </row>
    <row r="266" spans="2:13">
      <c r="B266" s="246"/>
      <c r="C266" s="246"/>
      <c r="D266" s="246"/>
      <c r="E266" s="246"/>
      <c r="F266" s="246"/>
      <c r="G266" s="246"/>
      <c r="H266" s="246"/>
      <c r="I266" s="246"/>
      <c r="J266" s="246"/>
      <c r="K266" s="246"/>
      <c r="L266" s="246"/>
      <c r="M266" s="246"/>
    </row>
    <row r="267" spans="2:13">
      <c r="B267" s="246"/>
      <c r="C267" s="246"/>
      <c r="D267" s="246"/>
      <c r="E267" s="246"/>
      <c r="F267" s="246"/>
      <c r="G267" s="246"/>
      <c r="H267" s="246"/>
      <c r="I267" s="246"/>
      <c r="J267" s="246"/>
      <c r="K267" s="246"/>
      <c r="L267" s="246"/>
      <c r="M267" s="246"/>
    </row>
    <row r="268" spans="2:13">
      <c r="B268" s="246"/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</row>
    <row r="269" spans="2:13">
      <c r="B269" s="246"/>
      <c r="C269" s="246"/>
      <c r="D269" s="246"/>
      <c r="E269" s="246"/>
      <c r="F269" s="246"/>
      <c r="G269" s="246"/>
      <c r="H269" s="246"/>
      <c r="I269" s="246"/>
      <c r="J269" s="246"/>
      <c r="K269" s="246"/>
      <c r="L269" s="246"/>
      <c r="M269" s="246"/>
    </row>
    <row r="270" spans="2:13">
      <c r="B270" s="246"/>
      <c r="C270" s="246"/>
      <c r="D270" s="246"/>
      <c r="E270" s="246"/>
      <c r="F270" s="246"/>
      <c r="G270" s="246"/>
      <c r="H270" s="246"/>
      <c r="I270" s="246"/>
      <c r="J270" s="246"/>
      <c r="K270" s="246"/>
      <c r="L270" s="246"/>
      <c r="M270" s="246"/>
    </row>
    <row r="271" spans="2:13">
      <c r="B271" s="246"/>
      <c r="C271" s="246"/>
      <c r="D271" s="246"/>
      <c r="E271" s="246"/>
      <c r="F271" s="246"/>
      <c r="G271" s="246"/>
      <c r="H271" s="246"/>
      <c r="I271" s="246"/>
      <c r="J271" s="246"/>
      <c r="K271" s="246"/>
      <c r="L271" s="246"/>
      <c r="M271" s="246"/>
    </row>
    <row r="272" spans="2:13">
      <c r="B272" s="246"/>
      <c r="C272" s="246"/>
      <c r="D272" s="246"/>
      <c r="E272" s="246"/>
      <c r="F272" s="246"/>
      <c r="G272" s="246"/>
      <c r="H272" s="246"/>
      <c r="I272" s="246"/>
      <c r="J272" s="246"/>
      <c r="K272" s="246"/>
      <c r="L272" s="246"/>
      <c r="M272" s="246"/>
    </row>
    <row r="273" spans="2:13">
      <c r="B273" s="246"/>
      <c r="C273" s="246"/>
      <c r="D273" s="246"/>
      <c r="E273" s="246"/>
      <c r="F273" s="246"/>
      <c r="G273" s="246"/>
      <c r="H273" s="246"/>
      <c r="I273" s="246"/>
      <c r="J273" s="246"/>
      <c r="K273" s="246"/>
      <c r="L273" s="246"/>
      <c r="M273" s="246"/>
    </row>
    <row r="274" spans="2:13">
      <c r="B274" s="246"/>
      <c r="C274" s="246"/>
      <c r="D274" s="246"/>
      <c r="E274" s="246"/>
      <c r="F274" s="246"/>
      <c r="G274" s="246"/>
      <c r="H274" s="246"/>
      <c r="I274" s="246"/>
      <c r="J274" s="246"/>
      <c r="K274" s="246"/>
      <c r="L274" s="246"/>
      <c r="M274" s="246"/>
    </row>
    <row r="275" spans="2:13">
      <c r="B275" s="246"/>
      <c r="C275" s="246"/>
      <c r="D275" s="246"/>
      <c r="E275" s="246"/>
      <c r="F275" s="246"/>
      <c r="G275" s="246"/>
      <c r="H275" s="246"/>
      <c r="I275" s="246"/>
      <c r="J275" s="246"/>
      <c r="K275" s="246"/>
      <c r="L275" s="246"/>
      <c r="M275" s="246"/>
    </row>
    <row r="276" spans="2:13">
      <c r="B276" s="246"/>
      <c r="C276" s="246"/>
      <c r="D276" s="246"/>
      <c r="E276" s="246"/>
      <c r="F276" s="246"/>
      <c r="G276" s="246"/>
      <c r="H276" s="246"/>
      <c r="I276" s="246"/>
      <c r="J276" s="246"/>
      <c r="K276" s="246"/>
      <c r="L276" s="246"/>
      <c r="M276" s="246"/>
    </row>
    <row r="277" spans="2:13">
      <c r="B277" s="246"/>
      <c r="C277" s="246"/>
      <c r="D277" s="246"/>
      <c r="E277" s="246"/>
      <c r="F277" s="246"/>
      <c r="G277" s="246"/>
      <c r="H277" s="246"/>
      <c r="I277" s="246"/>
      <c r="J277" s="246"/>
      <c r="K277" s="246"/>
      <c r="L277" s="246"/>
      <c r="M277" s="246"/>
    </row>
    <row r="278" spans="2:13">
      <c r="B278" s="246"/>
      <c r="C278" s="246"/>
      <c r="D278" s="246"/>
      <c r="E278" s="246"/>
      <c r="F278" s="246"/>
      <c r="G278" s="246"/>
      <c r="H278" s="246"/>
      <c r="I278" s="246"/>
      <c r="J278" s="246"/>
      <c r="K278" s="246"/>
      <c r="L278" s="246"/>
      <c r="M278" s="246"/>
    </row>
    <row r="279" spans="2:13">
      <c r="B279" s="246"/>
      <c r="C279" s="246"/>
      <c r="D279" s="246"/>
      <c r="E279" s="246"/>
      <c r="F279" s="246"/>
      <c r="G279" s="246"/>
      <c r="H279" s="246"/>
      <c r="I279" s="246"/>
      <c r="J279" s="246"/>
      <c r="K279" s="246"/>
      <c r="L279" s="246"/>
      <c r="M279" s="246"/>
    </row>
    <row r="280" spans="2:13">
      <c r="B280" s="246"/>
      <c r="C280" s="246"/>
      <c r="D280" s="246"/>
      <c r="E280" s="246"/>
      <c r="F280" s="246"/>
      <c r="G280" s="246"/>
      <c r="H280" s="246"/>
      <c r="I280" s="246"/>
      <c r="J280" s="246"/>
      <c r="K280" s="246"/>
      <c r="L280" s="246"/>
      <c r="M280" s="246"/>
    </row>
    <row r="281" spans="2:13">
      <c r="B281" s="246"/>
      <c r="C281" s="246"/>
      <c r="D281" s="246"/>
      <c r="E281" s="246"/>
      <c r="F281" s="246"/>
      <c r="G281" s="246"/>
      <c r="H281" s="246"/>
      <c r="I281" s="246"/>
      <c r="J281" s="246"/>
      <c r="K281" s="246"/>
      <c r="L281" s="246"/>
      <c r="M281" s="246"/>
    </row>
    <row r="282" spans="2:13">
      <c r="B282" s="246"/>
      <c r="C282" s="246"/>
      <c r="D282" s="246"/>
      <c r="E282" s="246"/>
      <c r="F282" s="246"/>
      <c r="G282" s="246"/>
      <c r="H282" s="246"/>
      <c r="I282" s="246"/>
      <c r="J282" s="246"/>
      <c r="K282" s="246"/>
      <c r="L282" s="246"/>
      <c r="M282" s="246"/>
    </row>
    <row r="283" spans="2:13">
      <c r="B283" s="246"/>
      <c r="C283" s="246"/>
      <c r="D283" s="246"/>
      <c r="E283" s="246"/>
      <c r="F283" s="246"/>
      <c r="G283" s="246"/>
      <c r="H283" s="246"/>
      <c r="I283" s="246"/>
      <c r="J283" s="246"/>
      <c r="K283" s="246"/>
      <c r="L283" s="246"/>
      <c r="M283" s="246"/>
    </row>
    <row r="284" spans="2:13">
      <c r="B284" s="246"/>
      <c r="C284" s="246"/>
      <c r="D284" s="246"/>
      <c r="E284" s="246"/>
      <c r="F284" s="246"/>
      <c r="G284" s="246"/>
      <c r="H284" s="246"/>
      <c r="I284" s="246"/>
      <c r="J284" s="246"/>
      <c r="K284" s="246"/>
      <c r="L284" s="246"/>
      <c r="M284" s="246"/>
    </row>
    <row r="285" spans="2:13">
      <c r="B285" s="246"/>
      <c r="C285" s="246"/>
      <c r="D285" s="246"/>
      <c r="E285" s="246"/>
      <c r="F285" s="246"/>
      <c r="G285" s="246"/>
      <c r="H285" s="246"/>
      <c r="I285" s="246"/>
      <c r="J285" s="246"/>
      <c r="K285" s="246"/>
      <c r="L285" s="246"/>
      <c r="M285" s="246"/>
    </row>
    <row r="286" spans="2:13">
      <c r="B286" s="246"/>
      <c r="C286" s="246"/>
      <c r="D286" s="246"/>
      <c r="E286" s="246"/>
      <c r="F286" s="246"/>
      <c r="G286" s="246"/>
      <c r="H286" s="246"/>
      <c r="I286" s="246"/>
      <c r="J286" s="246"/>
      <c r="K286" s="246"/>
      <c r="L286" s="246"/>
      <c r="M286" s="246"/>
    </row>
    <row r="287" spans="2:13">
      <c r="B287" s="246"/>
      <c r="C287" s="246"/>
      <c r="D287" s="246"/>
      <c r="E287" s="246"/>
      <c r="F287" s="246"/>
      <c r="G287" s="246"/>
      <c r="H287" s="246"/>
      <c r="I287" s="246"/>
      <c r="J287" s="246"/>
      <c r="K287" s="246"/>
      <c r="L287" s="246"/>
      <c r="M287" s="246"/>
    </row>
    <row r="288" spans="2:13">
      <c r="B288" s="246"/>
      <c r="C288" s="246"/>
      <c r="D288" s="246"/>
      <c r="E288" s="246"/>
      <c r="F288" s="246"/>
      <c r="G288" s="246"/>
      <c r="H288" s="246"/>
      <c r="I288" s="246"/>
      <c r="J288" s="246"/>
      <c r="K288" s="246"/>
      <c r="L288" s="246"/>
      <c r="M288" s="246"/>
    </row>
    <row r="289" spans="2:13">
      <c r="B289" s="246"/>
      <c r="C289" s="246"/>
      <c r="D289" s="246"/>
      <c r="E289" s="246"/>
      <c r="F289" s="246"/>
      <c r="G289" s="246"/>
      <c r="H289" s="246"/>
      <c r="I289" s="246"/>
      <c r="J289" s="246"/>
      <c r="K289" s="246"/>
      <c r="L289" s="246"/>
      <c r="M289" s="246"/>
    </row>
    <row r="290" spans="2:13">
      <c r="B290" s="246"/>
      <c r="C290" s="246"/>
      <c r="D290" s="246"/>
      <c r="E290" s="246"/>
      <c r="F290" s="246"/>
      <c r="G290" s="246"/>
      <c r="H290" s="246"/>
      <c r="I290" s="246"/>
      <c r="J290" s="246"/>
      <c r="K290" s="246"/>
      <c r="L290" s="246"/>
      <c r="M290" s="246"/>
    </row>
    <row r="291" spans="2:13">
      <c r="B291" s="246"/>
      <c r="C291" s="246"/>
      <c r="D291" s="246"/>
      <c r="E291" s="246"/>
      <c r="F291" s="246"/>
      <c r="G291" s="246"/>
      <c r="H291" s="246"/>
      <c r="I291" s="246"/>
      <c r="J291" s="246"/>
      <c r="K291" s="246"/>
      <c r="L291" s="246"/>
      <c r="M291" s="246"/>
    </row>
    <row r="292" spans="2:13">
      <c r="B292" s="246"/>
      <c r="C292" s="246"/>
      <c r="D292" s="246"/>
      <c r="E292" s="246"/>
      <c r="F292" s="246"/>
      <c r="G292" s="246"/>
      <c r="H292" s="246"/>
      <c r="I292" s="246"/>
      <c r="J292" s="246"/>
      <c r="K292" s="246"/>
      <c r="L292" s="246"/>
      <c r="M292" s="246"/>
    </row>
    <row r="293" spans="2:13">
      <c r="B293" s="246"/>
      <c r="C293" s="246"/>
      <c r="D293" s="246"/>
      <c r="E293" s="246"/>
      <c r="F293" s="246"/>
      <c r="G293" s="246"/>
      <c r="H293" s="246"/>
      <c r="I293" s="246"/>
      <c r="J293" s="246"/>
      <c r="K293" s="246"/>
      <c r="L293" s="246"/>
      <c r="M293" s="246"/>
    </row>
    <row r="294" spans="2:13">
      <c r="B294" s="246"/>
      <c r="C294" s="246"/>
      <c r="D294" s="246"/>
      <c r="E294" s="246"/>
      <c r="F294" s="246"/>
      <c r="G294" s="246"/>
      <c r="H294" s="246"/>
      <c r="I294" s="246"/>
      <c r="J294" s="246"/>
      <c r="K294" s="246"/>
      <c r="L294" s="246"/>
      <c r="M294" s="246"/>
    </row>
    <row r="295" spans="2:13">
      <c r="B295" s="246"/>
      <c r="C295" s="246"/>
      <c r="D295" s="246"/>
      <c r="E295" s="246"/>
      <c r="F295" s="246"/>
      <c r="G295" s="246"/>
      <c r="H295" s="246"/>
      <c r="I295" s="246"/>
      <c r="J295" s="246"/>
      <c r="K295" s="246"/>
      <c r="L295" s="246"/>
      <c r="M295" s="246"/>
    </row>
    <row r="296" spans="2:13">
      <c r="B296" s="246"/>
      <c r="C296" s="246"/>
      <c r="D296" s="246"/>
      <c r="E296" s="246"/>
      <c r="F296" s="246"/>
      <c r="G296" s="246"/>
      <c r="H296" s="246"/>
      <c r="I296" s="246"/>
      <c r="J296" s="246"/>
      <c r="K296" s="246"/>
      <c r="L296" s="246"/>
      <c r="M296" s="246"/>
    </row>
    <row r="297" spans="2:13">
      <c r="B297" s="246"/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</row>
    <row r="298" spans="2:13">
      <c r="B298" s="246"/>
      <c r="C298" s="246"/>
      <c r="D298" s="246"/>
      <c r="E298" s="246"/>
      <c r="F298" s="246"/>
      <c r="G298" s="246"/>
      <c r="H298" s="246"/>
      <c r="I298" s="246"/>
      <c r="J298" s="246"/>
      <c r="K298" s="246"/>
      <c r="L298" s="246"/>
      <c r="M298" s="246"/>
    </row>
    <row r="299" spans="2:13">
      <c r="B299" s="246"/>
      <c r="C299" s="246"/>
      <c r="D299" s="246"/>
      <c r="E299" s="246"/>
      <c r="F299" s="246"/>
      <c r="G299" s="246"/>
      <c r="H299" s="246"/>
      <c r="I299" s="246"/>
      <c r="J299" s="246"/>
      <c r="K299" s="246"/>
      <c r="L299" s="246"/>
      <c r="M299" s="246"/>
    </row>
    <row r="300" spans="2:13">
      <c r="B300" s="246"/>
      <c r="C300" s="246"/>
      <c r="D300" s="246"/>
      <c r="E300" s="246"/>
      <c r="F300" s="246"/>
      <c r="G300" s="246"/>
      <c r="H300" s="246"/>
      <c r="I300" s="246"/>
      <c r="J300" s="246"/>
      <c r="K300" s="246"/>
      <c r="L300" s="246"/>
      <c r="M300" s="246"/>
    </row>
    <row r="301" spans="2:13">
      <c r="B301" s="246"/>
      <c r="C301" s="246"/>
      <c r="D301" s="246"/>
      <c r="E301" s="246"/>
      <c r="F301" s="246"/>
      <c r="G301" s="246"/>
      <c r="H301" s="246"/>
      <c r="I301" s="246"/>
      <c r="J301" s="246"/>
      <c r="K301" s="246"/>
      <c r="L301" s="246"/>
      <c r="M301" s="246"/>
    </row>
    <row r="302" spans="2:13">
      <c r="B302" s="246"/>
      <c r="C302" s="246"/>
      <c r="D302" s="246"/>
      <c r="E302" s="246"/>
      <c r="F302" s="246"/>
      <c r="G302" s="246"/>
      <c r="H302" s="246"/>
      <c r="I302" s="246"/>
      <c r="J302" s="246"/>
      <c r="K302" s="246"/>
      <c r="L302" s="246"/>
      <c r="M302" s="246"/>
    </row>
    <row r="303" spans="2:13">
      <c r="B303" s="246"/>
      <c r="C303" s="246"/>
      <c r="D303" s="246"/>
      <c r="E303" s="246"/>
      <c r="F303" s="246"/>
      <c r="G303" s="246"/>
      <c r="H303" s="246"/>
      <c r="I303" s="246"/>
      <c r="J303" s="246"/>
      <c r="K303" s="246"/>
      <c r="L303" s="246"/>
      <c r="M303" s="246"/>
    </row>
    <row r="304" spans="2:13">
      <c r="B304" s="246"/>
      <c r="C304" s="246"/>
      <c r="D304" s="246"/>
      <c r="E304" s="246"/>
      <c r="F304" s="246"/>
      <c r="G304" s="246"/>
      <c r="H304" s="246"/>
      <c r="I304" s="246"/>
      <c r="J304" s="246"/>
      <c r="K304" s="246"/>
      <c r="L304" s="246"/>
      <c r="M304" s="246"/>
    </row>
    <row r="305" spans="2:13">
      <c r="B305" s="246"/>
      <c r="C305" s="246"/>
      <c r="D305" s="246"/>
      <c r="E305" s="246"/>
      <c r="F305" s="246"/>
      <c r="G305" s="246"/>
      <c r="H305" s="246"/>
      <c r="I305" s="246"/>
      <c r="J305" s="246"/>
      <c r="K305" s="246"/>
      <c r="L305" s="246"/>
      <c r="M305" s="246"/>
    </row>
    <row r="306" spans="2:13">
      <c r="B306" s="246"/>
      <c r="C306" s="246"/>
      <c r="D306" s="246"/>
      <c r="E306" s="246"/>
      <c r="F306" s="246"/>
      <c r="G306" s="246"/>
      <c r="H306" s="246"/>
      <c r="I306" s="246"/>
      <c r="J306" s="246"/>
      <c r="K306" s="246"/>
      <c r="L306" s="246"/>
      <c r="M306" s="246"/>
    </row>
    <row r="307" spans="2:13">
      <c r="B307" s="246"/>
      <c r="C307" s="246"/>
      <c r="D307" s="246"/>
      <c r="E307" s="246"/>
      <c r="F307" s="246"/>
      <c r="G307" s="246"/>
      <c r="H307" s="246"/>
      <c r="I307" s="246"/>
      <c r="J307" s="246"/>
      <c r="K307" s="246"/>
      <c r="L307" s="246"/>
      <c r="M307" s="246"/>
    </row>
    <row r="308" spans="2:13">
      <c r="B308" s="246"/>
      <c r="C308" s="246"/>
      <c r="D308" s="246"/>
      <c r="E308" s="246"/>
      <c r="F308" s="246"/>
      <c r="G308" s="246"/>
      <c r="H308" s="246"/>
      <c r="I308" s="246"/>
      <c r="J308" s="246"/>
      <c r="K308" s="246"/>
      <c r="L308" s="246"/>
      <c r="M308" s="246"/>
    </row>
    <row r="309" spans="2:13">
      <c r="B309" s="246"/>
      <c r="C309" s="246"/>
      <c r="D309" s="246"/>
      <c r="E309" s="246"/>
      <c r="F309" s="246"/>
      <c r="G309" s="246"/>
      <c r="H309" s="246"/>
      <c r="I309" s="246"/>
      <c r="J309" s="246"/>
      <c r="K309" s="246"/>
      <c r="L309" s="246"/>
      <c r="M309" s="246"/>
    </row>
    <row r="310" spans="2:13">
      <c r="B310" s="246"/>
      <c r="C310" s="246"/>
      <c r="D310" s="246"/>
      <c r="E310" s="246"/>
      <c r="F310" s="246"/>
      <c r="G310" s="246"/>
      <c r="H310" s="246"/>
      <c r="I310" s="246"/>
      <c r="J310" s="246"/>
      <c r="K310" s="246"/>
      <c r="L310" s="246"/>
      <c r="M310" s="246"/>
    </row>
    <row r="311" spans="2:13">
      <c r="B311" s="246"/>
      <c r="C311" s="246"/>
      <c r="D311" s="246"/>
      <c r="E311" s="246"/>
      <c r="F311" s="246"/>
      <c r="G311" s="246"/>
      <c r="H311" s="246"/>
      <c r="I311" s="246"/>
      <c r="J311" s="246"/>
      <c r="K311" s="246"/>
      <c r="L311" s="246"/>
      <c r="M311" s="246"/>
    </row>
    <row r="312" spans="2:13">
      <c r="B312" s="246"/>
      <c r="C312" s="246"/>
      <c r="D312" s="246"/>
      <c r="E312" s="246"/>
      <c r="F312" s="246"/>
      <c r="G312" s="246"/>
      <c r="H312" s="246"/>
      <c r="I312" s="246"/>
      <c r="J312" s="246"/>
      <c r="K312" s="246"/>
      <c r="L312" s="246"/>
      <c r="M312" s="246"/>
    </row>
    <row r="313" spans="2:13">
      <c r="B313" s="246"/>
      <c r="C313" s="246"/>
      <c r="D313" s="246"/>
      <c r="E313" s="246"/>
      <c r="F313" s="246"/>
      <c r="G313" s="246"/>
      <c r="H313" s="246"/>
      <c r="I313" s="246"/>
      <c r="J313" s="246"/>
      <c r="K313" s="246"/>
      <c r="L313" s="246"/>
      <c r="M313" s="246"/>
    </row>
    <row r="314" spans="2:13">
      <c r="B314" s="246"/>
      <c r="C314" s="246"/>
      <c r="D314" s="246"/>
      <c r="E314" s="246"/>
      <c r="F314" s="246"/>
      <c r="G314" s="246"/>
      <c r="H314" s="246"/>
      <c r="I314" s="246"/>
      <c r="J314" s="246"/>
      <c r="K314" s="246"/>
      <c r="L314" s="246"/>
      <c r="M314" s="246"/>
    </row>
    <row r="315" spans="2:13">
      <c r="B315" s="246"/>
      <c r="C315" s="246"/>
      <c r="D315" s="246"/>
      <c r="E315" s="246"/>
      <c r="F315" s="246"/>
      <c r="G315" s="246"/>
      <c r="H315" s="246"/>
      <c r="I315" s="246"/>
      <c r="J315" s="246"/>
      <c r="K315" s="246"/>
      <c r="L315" s="246"/>
      <c r="M315" s="246"/>
    </row>
    <row r="316" spans="2:13">
      <c r="B316" s="246"/>
      <c r="C316" s="246"/>
      <c r="D316" s="246"/>
      <c r="E316" s="246"/>
      <c r="F316" s="246"/>
      <c r="G316" s="246"/>
      <c r="H316" s="246"/>
      <c r="I316" s="246"/>
      <c r="J316" s="246"/>
      <c r="K316" s="246"/>
      <c r="L316" s="246"/>
      <c r="M316" s="246"/>
    </row>
    <row r="317" spans="2:13">
      <c r="B317" s="246"/>
      <c r="C317" s="246"/>
      <c r="D317" s="246"/>
      <c r="E317" s="246"/>
      <c r="F317" s="246"/>
      <c r="G317" s="246"/>
      <c r="H317" s="246"/>
      <c r="I317" s="246"/>
      <c r="J317" s="246"/>
      <c r="K317" s="246"/>
      <c r="L317" s="246"/>
      <c r="M317" s="246"/>
    </row>
    <row r="318" spans="2:13">
      <c r="B318" s="246"/>
      <c r="C318" s="246"/>
      <c r="D318" s="246"/>
      <c r="E318" s="246"/>
      <c r="F318" s="246"/>
      <c r="G318" s="246"/>
      <c r="H318" s="246"/>
      <c r="I318" s="246"/>
      <c r="J318" s="246"/>
      <c r="K318" s="246"/>
      <c r="L318" s="246"/>
      <c r="M318" s="246"/>
    </row>
    <row r="319" spans="2:13">
      <c r="B319" s="246"/>
      <c r="C319" s="246"/>
      <c r="D319" s="246"/>
      <c r="E319" s="246"/>
      <c r="F319" s="246"/>
      <c r="G319" s="246"/>
      <c r="H319" s="246"/>
      <c r="I319" s="246"/>
      <c r="J319" s="246"/>
      <c r="K319" s="246"/>
      <c r="L319" s="246"/>
      <c r="M319" s="246"/>
    </row>
    <row r="320" spans="2:13">
      <c r="B320" s="246"/>
      <c r="C320" s="246"/>
      <c r="D320" s="246"/>
      <c r="E320" s="246"/>
      <c r="F320" s="246"/>
      <c r="G320" s="246"/>
      <c r="H320" s="246"/>
      <c r="I320" s="246"/>
      <c r="J320" s="246"/>
      <c r="K320" s="246"/>
      <c r="L320" s="246"/>
      <c r="M320" s="246"/>
    </row>
    <row r="321" spans="2:13">
      <c r="B321" s="246"/>
      <c r="C321" s="246"/>
      <c r="D321" s="246"/>
      <c r="E321" s="246"/>
      <c r="F321" s="246"/>
      <c r="G321" s="246"/>
      <c r="H321" s="246"/>
      <c r="I321" s="246"/>
      <c r="J321" s="246"/>
      <c r="K321" s="246"/>
      <c r="L321" s="246"/>
      <c r="M321" s="246"/>
    </row>
    <row r="322" spans="2:13">
      <c r="B322" s="246"/>
      <c r="C322" s="246"/>
      <c r="D322" s="246"/>
      <c r="E322" s="246"/>
      <c r="F322" s="246"/>
      <c r="G322" s="246"/>
      <c r="H322" s="246"/>
      <c r="I322" s="246"/>
      <c r="J322" s="246"/>
      <c r="K322" s="246"/>
      <c r="L322" s="246"/>
      <c r="M322" s="246"/>
    </row>
    <row r="323" spans="2:13">
      <c r="B323" s="246"/>
      <c r="C323" s="246"/>
      <c r="D323" s="246"/>
      <c r="E323" s="246"/>
      <c r="F323" s="246"/>
      <c r="G323" s="246"/>
      <c r="H323" s="246"/>
      <c r="I323" s="246"/>
      <c r="J323" s="246"/>
      <c r="K323" s="246"/>
      <c r="L323" s="246"/>
      <c r="M323" s="246"/>
    </row>
    <row r="324" spans="2:13">
      <c r="B324" s="246"/>
      <c r="C324" s="246"/>
      <c r="D324" s="246"/>
      <c r="E324" s="246"/>
      <c r="F324" s="246"/>
      <c r="G324" s="246"/>
      <c r="H324" s="246"/>
      <c r="I324" s="246"/>
      <c r="J324" s="246"/>
      <c r="K324" s="246"/>
      <c r="L324" s="246"/>
      <c r="M324" s="246"/>
    </row>
    <row r="325" spans="2:13">
      <c r="B325" s="246"/>
      <c r="C325" s="246"/>
      <c r="D325" s="246"/>
      <c r="E325" s="246"/>
      <c r="F325" s="246"/>
      <c r="G325" s="246"/>
      <c r="H325" s="246"/>
      <c r="I325" s="246"/>
      <c r="J325" s="246"/>
      <c r="K325" s="246"/>
      <c r="L325" s="246"/>
      <c r="M325" s="246"/>
    </row>
    <row r="326" spans="2:13">
      <c r="B326" s="246"/>
      <c r="C326" s="246"/>
      <c r="D326" s="246"/>
      <c r="E326" s="246"/>
      <c r="F326" s="246"/>
      <c r="G326" s="246"/>
      <c r="H326" s="246"/>
      <c r="I326" s="246"/>
      <c r="J326" s="246"/>
      <c r="K326" s="246"/>
      <c r="L326" s="246"/>
      <c r="M326" s="246"/>
    </row>
    <row r="327" spans="2:13">
      <c r="B327" s="246"/>
      <c r="C327" s="246"/>
      <c r="D327" s="246"/>
      <c r="E327" s="246"/>
      <c r="F327" s="246"/>
      <c r="G327" s="246"/>
      <c r="H327" s="246"/>
      <c r="I327" s="246"/>
      <c r="J327" s="246"/>
      <c r="K327" s="246"/>
      <c r="L327" s="246"/>
      <c r="M327" s="246"/>
    </row>
    <row r="328" spans="2:13">
      <c r="B328" s="246"/>
      <c r="C328" s="246"/>
      <c r="D328" s="246"/>
      <c r="E328" s="246"/>
      <c r="F328" s="246"/>
      <c r="G328" s="246"/>
      <c r="H328" s="246"/>
      <c r="I328" s="246"/>
      <c r="J328" s="246"/>
      <c r="K328" s="246"/>
      <c r="L328" s="246"/>
      <c r="M328" s="246"/>
    </row>
    <row r="329" spans="2:13">
      <c r="B329" s="246"/>
      <c r="C329" s="246"/>
      <c r="D329" s="246"/>
      <c r="E329" s="246"/>
      <c r="F329" s="246"/>
      <c r="G329" s="246"/>
      <c r="H329" s="246"/>
      <c r="I329" s="246"/>
      <c r="J329" s="246"/>
      <c r="K329" s="246"/>
      <c r="L329" s="246"/>
      <c r="M329" s="246"/>
    </row>
    <row r="330" spans="2:13">
      <c r="B330" s="246"/>
      <c r="C330" s="246"/>
      <c r="D330" s="246"/>
      <c r="E330" s="246"/>
      <c r="F330" s="246"/>
      <c r="G330" s="246"/>
      <c r="H330" s="246"/>
      <c r="I330" s="246"/>
      <c r="J330" s="246"/>
      <c r="K330" s="246"/>
      <c r="L330" s="246"/>
      <c r="M330" s="246"/>
    </row>
    <row r="331" spans="2:13">
      <c r="B331" s="246"/>
      <c r="C331" s="246"/>
      <c r="D331" s="246"/>
      <c r="E331" s="246"/>
      <c r="F331" s="246"/>
      <c r="G331" s="246"/>
      <c r="H331" s="246"/>
      <c r="I331" s="246"/>
      <c r="J331" s="246"/>
      <c r="K331" s="246"/>
      <c r="L331" s="246"/>
      <c r="M331" s="246"/>
    </row>
    <row r="332" spans="2:13">
      <c r="B332" s="246"/>
      <c r="C332" s="246"/>
      <c r="D332" s="246"/>
      <c r="E332" s="246"/>
      <c r="F332" s="246"/>
      <c r="G332" s="246"/>
      <c r="H332" s="246"/>
      <c r="I332" s="246"/>
      <c r="J332" s="246"/>
      <c r="K332" s="246"/>
      <c r="L332" s="246"/>
      <c r="M332" s="246"/>
    </row>
    <row r="333" spans="2:13">
      <c r="B333" s="246"/>
      <c r="C333" s="246"/>
      <c r="D333" s="246"/>
      <c r="E333" s="246"/>
      <c r="F333" s="246"/>
      <c r="G333" s="246"/>
      <c r="H333" s="246"/>
      <c r="I333" s="246"/>
      <c r="J333" s="246"/>
      <c r="K333" s="246"/>
      <c r="L333" s="246"/>
      <c r="M333" s="246"/>
    </row>
    <row r="334" spans="2:13">
      <c r="B334" s="246"/>
      <c r="C334" s="246"/>
      <c r="D334" s="246"/>
      <c r="E334" s="246"/>
      <c r="F334" s="246"/>
      <c r="G334" s="246"/>
      <c r="H334" s="246"/>
      <c r="I334" s="246"/>
      <c r="J334" s="246"/>
      <c r="K334" s="246"/>
      <c r="L334" s="246"/>
      <c r="M334" s="246"/>
    </row>
    <row r="335" spans="2:13">
      <c r="B335" s="246"/>
      <c r="C335" s="246"/>
      <c r="D335" s="246"/>
      <c r="E335" s="246"/>
      <c r="F335" s="246"/>
      <c r="G335" s="246"/>
      <c r="H335" s="246"/>
      <c r="I335" s="246"/>
      <c r="J335" s="246"/>
      <c r="K335" s="246"/>
      <c r="L335" s="246"/>
      <c r="M335" s="246"/>
    </row>
    <row r="336" spans="2:13">
      <c r="B336" s="246"/>
      <c r="C336" s="246"/>
      <c r="D336" s="246"/>
      <c r="E336" s="246"/>
      <c r="F336" s="246"/>
      <c r="G336" s="246"/>
      <c r="H336" s="246"/>
      <c r="I336" s="246"/>
      <c r="J336" s="246"/>
      <c r="K336" s="246"/>
      <c r="L336" s="246"/>
      <c r="M336" s="246"/>
    </row>
    <row r="337" spans="2:13">
      <c r="B337" s="246"/>
      <c r="C337" s="246"/>
      <c r="D337" s="246"/>
      <c r="E337" s="246"/>
      <c r="F337" s="246"/>
      <c r="G337" s="246"/>
      <c r="H337" s="246"/>
      <c r="I337" s="246"/>
      <c r="J337" s="246"/>
      <c r="K337" s="246"/>
      <c r="L337" s="246"/>
      <c r="M337" s="246"/>
    </row>
    <row r="338" spans="2:13">
      <c r="B338" s="246"/>
      <c r="C338" s="246"/>
      <c r="D338" s="246"/>
      <c r="E338" s="246"/>
      <c r="F338" s="246"/>
      <c r="G338" s="246"/>
      <c r="H338" s="246"/>
      <c r="I338" s="246"/>
      <c r="J338" s="246"/>
      <c r="K338" s="246"/>
      <c r="L338" s="246"/>
      <c r="M338" s="246"/>
    </row>
    <row r="339" spans="2:13">
      <c r="B339" s="246"/>
      <c r="C339" s="246"/>
      <c r="D339" s="246"/>
      <c r="E339" s="246"/>
      <c r="F339" s="246"/>
      <c r="G339" s="246"/>
      <c r="H339" s="246"/>
      <c r="I339" s="246"/>
      <c r="J339" s="246"/>
      <c r="K339" s="246"/>
      <c r="L339" s="246"/>
      <c r="M339" s="246"/>
    </row>
    <row r="340" spans="2:13">
      <c r="B340" s="246"/>
      <c r="C340" s="246"/>
      <c r="D340" s="246"/>
      <c r="E340" s="246"/>
      <c r="F340" s="246"/>
      <c r="G340" s="246"/>
      <c r="H340" s="246"/>
      <c r="I340" s="246"/>
      <c r="J340" s="246"/>
      <c r="K340" s="246"/>
      <c r="L340" s="246"/>
      <c r="M340" s="246"/>
    </row>
    <row r="341" spans="2:13">
      <c r="B341" s="246"/>
      <c r="C341" s="246"/>
      <c r="D341" s="246"/>
      <c r="E341" s="246"/>
      <c r="F341" s="246"/>
      <c r="G341" s="246"/>
      <c r="H341" s="246"/>
      <c r="I341" s="246"/>
      <c r="J341" s="246"/>
      <c r="K341" s="246"/>
      <c r="L341" s="246"/>
      <c r="M341" s="246"/>
    </row>
    <row r="342" spans="2:13">
      <c r="B342" s="246"/>
      <c r="C342" s="246"/>
      <c r="D342" s="246"/>
      <c r="E342" s="246"/>
      <c r="F342" s="246"/>
      <c r="G342" s="246"/>
      <c r="H342" s="246"/>
      <c r="I342" s="246"/>
      <c r="J342" s="246"/>
      <c r="K342" s="246"/>
      <c r="L342" s="246"/>
      <c r="M342" s="246"/>
    </row>
    <row r="343" spans="2:13">
      <c r="B343" s="246"/>
      <c r="C343" s="246"/>
      <c r="D343" s="246"/>
      <c r="E343" s="246"/>
      <c r="F343" s="246"/>
      <c r="G343" s="246"/>
      <c r="H343" s="246"/>
      <c r="I343" s="246"/>
      <c r="J343" s="246"/>
      <c r="K343" s="246"/>
      <c r="L343" s="246"/>
      <c r="M343" s="246"/>
    </row>
    <row r="344" spans="2:13">
      <c r="B344" s="246"/>
      <c r="C344" s="246"/>
      <c r="D344" s="246"/>
      <c r="E344" s="246"/>
      <c r="F344" s="246"/>
      <c r="G344" s="246"/>
      <c r="H344" s="246"/>
      <c r="I344" s="246"/>
      <c r="J344" s="246"/>
      <c r="K344" s="246"/>
      <c r="L344" s="246"/>
      <c r="M344" s="246"/>
    </row>
    <row r="345" spans="2:13">
      <c r="B345" s="246"/>
      <c r="C345" s="246"/>
      <c r="D345" s="246"/>
      <c r="E345" s="246"/>
      <c r="F345" s="246"/>
      <c r="G345" s="246"/>
      <c r="H345" s="246"/>
      <c r="I345" s="246"/>
      <c r="J345" s="246"/>
      <c r="K345" s="246"/>
      <c r="L345" s="246"/>
      <c r="M345" s="246"/>
    </row>
    <row r="346" spans="2:13">
      <c r="B346" s="246"/>
      <c r="C346" s="246"/>
      <c r="D346" s="246"/>
      <c r="E346" s="246"/>
      <c r="F346" s="246"/>
      <c r="G346" s="246"/>
      <c r="H346" s="246"/>
      <c r="I346" s="246"/>
      <c r="J346" s="246"/>
      <c r="K346" s="246"/>
      <c r="L346" s="246"/>
      <c r="M346" s="246"/>
    </row>
    <row r="347" spans="2:13">
      <c r="B347" s="246"/>
      <c r="C347" s="246"/>
      <c r="D347" s="246"/>
      <c r="E347" s="246"/>
      <c r="F347" s="246"/>
      <c r="G347" s="246"/>
      <c r="H347" s="246"/>
      <c r="I347" s="246"/>
      <c r="J347" s="246"/>
      <c r="K347" s="246"/>
      <c r="L347" s="246"/>
      <c r="M347" s="246"/>
    </row>
    <row r="348" spans="2:13">
      <c r="B348" s="246"/>
      <c r="C348" s="246"/>
      <c r="D348" s="246"/>
      <c r="E348" s="246"/>
      <c r="F348" s="246"/>
      <c r="G348" s="246"/>
      <c r="H348" s="246"/>
      <c r="I348" s="246"/>
      <c r="J348" s="246"/>
      <c r="K348" s="246"/>
      <c r="L348" s="246"/>
      <c r="M348" s="246"/>
    </row>
    <row r="349" spans="2:13">
      <c r="B349" s="246"/>
      <c r="C349" s="246"/>
      <c r="D349" s="246"/>
      <c r="E349" s="246"/>
      <c r="F349" s="246"/>
      <c r="G349" s="246"/>
      <c r="H349" s="246"/>
      <c r="I349" s="246"/>
      <c r="J349" s="246"/>
      <c r="K349" s="246"/>
      <c r="L349" s="246"/>
      <c r="M349" s="246"/>
    </row>
    <row r="350" spans="2:13">
      <c r="B350" s="246"/>
      <c r="C350" s="246"/>
      <c r="D350" s="246"/>
      <c r="E350" s="246"/>
      <c r="F350" s="246"/>
      <c r="G350" s="246"/>
      <c r="H350" s="246"/>
      <c r="I350" s="246"/>
      <c r="J350" s="246"/>
      <c r="K350" s="246"/>
      <c r="L350" s="246"/>
      <c r="M350" s="246"/>
    </row>
    <row r="351" spans="2:13">
      <c r="B351" s="246"/>
      <c r="C351" s="246"/>
      <c r="D351" s="246"/>
      <c r="E351" s="246"/>
      <c r="F351" s="246"/>
      <c r="G351" s="246"/>
      <c r="H351" s="246"/>
      <c r="I351" s="246"/>
      <c r="J351" s="246"/>
      <c r="K351" s="246"/>
      <c r="L351" s="246"/>
      <c r="M351" s="246"/>
    </row>
    <row r="352" spans="2:13">
      <c r="B352" s="246"/>
      <c r="C352" s="246"/>
      <c r="D352" s="246"/>
      <c r="E352" s="246"/>
      <c r="F352" s="246"/>
      <c r="G352" s="246"/>
      <c r="H352" s="246"/>
      <c r="I352" s="246"/>
      <c r="J352" s="246"/>
      <c r="K352" s="246"/>
      <c r="L352" s="246"/>
      <c r="M352" s="246"/>
    </row>
    <row r="353" spans="2:13">
      <c r="B353" s="246"/>
      <c r="C353" s="246"/>
      <c r="D353" s="246"/>
      <c r="E353" s="246"/>
      <c r="F353" s="246"/>
      <c r="G353" s="246"/>
      <c r="H353" s="246"/>
      <c r="I353" s="246"/>
      <c r="J353" s="246"/>
      <c r="K353" s="246"/>
      <c r="L353" s="246"/>
      <c r="M353" s="246"/>
    </row>
    <row r="354" spans="2:13">
      <c r="B354" s="246"/>
      <c r="C354" s="246"/>
      <c r="D354" s="246"/>
      <c r="E354" s="246"/>
      <c r="F354" s="246"/>
      <c r="G354" s="246"/>
      <c r="H354" s="246"/>
      <c r="I354" s="246"/>
      <c r="J354" s="246"/>
      <c r="K354" s="246"/>
      <c r="L354" s="246"/>
      <c r="M354" s="246"/>
    </row>
    <row r="355" spans="2:13">
      <c r="B355" s="246"/>
      <c r="C355" s="246"/>
      <c r="D355" s="246"/>
      <c r="E355" s="246"/>
      <c r="F355" s="246"/>
      <c r="G355" s="246"/>
      <c r="H355" s="246"/>
      <c r="I355" s="246"/>
      <c r="J355" s="246"/>
      <c r="K355" s="246"/>
      <c r="L355" s="246"/>
      <c r="M355" s="246"/>
    </row>
    <row r="356" spans="2:13">
      <c r="B356" s="246"/>
      <c r="C356" s="246"/>
      <c r="D356" s="246"/>
      <c r="E356" s="246"/>
      <c r="F356" s="246"/>
      <c r="G356" s="246"/>
      <c r="H356" s="246"/>
      <c r="I356" s="246"/>
      <c r="J356" s="246"/>
      <c r="K356" s="246"/>
      <c r="L356" s="246"/>
      <c r="M356" s="246"/>
    </row>
    <row r="357" spans="2:13">
      <c r="B357" s="246"/>
      <c r="C357" s="246"/>
      <c r="D357" s="246"/>
      <c r="E357" s="246"/>
      <c r="F357" s="246"/>
      <c r="G357" s="246"/>
      <c r="H357" s="246"/>
      <c r="I357" s="246"/>
      <c r="J357" s="246"/>
      <c r="K357" s="246"/>
      <c r="L357" s="246"/>
      <c r="M357" s="246"/>
    </row>
    <row r="358" spans="2:13">
      <c r="B358" s="246"/>
      <c r="C358" s="246"/>
      <c r="D358" s="246"/>
      <c r="E358" s="246"/>
      <c r="F358" s="246"/>
      <c r="G358" s="246"/>
      <c r="H358" s="246"/>
      <c r="I358" s="246"/>
      <c r="J358" s="246"/>
      <c r="K358" s="246"/>
      <c r="L358" s="246"/>
      <c r="M358" s="246"/>
    </row>
    <row r="359" spans="2:13">
      <c r="B359" s="246"/>
      <c r="C359" s="246"/>
      <c r="D359" s="246"/>
      <c r="E359" s="246"/>
      <c r="F359" s="246"/>
      <c r="G359" s="246"/>
      <c r="H359" s="246"/>
      <c r="I359" s="246"/>
      <c r="J359" s="246"/>
      <c r="K359" s="246"/>
      <c r="L359" s="246"/>
      <c r="M359" s="246"/>
    </row>
    <row r="360" spans="2:13">
      <c r="B360" s="246"/>
      <c r="C360" s="246"/>
      <c r="D360" s="246"/>
      <c r="E360" s="246"/>
      <c r="F360" s="246"/>
      <c r="G360" s="246"/>
      <c r="H360" s="246"/>
      <c r="I360" s="246"/>
      <c r="J360" s="246"/>
      <c r="K360" s="246"/>
      <c r="L360" s="246"/>
      <c r="M360" s="246"/>
    </row>
    <row r="361" spans="2:13">
      <c r="B361" s="246"/>
      <c r="C361" s="246"/>
      <c r="D361" s="246"/>
      <c r="E361" s="246"/>
      <c r="F361" s="246"/>
      <c r="G361" s="246"/>
      <c r="H361" s="246"/>
      <c r="I361" s="246"/>
      <c r="J361" s="246"/>
      <c r="K361" s="246"/>
      <c r="L361" s="246"/>
      <c r="M361" s="246"/>
    </row>
    <row r="362" spans="2:13">
      <c r="B362" s="246"/>
      <c r="C362" s="246"/>
      <c r="D362" s="246"/>
      <c r="E362" s="246"/>
      <c r="F362" s="246"/>
      <c r="G362" s="246"/>
      <c r="H362" s="246"/>
      <c r="I362" s="246"/>
      <c r="J362" s="246"/>
      <c r="K362" s="246"/>
      <c r="L362" s="246"/>
      <c r="M362" s="246"/>
    </row>
    <row r="363" spans="2:13">
      <c r="B363" s="246"/>
      <c r="C363" s="246"/>
      <c r="D363" s="246"/>
      <c r="E363" s="246"/>
      <c r="F363" s="246"/>
      <c r="G363" s="246"/>
      <c r="H363" s="246"/>
      <c r="I363" s="246"/>
      <c r="J363" s="246"/>
      <c r="K363" s="246"/>
      <c r="L363" s="246"/>
      <c r="M363" s="246"/>
    </row>
    <row r="364" spans="2:13">
      <c r="B364" s="246"/>
      <c r="C364" s="246"/>
      <c r="D364" s="246"/>
      <c r="E364" s="246"/>
      <c r="F364" s="246"/>
      <c r="G364" s="246"/>
      <c r="H364" s="246"/>
      <c r="I364" s="246"/>
      <c r="J364" s="246"/>
      <c r="K364" s="246"/>
      <c r="L364" s="246"/>
      <c r="M364" s="246"/>
    </row>
    <row r="365" spans="2:13">
      <c r="B365" s="246"/>
      <c r="C365" s="246"/>
      <c r="D365" s="246"/>
      <c r="E365" s="246"/>
      <c r="F365" s="246"/>
      <c r="G365" s="246"/>
      <c r="H365" s="246"/>
      <c r="I365" s="246"/>
      <c r="J365" s="246"/>
      <c r="K365" s="246"/>
      <c r="L365" s="246"/>
      <c r="M365" s="246"/>
    </row>
    <row r="366" spans="2:13">
      <c r="B366" s="246"/>
      <c r="C366" s="246"/>
      <c r="D366" s="246"/>
      <c r="E366" s="246"/>
      <c r="F366" s="246"/>
      <c r="G366" s="246"/>
      <c r="H366" s="246"/>
      <c r="I366" s="246"/>
      <c r="J366" s="246"/>
      <c r="K366" s="246"/>
      <c r="L366" s="246"/>
      <c r="M366" s="246"/>
    </row>
    <row r="367" spans="2:13">
      <c r="B367" s="246"/>
      <c r="C367" s="246"/>
      <c r="D367" s="246"/>
      <c r="E367" s="246"/>
      <c r="F367" s="246"/>
      <c r="G367" s="246"/>
      <c r="H367" s="246"/>
      <c r="I367" s="246"/>
      <c r="J367" s="246"/>
      <c r="K367" s="246"/>
      <c r="L367" s="246"/>
      <c r="M367" s="246"/>
    </row>
    <row r="368" spans="2:13">
      <c r="B368" s="246"/>
      <c r="C368" s="246"/>
      <c r="D368" s="246"/>
      <c r="E368" s="246"/>
      <c r="F368" s="246"/>
      <c r="G368" s="246"/>
      <c r="H368" s="246"/>
      <c r="I368" s="246"/>
      <c r="J368" s="246"/>
      <c r="K368" s="246"/>
      <c r="L368" s="246"/>
      <c r="M368" s="246"/>
    </row>
    <row r="369" spans="2:13">
      <c r="B369" s="246"/>
      <c r="C369" s="246"/>
      <c r="D369" s="246"/>
      <c r="E369" s="246"/>
      <c r="F369" s="246"/>
      <c r="G369" s="246"/>
      <c r="H369" s="246"/>
      <c r="I369" s="246"/>
      <c r="J369" s="246"/>
      <c r="K369" s="246"/>
      <c r="L369" s="246"/>
      <c r="M369" s="246"/>
    </row>
    <row r="370" spans="2:13">
      <c r="B370" s="246"/>
      <c r="C370" s="246"/>
      <c r="D370" s="246"/>
      <c r="E370" s="246"/>
      <c r="F370" s="246"/>
      <c r="G370" s="246"/>
      <c r="H370" s="246"/>
      <c r="I370" s="246"/>
      <c r="J370" s="246"/>
      <c r="K370" s="246"/>
      <c r="L370" s="246"/>
      <c r="M370" s="246"/>
    </row>
    <row r="371" spans="2:13">
      <c r="B371" s="246"/>
      <c r="C371" s="246"/>
      <c r="D371" s="246"/>
      <c r="E371" s="246"/>
      <c r="F371" s="246"/>
      <c r="G371" s="246"/>
      <c r="H371" s="246"/>
      <c r="I371" s="246"/>
      <c r="J371" s="246"/>
      <c r="K371" s="246"/>
      <c r="L371" s="246"/>
      <c r="M371" s="246"/>
    </row>
    <row r="372" spans="2:13">
      <c r="B372" s="246"/>
      <c r="C372" s="246"/>
      <c r="D372" s="246"/>
      <c r="E372" s="246"/>
      <c r="F372" s="246"/>
      <c r="G372" s="246"/>
      <c r="H372" s="246"/>
      <c r="I372" s="246"/>
      <c r="J372" s="246"/>
      <c r="K372" s="246"/>
      <c r="L372" s="246"/>
      <c r="M372" s="246"/>
    </row>
    <row r="373" spans="2:13">
      <c r="B373" s="246"/>
      <c r="C373" s="246"/>
      <c r="D373" s="246"/>
      <c r="E373" s="246"/>
      <c r="F373" s="246"/>
      <c r="G373" s="246"/>
      <c r="H373" s="246"/>
      <c r="I373" s="246"/>
      <c r="J373" s="246"/>
      <c r="K373" s="246"/>
      <c r="L373" s="246"/>
      <c r="M373" s="246"/>
    </row>
    <row r="374" spans="2:13">
      <c r="B374" s="246"/>
      <c r="C374" s="246"/>
      <c r="D374" s="246"/>
      <c r="E374" s="246"/>
      <c r="F374" s="246"/>
      <c r="G374" s="246"/>
      <c r="H374" s="246"/>
      <c r="I374" s="246"/>
      <c r="J374" s="246"/>
      <c r="K374" s="246"/>
      <c r="L374" s="246"/>
      <c r="M374" s="246"/>
    </row>
    <row r="375" spans="2:13">
      <c r="B375" s="246"/>
      <c r="C375" s="246"/>
      <c r="D375" s="246"/>
      <c r="E375" s="246"/>
      <c r="F375" s="246"/>
      <c r="G375" s="246"/>
      <c r="H375" s="246"/>
      <c r="I375" s="246"/>
      <c r="J375" s="246"/>
      <c r="K375" s="246"/>
      <c r="L375" s="246"/>
      <c r="M375" s="246"/>
    </row>
    <row r="376" spans="2:13">
      <c r="B376" s="246"/>
      <c r="C376" s="246"/>
      <c r="D376" s="246"/>
      <c r="E376" s="246"/>
      <c r="F376" s="246"/>
      <c r="G376" s="246"/>
      <c r="H376" s="246"/>
      <c r="I376" s="246"/>
      <c r="J376" s="246"/>
      <c r="K376" s="246"/>
      <c r="L376" s="246"/>
      <c r="M376" s="246"/>
    </row>
    <row r="377" spans="2:13">
      <c r="B377" s="246"/>
      <c r="C377" s="246"/>
      <c r="D377" s="246"/>
      <c r="E377" s="246"/>
      <c r="F377" s="246"/>
      <c r="G377" s="246"/>
      <c r="H377" s="246"/>
      <c r="I377" s="246"/>
      <c r="J377" s="246"/>
      <c r="K377" s="246"/>
      <c r="L377" s="246"/>
      <c r="M377" s="246"/>
    </row>
    <row r="378" spans="2:13">
      <c r="B378" s="246"/>
      <c r="C378" s="246"/>
      <c r="D378" s="246"/>
      <c r="E378" s="246"/>
      <c r="F378" s="246"/>
      <c r="G378" s="246"/>
      <c r="H378" s="246"/>
      <c r="I378" s="246"/>
      <c r="J378" s="246"/>
      <c r="K378" s="246"/>
      <c r="L378" s="246"/>
      <c r="M378" s="246"/>
    </row>
    <row r="379" spans="2:13">
      <c r="B379" s="246"/>
      <c r="C379" s="246"/>
      <c r="D379" s="246"/>
      <c r="E379" s="246"/>
      <c r="F379" s="246"/>
      <c r="G379" s="246"/>
      <c r="H379" s="246"/>
      <c r="I379" s="246"/>
      <c r="J379" s="246"/>
      <c r="K379" s="246"/>
      <c r="L379" s="246"/>
      <c r="M379" s="246"/>
    </row>
    <row r="380" spans="2:13">
      <c r="B380" s="246"/>
      <c r="C380" s="246"/>
      <c r="D380" s="246"/>
      <c r="E380" s="246"/>
      <c r="F380" s="246"/>
      <c r="G380" s="246"/>
      <c r="H380" s="246"/>
      <c r="I380" s="246"/>
      <c r="J380" s="246"/>
      <c r="K380" s="246"/>
      <c r="L380" s="246"/>
      <c r="M380" s="246"/>
    </row>
    <row r="381" spans="2:13">
      <c r="B381" s="246"/>
      <c r="C381" s="246"/>
      <c r="D381" s="246"/>
      <c r="E381" s="246"/>
      <c r="F381" s="246"/>
      <c r="G381" s="246"/>
      <c r="H381" s="246"/>
      <c r="I381" s="246"/>
      <c r="J381" s="246"/>
      <c r="K381" s="246"/>
      <c r="L381" s="246"/>
      <c r="M381" s="246"/>
    </row>
    <row r="382" spans="2:13">
      <c r="B382" s="246"/>
      <c r="C382" s="246"/>
      <c r="D382" s="246"/>
      <c r="E382" s="246"/>
      <c r="F382" s="246"/>
      <c r="G382" s="246"/>
      <c r="H382" s="246"/>
      <c r="I382" s="246"/>
      <c r="J382" s="246"/>
      <c r="K382" s="246"/>
      <c r="L382" s="246"/>
      <c r="M382" s="246"/>
    </row>
    <row r="383" spans="2:13">
      <c r="B383" s="246"/>
      <c r="C383" s="246"/>
      <c r="D383" s="246"/>
      <c r="E383" s="246"/>
      <c r="F383" s="246"/>
      <c r="G383" s="246"/>
      <c r="H383" s="246"/>
      <c r="I383" s="246"/>
      <c r="J383" s="246"/>
      <c r="K383" s="246"/>
      <c r="L383" s="246"/>
      <c r="M383" s="246"/>
    </row>
    <row r="384" spans="2:13">
      <c r="B384" s="246"/>
      <c r="C384" s="246"/>
      <c r="D384" s="246"/>
      <c r="E384" s="246"/>
      <c r="F384" s="246"/>
      <c r="G384" s="246"/>
      <c r="H384" s="246"/>
      <c r="I384" s="246"/>
      <c r="J384" s="246"/>
      <c r="K384" s="246"/>
      <c r="L384" s="246"/>
      <c r="M384" s="246"/>
    </row>
    <row r="385" spans="2:13">
      <c r="B385" s="246"/>
      <c r="C385" s="246"/>
      <c r="D385" s="246"/>
      <c r="E385" s="246"/>
      <c r="F385" s="246"/>
      <c r="G385" s="246"/>
      <c r="H385" s="246"/>
      <c r="I385" s="246"/>
      <c r="J385" s="246"/>
      <c r="K385" s="246"/>
      <c r="L385" s="246"/>
      <c r="M385" s="246"/>
    </row>
    <row r="386" spans="2:13">
      <c r="B386" s="246"/>
      <c r="C386" s="246"/>
      <c r="D386" s="246"/>
      <c r="E386" s="246"/>
      <c r="F386" s="246"/>
      <c r="G386" s="246"/>
      <c r="H386" s="246"/>
      <c r="I386" s="246"/>
      <c r="J386" s="246"/>
      <c r="K386" s="246"/>
      <c r="L386" s="246"/>
      <c r="M386" s="246"/>
    </row>
    <row r="387" spans="2:13">
      <c r="B387" s="246"/>
      <c r="C387" s="246"/>
      <c r="D387" s="246"/>
      <c r="E387" s="246"/>
      <c r="F387" s="246"/>
      <c r="G387" s="246"/>
      <c r="H387" s="246"/>
      <c r="I387" s="246"/>
      <c r="J387" s="246"/>
      <c r="K387" s="246"/>
      <c r="L387" s="246"/>
      <c r="M387" s="246"/>
    </row>
    <row r="388" spans="2:13">
      <c r="B388" s="246"/>
      <c r="C388" s="246"/>
      <c r="D388" s="246"/>
      <c r="E388" s="246"/>
      <c r="F388" s="246"/>
      <c r="G388" s="246"/>
      <c r="H388" s="246"/>
      <c r="I388" s="246"/>
      <c r="J388" s="246"/>
      <c r="K388" s="246"/>
      <c r="L388" s="246"/>
      <c r="M388" s="246"/>
    </row>
    <row r="389" spans="2:13">
      <c r="B389" s="246"/>
      <c r="C389" s="246"/>
      <c r="D389" s="246"/>
      <c r="E389" s="246"/>
      <c r="F389" s="246"/>
      <c r="G389" s="246"/>
      <c r="H389" s="246"/>
      <c r="I389" s="246"/>
      <c r="J389" s="246"/>
      <c r="K389" s="246"/>
      <c r="L389" s="246"/>
      <c r="M389" s="246"/>
    </row>
    <row r="390" spans="2:13">
      <c r="B390" s="246"/>
      <c r="C390" s="246"/>
      <c r="D390" s="246"/>
      <c r="E390" s="246"/>
      <c r="F390" s="246"/>
      <c r="G390" s="246"/>
      <c r="H390" s="246"/>
      <c r="I390" s="246"/>
      <c r="J390" s="246"/>
      <c r="K390" s="246"/>
      <c r="L390" s="246"/>
      <c r="M390" s="246"/>
    </row>
    <row r="391" spans="2:13">
      <c r="B391" s="246"/>
      <c r="C391" s="246"/>
      <c r="D391" s="246"/>
      <c r="E391" s="246"/>
      <c r="F391" s="246"/>
      <c r="G391" s="246"/>
      <c r="H391" s="246"/>
      <c r="I391" s="246"/>
      <c r="J391" s="246"/>
      <c r="K391" s="246"/>
      <c r="L391" s="246"/>
      <c r="M391" s="246"/>
    </row>
    <row r="392" spans="2:13">
      <c r="B392" s="246"/>
      <c r="C392" s="246"/>
      <c r="D392" s="246"/>
      <c r="E392" s="246"/>
      <c r="F392" s="246"/>
      <c r="G392" s="246"/>
      <c r="H392" s="246"/>
      <c r="I392" s="246"/>
      <c r="J392" s="246"/>
      <c r="K392" s="246"/>
      <c r="L392" s="246"/>
      <c r="M392" s="246"/>
    </row>
    <row r="393" spans="2:13">
      <c r="B393" s="246"/>
      <c r="C393" s="246"/>
      <c r="D393" s="246"/>
      <c r="E393" s="246"/>
      <c r="F393" s="246"/>
      <c r="G393" s="246"/>
      <c r="H393" s="246"/>
      <c r="I393" s="246"/>
      <c r="J393" s="246"/>
      <c r="K393" s="246"/>
      <c r="L393" s="246"/>
      <c r="M393" s="246"/>
    </row>
    <row r="394" spans="2:13">
      <c r="B394" s="246"/>
      <c r="C394" s="246"/>
      <c r="D394" s="246"/>
      <c r="E394" s="246"/>
      <c r="F394" s="246"/>
      <c r="G394" s="246"/>
      <c r="H394" s="246"/>
      <c r="I394" s="246"/>
      <c r="J394" s="246"/>
      <c r="K394" s="246"/>
      <c r="L394" s="246"/>
      <c r="M394" s="246"/>
    </row>
    <row r="395" spans="2:13">
      <c r="B395" s="246"/>
      <c r="C395" s="246"/>
      <c r="D395" s="246"/>
      <c r="E395" s="246"/>
      <c r="F395" s="246"/>
      <c r="G395" s="246"/>
      <c r="H395" s="246"/>
      <c r="I395" s="246"/>
      <c r="J395" s="246"/>
      <c r="K395" s="246"/>
      <c r="L395" s="246"/>
      <c r="M395" s="246"/>
    </row>
    <row r="396" spans="2:13">
      <c r="B396" s="246"/>
      <c r="C396" s="246"/>
      <c r="D396" s="246"/>
      <c r="E396" s="246"/>
      <c r="F396" s="246"/>
      <c r="G396" s="246"/>
      <c r="H396" s="246"/>
      <c r="I396" s="246"/>
      <c r="J396" s="246"/>
      <c r="K396" s="246"/>
      <c r="L396" s="246"/>
      <c r="M396" s="246"/>
    </row>
    <row r="397" spans="2:13">
      <c r="B397" s="246"/>
      <c r="C397" s="246"/>
      <c r="D397" s="246"/>
      <c r="E397" s="246"/>
      <c r="F397" s="246"/>
      <c r="G397" s="246"/>
      <c r="H397" s="246"/>
      <c r="I397" s="246"/>
      <c r="J397" s="246"/>
      <c r="K397" s="246"/>
      <c r="L397" s="246"/>
      <c r="M397" s="246"/>
    </row>
    <row r="398" spans="2:13">
      <c r="B398" s="246"/>
      <c r="C398" s="246"/>
      <c r="D398" s="246"/>
      <c r="E398" s="246"/>
      <c r="F398" s="246"/>
      <c r="G398" s="246"/>
      <c r="H398" s="246"/>
      <c r="I398" s="246"/>
      <c r="J398" s="246"/>
      <c r="K398" s="246"/>
      <c r="L398" s="246"/>
      <c r="M398" s="246"/>
    </row>
    <row r="399" spans="2:13">
      <c r="B399" s="246"/>
      <c r="C399" s="246"/>
      <c r="D399" s="246"/>
      <c r="E399" s="246"/>
      <c r="F399" s="246"/>
      <c r="G399" s="246"/>
      <c r="H399" s="246"/>
      <c r="I399" s="246"/>
      <c r="J399" s="246"/>
      <c r="K399" s="246"/>
      <c r="L399" s="246"/>
      <c r="M399" s="246"/>
    </row>
    <row r="400" spans="2:13">
      <c r="B400" s="246"/>
      <c r="C400" s="246"/>
      <c r="D400" s="246"/>
      <c r="E400" s="246"/>
      <c r="F400" s="246"/>
      <c r="G400" s="246"/>
      <c r="H400" s="246"/>
      <c r="I400" s="246"/>
      <c r="J400" s="246"/>
      <c r="K400" s="246"/>
      <c r="L400" s="246"/>
      <c r="M400" s="246"/>
    </row>
    <row r="401" spans="2:13">
      <c r="B401" s="246"/>
      <c r="C401" s="246"/>
      <c r="D401" s="246"/>
      <c r="E401" s="246"/>
      <c r="F401" s="246"/>
      <c r="G401" s="246"/>
      <c r="H401" s="246"/>
      <c r="I401" s="246"/>
      <c r="J401" s="246"/>
      <c r="K401" s="246"/>
      <c r="L401" s="246"/>
      <c r="M401" s="246"/>
    </row>
    <row r="402" spans="2:13">
      <c r="B402" s="246"/>
      <c r="C402" s="246"/>
      <c r="D402" s="246"/>
      <c r="E402" s="246"/>
      <c r="F402" s="246"/>
      <c r="G402" s="246"/>
      <c r="H402" s="246"/>
      <c r="I402" s="246"/>
      <c r="J402" s="246"/>
      <c r="K402" s="246"/>
      <c r="L402" s="246"/>
      <c r="M402" s="246"/>
    </row>
    <row r="403" spans="2:13">
      <c r="B403" s="246"/>
      <c r="C403" s="246"/>
      <c r="D403" s="246"/>
      <c r="E403" s="246"/>
      <c r="F403" s="246"/>
      <c r="G403" s="246"/>
      <c r="H403" s="246"/>
      <c r="I403" s="246"/>
      <c r="J403" s="246"/>
      <c r="K403" s="246"/>
      <c r="L403" s="246"/>
      <c r="M403" s="246"/>
    </row>
    <row r="404" spans="2:13">
      <c r="B404" s="246"/>
      <c r="C404" s="246"/>
      <c r="D404" s="246"/>
      <c r="E404" s="246"/>
      <c r="F404" s="246"/>
      <c r="G404" s="246"/>
      <c r="H404" s="246"/>
      <c r="I404" s="246"/>
      <c r="J404" s="246"/>
      <c r="K404" s="246"/>
      <c r="L404" s="246"/>
      <c r="M404" s="246"/>
    </row>
    <row r="405" spans="2:13">
      <c r="B405" s="246"/>
      <c r="C405" s="246"/>
      <c r="D405" s="246"/>
      <c r="E405" s="246"/>
      <c r="F405" s="246"/>
      <c r="G405" s="246"/>
      <c r="H405" s="246"/>
      <c r="I405" s="246"/>
      <c r="J405" s="246"/>
      <c r="K405" s="246"/>
      <c r="L405" s="246"/>
      <c r="M405" s="246"/>
    </row>
    <row r="406" spans="2:13">
      <c r="B406" s="246"/>
      <c r="C406" s="246"/>
      <c r="D406" s="246"/>
      <c r="E406" s="246"/>
      <c r="F406" s="246"/>
      <c r="G406" s="246"/>
      <c r="H406" s="246"/>
      <c r="I406" s="246"/>
      <c r="J406" s="246"/>
      <c r="K406" s="246"/>
      <c r="L406" s="246"/>
      <c r="M406" s="246"/>
    </row>
    <row r="407" spans="2:13">
      <c r="B407" s="246"/>
      <c r="C407" s="246"/>
      <c r="D407" s="246"/>
      <c r="E407" s="246"/>
      <c r="F407" s="246"/>
      <c r="G407" s="246"/>
      <c r="H407" s="246"/>
      <c r="I407" s="246"/>
      <c r="J407" s="246"/>
      <c r="K407" s="246"/>
      <c r="L407" s="246"/>
      <c r="M407" s="246"/>
    </row>
    <row r="408" spans="2:13">
      <c r="B408" s="246"/>
      <c r="C408" s="246"/>
      <c r="D408" s="246"/>
      <c r="E408" s="246"/>
      <c r="F408" s="246"/>
      <c r="G408" s="246"/>
      <c r="H408" s="246"/>
      <c r="I408" s="246"/>
      <c r="J408" s="246"/>
      <c r="K408" s="246"/>
      <c r="L408" s="246"/>
      <c r="M408" s="246"/>
    </row>
    <row r="409" spans="2:13">
      <c r="B409" s="246"/>
      <c r="C409" s="246"/>
      <c r="D409" s="246"/>
      <c r="E409" s="246"/>
      <c r="F409" s="246"/>
      <c r="G409" s="246"/>
      <c r="H409" s="246"/>
      <c r="I409" s="246"/>
      <c r="J409" s="246"/>
      <c r="K409" s="246"/>
      <c r="L409" s="246"/>
      <c r="M409" s="246"/>
    </row>
    <row r="410" spans="2:13">
      <c r="B410" s="246"/>
      <c r="C410" s="246"/>
      <c r="D410" s="246"/>
      <c r="E410" s="246"/>
      <c r="F410" s="246"/>
      <c r="G410" s="246"/>
      <c r="H410" s="246"/>
      <c r="I410" s="246"/>
      <c r="J410" s="246"/>
      <c r="K410" s="246"/>
      <c r="L410" s="246"/>
      <c r="M410" s="246"/>
    </row>
    <row r="411" spans="2:13">
      <c r="B411" s="246"/>
      <c r="C411" s="246"/>
      <c r="D411" s="246"/>
      <c r="E411" s="246"/>
      <c r="F411" s="246"/>
      <c r="G411" s="246"/>
      <c r="H411" s="246"/>
      <c r="I411" s="246"/>
      <c r="J411" s="246"/>
      <c r="K411" s="246"/>
      <c r="L411" s="246"/>
      <c r="M411" s="246"/>
    </row>
    <row r="412" spans="2:13">
      <c r="B412" s="246"/>
      <c r="C412" s="246"/>
      <c r="D412" s="246"/>
      <c r="E412" s="246"/>
      <c r="F412" s="246"/>
      <c r="G412" s="246"/>
      <c r="H412" s="246"/>
      <c r="I412" s="246"/>
      <c r="J412" s="246"/>
      <c r="K412" s="246"/>
      <c r="L412" s="246"/>
      <c r="M412" s="246"/>
    </row>
    <row r="413" spans="2:13">
      <c r="B413" s="246"/>
      <c r="C413" s="246"/>
      <c r="D413" s="246"/>
      <c r="E413" s="246"/>
      <c r="F413" s="246"/>
      <c r="G413" s="246"/>
      <c r="H413" s="246"/>
      <c r="I413" s="246"/>
      <c r="J413" s="246"/>
      <c r="K413" s="246"/>
      <c r="L413" s="246"/>
      <c r="M413" s="246"/>
    </row>
    <row r="414" spans="2:13">
      <c r="B414" s="246"/>
      <c r="C414" s="246"/>
      <c r="D414" s="246"/>
      <c r="E414" s="246"/>
      <c r="F414" s="246"/>
      <c r="G414" s="246"/>
      <c r="H414" s="246"/>
      <c r="I414" s="246"/>
      <c r="J414" s="246"/>
      <c r="K414" s="246"/>
      <c r="L414" s="246"/>
      <c r="M414" s="246"/>
    </row>
    <row r="415" spans="2:13">
      <c r="B415" s="246"/>
      <c r="C415" s="246"/>
      <c r="D415" s="246"/>
      <c r="E415" s="246"/>
      <c r="F415" s="246"/>
      <c r="G415" s="246"/>
      <c r="H415" s="246"/>
      <c r="I415" s="246"/>
      <c r="J415" s="246"/>
      <c r="K415" s="246"/>
      <c r="L415" s="246"/>
      <c r="M415" s="246"/>
    </row>
    <row r="416" spans="2:13">
      <c r="B416" s="246"/>
      <c r="C416" s="246"/>
      <c r="D416" s="246"/>
      <c r="E416" s="246"/>
      <c r="F416" s="246"/>
      <c r="G416" s="246"/>
      <c r="H416" s="246"/>
      <c r="I416" s="246"/>
      <c r="J416" s="246"/>
      <c r="K416" s="246"/>
      <c r="L416" s="246"/>
      <c r="M416" s="246"/>
    </row>
    <row r="417" spans="2:13">
      <c r="B417" s="246"/>
      <c r="C417" s="246"/>
      <c r="D417" s="246"/>
      <c r="E417" s="246"/>
      <c r="F417" s="246"/>
      <c r="G417" s="246"/>
      <c r="H417" s="246"/>
      <c r="I417" s="246"/>
      <c r="J417" s="246"/>
      <c r="K417" s="246"/>
      <c r="L417" s="246"/>
      <c r="M417" s="246"/>
    </row>
    <row r="418" spans="2:13">
      <c r="B418" s="246"/>
      <c r="C418" s="246"/>
      <c r="D418" s="246"/>
      <c r="E418" s="246"/>
      <c r="F418" s="246"/>
      <c r="G418" s="246"/>
      <c r="H418" s="246"/>
      <c r="I418" s="246"/>
      <c r="J418" s="246"/>
      <c r="K418" s="246"/>
      <c r="L418" s="246"/>
      <c r="M418" s="246"/>
    </row>
    <row r="419" spans="2:13">
      <c r="B419" s="246"/>
      <c r="C419" s="246"/>
      <c r="D419" s="246"/>
      <c r="E419" s="246"/>
      <c r="F419" s="246"/>
      <c r="G419" s="246"/>
      <c r="H419" s="246"/>
      <c r="I419" s="246"/>
      <c r="J419" s="246"/>
      <c r="K419" s="246"/>
      <c r="L419" s="246"/>
      <c r="M419" s="246"/>
    </row>
    <row r="420" spans="2:13">
      <c r="B420" s="246"/>
      <c r="C420" s="246"/>
      <c r="D420" s="246"/>
      <c r="E420" s="246"/>
      <c r="F420" s="246"/>
      <c r="G420" s="246"/>
      <c r="H420" s="246"/>
      <c r="I420" s="246"/>
      <c r="J420" s="246"/>
      <c r="K420" s="246"/>
      <c r="L420" s="246"/>
      <c r="M420" s="246"/>
    </row>
    <row r="421" spans="2:13">
      <c r="B421" s="246"/>
      <c r="C421" s="246"/>
      <c r="D421" s="246"/>
      <c r="E421" s="246"/>
      <c r="F421" s="246"/>
      <c r="G421" s="246"/>
      <c r="H421" s="246"/>
      <c r="I421" s="246"/>
      <c r="J421" s="246"/>
      <c r="K421" s="246"/>
      <c r="L421" s="246"/>
      <c r="M421" s="246"/>
    </row>
    <row r="422" spans="2:13">
      <c r="B422" s="246"/>
      <c r="C422" s="246"/>
      <c r="D422" s="246"/>
      <c r="E422" s="246"/>
      <c r="F422" s="246"/>
      <c r="G422" s="246"/>
      <c r="H422" s="246"/>
      <c r="I422" s="246"/>
      <c r="J422" s="246"/>
      <c r="K422" s="246"/>
      <c r="L422" s="246"/>
      <c r="M422" s="246"/>
    </row>
    <row r="423" spans="2:13">
      <c r="B423" s="246"/>
      <c r="C423" s="246"/>
      <c r="D423" s="246"/>
      <c r="E423" s="246"/>
      <c r="F423" s="246"/>
      <c r="G423" s="246"/>
      <c r="H423" s="246"/>
      <c r="I423" s="246"/>
      <c r="J423" s="246"/>
      <c r="K423" s="246"/>
      <c r="L423" s="246"/>
      <c r="M423" s="246"/>
    </row>
    <row r="424" spans="2:13">
      <c r="B424" s="246"/>
      <c r="C424" s="246"/>
      <c r="D424" s="246"/>
      <c r="E424" s="246"/>
      <c r="F424" s="246"/>
      <c r="G424" s="246"/>
      <c r="H424" s="246"/>
      <c r="I424" s="246"/>
      <c r="J424" s="246"/>
      <c r="K424" s="246"/>
      <c r="L424" s="246"/>
      <c r="M424" s="246"/>
    </row>
    <row r="425" spans="2:13">
      <c r="B425" s="246"/>
      <c r="C425" s="246"/>
      <c r="D425" s="246"/>
      <c r="E425" s="246"/>
      <c r="F425" s="246"/>
      <c r="G425" s="246"/>
      <c r="H425" s="246"/>
      <c r="I425" s="246"/>
      <c r="J425" s="246"/>
      <c r="K425" s="246"/>
      <c r="L425" s="246"/>
      <c r="M425" s="246"/>
    </row>
    <row r="426" spans="2:13">
      <c r="B426" s="246"/>
      <c r="C426" s="246"/>
      <c r="D426" s="246"/>
      <c r="E426" s="246"/>
      <c r="F426" s="246"/>
      <c r="G426" s="246"/>
      <c r="H426" s="246"/>
      <c r="I426" s="246"/>
      <c r="J426" s="246"/>
      <c r="K426" s="246"/>
      <c r="L426" s="246"/>
      <c r="M426" s="246"/>
    </row>
    <row r="427" spans="2:13">
      <c r="B427" s="246"/>
      <c r="C427" s="246"/>
      <c r="D427" s="246"/>
      <c r="E427" s="246"/>
      <c r="F427" s="246"/>
      <c r="G427" s="246"/>
      <c r="H427" s="246"/>
      <c r="I427" s="246"/>
      <c r="J427" s="246"/>
      <c r="K427" s="246"/>
      <c r="L427" s="246"/>
      <c r="M427" s="246"/>
    </row>
    <row r="428" spans="2:13">
      <c r="B428" s="246"/>
      <c r="C428" s="246"/>
      <c r="D428" s="246"/>
      <c r="E428" s="246"/>
      <c r="F428" s="246"/>
      <c r="G428" s="246"/>
      <c r="H428" s="246"/>
      <c r="I428" s="246"/>
      <c r="J428" s="246"/>
      <c r="K428" s="246"/>
      <c r="L428" s="246"/>
      <c r="M428" s="246"/>
    </row>
    <row r="429" spans="2:13">
      <c r="B429" s="246"/>
      <c r="C429" s="246"/>
      <c r="D429" s="246"/>
      <c r="E429" s="246"/>
      <c r="F429" s="246"/>
      <c r="G429" s="246"/>
      <c r="H429" s="246"/>
      <c r="I429" s="246"/>
      <c r="J429" s="246"/>
      <c r="K429" s="246"/>
      <c r="L429" s="246"/>
      <c r="M429" s="246"/>
    </row>
    <row r="430" spans="2:13">
      <c r="B430" s="246"/>
      <c r="C430" s="246"/>
      <c r="D430" s="246"/>
      <c r="E430" s="246"/>
      <c r="F430" s="246"/>
      <c r="G430" s="246"/>
      <c r="H430" s="246"/>
      <c r="I430" s="246"/>
      <c r="J430" s="246"/>
      <c r="K430" s="246"/>
      <c r="L430" s="246"/>
      <c r="M430" s="246"/>
    </row>
    <row r="431" spans="2:13">
      <c r="B431" s="246"/>
      <c r="C431" s="246"/>
      <c r="D431" s="246"/>
      <c r="E431" s="246"/>
      <c r="F431" s="246"/>
      <c r="G431" s="246"/>
      <c r="H431" s="246"/>
      <c r="I431" s="246"/>
      <c r="J431" s="246"/>
      <c r="K431" s="246"/>
      <c r="L431" s="246"/>
      <c r="M431" s="246"/>
    </row>
    <row r="432" spans="2:13">
      <c r="B432" s="246"/>
      <c r="C432" s="246"/>
      <c r="D432" s="246"/>
      <c r="E432" s="246"/>
      <c r="F432" s="246"/>
      <c r="G432" s="246"/>
      <c r="H432" s="246"/>
      <c r="I432" s="246"/>
      <c r="J432" s="246"/>
      <c r="K432" s="246"/>
      <c r="L432" s="246"/>
      <c r="M432" s="246"/>
    </row>
    <row r="433" spans="2:13">
      <c r="B433" s="246"/>
      <c r="C433" s="246"/>
      <c r="D433" s="246"/>
      <c r="E433" s="246"/>
      <c r="F433" s="246"/>
      <c r="G433" s="246"/>
      <c r="H433" s="246"/>
      <c r="I433" s="246"/>
      <c r="J433" s="246"/>
      <c r="K433" s="246"/>
      <c r="L433" s="246"/>
      <c r="M433" s="246"/>
    </row>
    <row r="434" spans="2:13">
      <c r="B434" s="246"/>
      <c r="C434" s="246"/>
      <c r="D434" s="246"/>
      <c r="E434" s="246"/>
      <c r="F434" s="246"/>
      <c r="G434" s="246"/>
      <c r="H434" s="246"/>
      <c r="I434" s="246"/>
      <c r="J434" s="246"/>
      <c r="K434" s="246"/>
      <c r="L434" s="246"/>
      <c r="M434" s="246"/>
    </row>
    <row r="435" spans="2:13">
      <c r="B435" s="246"/>
      <c r="C435" s="246"/>
      <c r="D435" s="246"/>
      <c r="E435" s="246"/>
      <c r="F435" s="246"/>
      <c r="G435" s="246"/>
      <c r="H435" s="246"/>
      <c r="I435" s="246"/>
      <c r="J435" s="246"/>
      <c r="K435" s="246"/>
      <c r="L435" s="246"/>
      <c r="M435" s="246"/>
    </row>
    <row r="436" spans="2:13">
      <c r="B436" s="246"/>
      <c r="C436" s="246"/>
      <c r="D436" s="246"/>
      <c r="E436" s="246"/>
      <c r="F436" s="246"/>
      <c r="G436" s="246"/>
      <c r="H436" s="246"/>
      <c r="I436" s="246"/>
      <c r="J436" s="246"/>
      <c r="K436" s="246"/>
      <c r="L436" s="246"/>
      <c r="M436" s="246"/>
    </row>
    <row r="437" spans="2:13">
      <c r="B437" s="246"/>
      <c r="C437" s="246"/>
      <c r="D437" s="246"/>
      <c r="E437" s="246"/>
      <c r="F437" s="246"/>
      <c r="G437" s="246"/>
      <c r="H437" s="246"/>
      <c r="I437" s="246"/>
      <c r="J437" s="246"/>
      <c r="K437" s="246"/>
      <c r="L437" s="246"/>
      <c r="M437" s="246"/>
    </row>
    <row r="438" spans="2:13">
      <c r="B438" s="246"/>
      <c r="C438" s="246"/>
      <c r="D438" s="246"/>
      <c r="E438" s="246"/>
      <c r="F438" s="246"/>
      <c r="G438" s="246"/>
      <c r="H438" s="246"/>
      <c r="I438" s="246"/>
      <c r="J438" s="246"/>
      <c r="K438" s="246"/>
      <c r="L438" s="246"/>
      <c r="M438" s="246"/>
    </row>
    <row r="439" spans="2:13">
      <c r="B439" s="246"/>
      <c r="C439" s="246"/>
      <c r="D439" s="246"/>
      <c r="E439" s="246"/>
      <c r="F439" s="246"/>
      <c r="G439" s="246"/>
      <c r="H439" s="246"/>
      <c r="I439" s="246"/>
      <c r="J439" s="246"/>
      <c r="K439" s="246"/>
      <c r="L439" s="246"/>
      <c r="M439" s="246"/>
    </row>
    <row r="440" spans="2:13">
      <c r="B440" s="246"/>
      <c r="C440" s="246"/>
      <c r="D440" s="246"/>
      <c r="E440" s="246"/>
      <c r="F440" s="246"/>
      <c r="G440" s="246"/>
      <c r="H440" s="246"/>
      <c r="I440" s="246"/>
      <c r="J440" s="246"/>
      <c r="K440" s="246"/>
      <c r="L440" s="246"/>
      <c r="M440" s="246"/>
    </row>
    <row r="441" spans="2:13">
      <c r="B441" s="246"/>
      <c r="C441" s="246"/>
      <c r="D441" s="246"/>
      <c r="E441" s="246"/>
      <c r="F441" s="246"/>
      <c r="G441" s="246"/>
      <c r="H441" s="246"/>
      <c r="I441" s="246"/>
      <c r="J441" s="246"/>
      <c r="K441" s="246"/>
      <c r="L441" s="246"/>
      <c r="M441" s="246"/>
    </row>
    <row r="442" spans="2:13">
      <c r="B442" s="246"/>
      <c r="C442" s="246"/>
      <c r="D442" s="246"/>
      <c r="E442" s="246"/>
      <c r="F442" s="246"/>
      <c r="G442" s="246"/>
      <c r="H442" s="246"/>
      <c r="I442" s="246"/>
      <c r="J442" s="246"/>
      <c r="K442" s="246"/>
      <c r="L442" s="246"/>
      <c r="M442" s="246"/>
    </row>
    <row r="443" spans="2:13">
      <c r="B443" s="246"/>
      <c r="C443" s="246"/>
      <c r="D443" s="246"/>
      <c r="E443" s="246"/>
      <c r="F443" s="246"/>
      <c r="G443" s="246"/>
      <c r="H443" s="246"/>
      <c r="I443" s="246"/>
      <c r="J443" s="246"/>
      <c r="K443" s="246"/>
      <c r="L443" s="246"/>
      <c r="M443" s="246"/>
    </row>
    <row r="444" spans="2:13">
      <c r="B444" s="246"/>
      <c r="C444" s="246"/>
      <c r="D444" s="246"/>
      <c r="E444" s="246"/>
      <c r="F444" s="246"/>
      <c r="G444" s="246"/>
      <c r="H444" s="246"/>
      <c r="I444" s="246"/>
      <c r="J444" s="246"/>
      <c r="K444" s="246"/>
      <c r="L444" s="246"/>
      <c r="M444" s="246"/>
    </row>
    <row r="445" spans="2:13">
      <c r="B445" s="246"/>
      <c r="C445" s="246"/>
      <c r="D445" s="246"/>
      <c r="E445" s="246"/>
      <c r="F445" s="246"/>
      <c r="G445" s="246"/>
      <c r="H445" s="246"/>
      <c r="I445" s="246"/>
      <c r="J445" s="246"/>
      <c r="K445" s="246"/>
      <c r="L445" s="246"/>
      <c r="M445" s="246"/>
    </row>
    <row r="446" spans="2:13">
      <c r="B446" s="246"/>
      <c r="C446" s="246"/>
      <c r="D446" s="246"/>
      <c r="E446" s="246"/>
      <c r="F446" s="246"/>
      <c r="G446" s="246"/>
      <c r="H446" s="246"/>
      <c r="I446" s="246"/>
      <c r="J446" s="246"/>
      <c r="K446" s="246"/>
      <c r="L446" s="246"/>
      <c r="M446" s="246"/>
    </row>
    <row r="447" spans="2:13">
      <c r="B447" s="246"/>
      <c r="C447" s="246"/>
      <c r="D447" s="246"/>
      <c r="E447" s="246"/>
      <c r="F447" s="246"/>
      <c r="G447" s="246"/>
      <c r="H447" s="246"/>
      <c r="I447" s="246"/>
      <c r="J447" s="246"/>
      <c r="K447" s="246"/>
      <c r="L447" s="246"/>
      <c r="M447" s="246"/>
    </row>
    <row r="448" spans="2:13">
      <c r="B448" s="246"/>
      <c r="C448" s="246"/>
      <c r="D448" s="246"/>
      <c r="E448" s="246"/>
      <c r="F448" s="246"/>
      <c r="G448" s="246"/>
      <c r="H448" s="246"/>
      <c r="I448" s="246"/>
      <c r="J448" s="246"/>
      <c r="K448" s="246"/>
      <c r="L448" s="246"/>
      <c r="M448" s="246"/>
    </row>
    <row r="449" spans="2:13">
      <c r="B449" s="246"/>
      <c r="C449" s="246"/>
      <c r="D449" s="246"/>
      <c r="E449" s="246"/>
      <c r="F449" s="246"/>
      <c r="G449" s="246"/>
      <c r="H449" s="246"/>
      <c r="I449" s="246"/>
      <c r="J449" s="246"/>
      <c r="K449" s="246"/>
      <c r="L449" s="246"/>
      <c r="M449" s="246"/>
    </row>
    <row r="450" spans="2:13">
      <c r="B450" s="246"/>
      <c r="C450" s="246"/>
      <c r="D450" s="246"/>
      <c r="E450" s="246"/>
      <c r="F450" s="246"/>
      <c r="G450" s="246"/>
      <c r="H450" s="246"/>
      <c r="I450" s="246"/>
      <c r="J450" s="246"/>
      <c r="K450" s="246"/>
      <c r="L450" s="246"/>
      <c r="M450" s="246"/>
    </row>
    <row r="451" spans="2:13">
      <c r="B451" s="246"/>
      <c r="C451" s="246"/>
      <c r="D451" s="246"/>
      <c r="E451" s="246"/>
      <c r="F451" s="246"/>
      <c r="G451" s="246"/>
      <c r="H451" s="246"/>
      <c r="I451" s="246"/>
      <c r="J451" s="246"/>
      <c r="K451" s="246"/>
      <c r="L451" s="246"/>
      <c r="M451" s="246"/>
    </row>
    <row r="452" spans="2:13">
      <c r="B452" s="246"/>
      <c r="C452" s="246"/>
      <c r="D452" s="246"/>
      <c r="E452" s="246"/>
      <c r="F452" s="246"/>
      <c r="G452" s="246"/>
      <c r="H452" s="246"/>
      <c r="I452" s="246"/>
      <c r="J452" s="246"/>
      <c r="K452" s="246"/>
      <c r="L452" s="246"/>
      <c r="M452" s="246"/>
    </row>
    <row r="453" spans="2:13">
      <c r="B453" s="246"/>
      <c r="C453" s="246"/>
      <c r="D453" s="246"/>
      <c r="E453" s="246"/>
      <c r="F453" s="246"/>
      <c r="G453" s="246"/>
      <c r="H453" s="246"/>
      <c r="I453" s="246"/>
      <c r="J453" s="246"/>
      <c r="K453" s="246"/>
      <c r="L453" s="246"/>
      <c r="M453" s="246"/>
    </row>
    <row r="454" spans="2:13">
      <c r="B454" s="246"/>
      <c r="C454" s="246"/>
      <c r="D454" s="246"/>
      <c r="E454" s="246"/>
      <c r="F454" s="246"/>
      <c r="G454" s="246"/>
      <c r="H454" s="246"/>
      <c r="I454" s="246"/>
      <c r="J454" s="246"/>
      <c r="K454" s="246"/>
      <c r="L454" s="246"/>
      <c r="M454" s="246"/>
    </row>
    <row r="455" spans="2:13">
      <c r="B455" s="246"/>
      <c r="C455" s="246"/>
      <c r="D455" s="246"/>
      <c r="E455" s="246"/>
      <c r="F455" s="246"/>
      <c r="G455" s="246"/>
      <c r="H455" s="246"/>
      <c r="I455" s="246"/>
      <c r="J455" s="246"/>
      <c r="K455" s="246"/>
      <c r="L455" s="246"/>
      <c r="M455" s="246"/>
    </row>
    <row r="456" spans="2:13">
      <c r="B456" s="246"/>
      <c r="C456" s="246"/>
      <c r="D456" s="246"/>
      <c r="E456" s="246"/>
      <c r="F456" s="246"/>
      <c r="G456" s="246"/>
      <c r="H456" s="246"/>
      <c r="I456" s="246"/>
      <c r="J456" s="246"/>
      <c r="K456" s="246"/>
      <c r="L456" s="246"/>
      <c r="M456" s="246"/>
    </row>
    <row r="457" spans="2:13">
      <c r="B457" s="246"/>
      <c r="C457" s="246"/>
      <c r="D457" s="246"/>
      <c r="E457" s="246"/>
      <c r="F457" s="246"/>
      <c r="G457" s="246"/>
      <c r="H457" s="246"/>
      <c r="I457" s="246"/>
      <c r="J457" s="246"/>
      <c r="K457" s="246"/>
      <c r="L457" s="246"/>
      <c r="M457" s="246"/>
    </row>
    <row r="458" spans="2:13">
      <c r="B458" s="246"/>
      <c r="C458" s="246"/>
      <c r="D458" s="246"/>
      <c r="E458" s="246"/>
      <c r="F458" s="246"/>
      <c r="G458" s="246"/>
      <c r="H458" s="246"/>
      <c r="I458" s="246"/>
      <c r="J458" s="246"/>
      <c r="K458" s="246"/>
      <c r="L458" s="246"/>
      <c r="M458" s="246"/>
    </row>
    <row r="459" spans="2:13">
      <c r="B459" s="246"/>
      <c r="C459" s="246"/>
      <c r="D459" s="246"/>
      <c r="E459" s="246"/>
      <c r="F459" s="246"/>
      <c r="G459" s="246"/>
      <c r="H459" s="246"/>
      <c r="I459" s="246"/>
      <c r="J459" s="246"/>
      <c r="K459" s="246"/>
      <c r="L459" s="246"/>
      <c r="M459" s="246"/>
    </row>
    <row r="460" spans="2:13">
      <c r="B460" s="246"/>
      <c r="C460" s="246"/>
      <c r="D460" s="246"/>
      <c r="E460" s="246"/>
      <c r="F460" s="246"/>
      <c r="G460" s="246"/>
      <c r="H460" s="246"/>
      <c r="I460" s="246"/>
      <c r="J460" s="246"/>
      <c r="K460" s="246"/>
      <c r="L460" s="246"/>
      <c r="M460" s="246"/>
    </row>
    <row r="461" spans="2:13">
      <c r="B461" s="246"/>
      <c r="C461" s="246"/>
      <c r="D461" s="246"/>
      <c r="E461" s="246"/>
      <c r="F461" s="246"/>
      <c r="G461" s="246"/>
      <c r="H461" s="246"/>
      <c r="I461" s="246"/>
      <c r="J461" s="246"/>
      <c r="K461" s="246"/>
      <c r="L461" s="246"/>
      <c r="M461" s="246"/>
    </row>
    <row r="462" spans="2:13">
      <c r="B462" s="246"/>
      <c r="C462" s="246"/>
      <c r="D462" s="246"/>
      <c r="E462" s="246"/>
      <c r="F462" s="246"/>
      <c r="G462" s="246"/>
      <c r="H462" s="246"/>
      <c r="I462" s="246"/>
      <c r="J462" s="246"/>
      <c r="K462" s="246"/>
      <c r="L462" s="246"/>
      <c r="M462" s="246"/>
    </row>
    <row r="463" spans="2:13">
      <c r="B463" s="246"/>
      <c r="C463" s="246"/>
      <c r="D463" s="246"/>
      <c r="E463" s="246"/>
      <c r="F463" s="246"/>
      <c r="G463" s="246"/>
      <c r="H463" s="246"/>
      <c r="I463" s="246"/>
      <c r="J463" s="246"/>
      <c r="K463" s="246"/>
      <c r="L463" s="246"/>
      <c r="M463" s="246"/>
    </row>
    <row r="464" spans="2:13">
      <c r="B464" s="246"/>
      <c r="C464" s="246"/>
      <c r="D464" s="246"/>
      <c r="E464" s="246"/>
      <c r="F464" s="246"/>
      <c r="G464" s="246"/>
      <c r="H464" s="246"/>
      <c r="I464" s="246"/>
      <c r="J464" s="246"/>
      <c r="K464" s="246"/>
      <c r="L464" s="246"/>
      <c r="M464" s="246"/>
    </row>
    <row r="465" spans="2:13">
      <c r="B465" s="246"/>
      <c r="C465" s="246"/>
      <c r="D465" s="246"/>
      <c r="E465" s="246"/>
      <c r="F465" s="246"/>
      <c r="G465" s="246"/>
      <c r="H465" s="246"/>
      <c r="I465" s="246"/>
      <c r="J465" s="246"/>
      <c r="K465" s="246"/>
      <c r="L465" s="246"/>
      <c r="M465" s="246"/>
    </row>
    <row r="466" spans="2:13">
      <c r="B466" s="246"/>
      <c r="C466" s="246"/>
      <c r="D466" s="246"/>
      <c r="E466" s="246"/>
      <c r="F466" s="246"/>
      <c r="G466" s="246"/>
      <c r="H466" s="246"/>
      <c r="I466" s="246"/>
      <c r="J466" s="246"/>
      <c r="K466" s="246"/>
      <c r="L466" s="246"/>
      <c r="M466" s="246"/>
    </row>
    <row r="467" spans="2:13">
      <c r="B467" s="246"/>
      <c r="C467" s="246"/>
      <c r="D467" s="246"/>
      <c r="E467" s="246"/>
      <c r="F467" s="246"/>
      <c r="G467" s="246"/>
      <c r="H467" s="246"/>
      <c r="I467" s="246"/>
      <c r="J467" s="246"/>
      <c r="K467" s="246"/>
      <c r="L467" s="246"/>
      <c r="M467" s="246"/>
    </row>
    <row r="468" spans="2:13">
      <c r="B468" s="246"/>
      <c r="C468" s="246"/>
      <c r="D468" s="246"/>
      <c r="E468" s="246"/>
      <c r="F468" s="246"/>
      <c r="G468" s="246"/>
      <c r="H468" s="246"/>
      <c r="I468" s="246"/>
      <c r="J468" s="246"/>
      <c r="K468" s="246"/>
      <c r="L468" s="246"/>
      <c r="M468" s="246"/>
    </row>
    <row r="469" spans="2:13">
      <c r="B469" s="246"/>
      <c r="C469" s="246"/>
      <c r="D469" s="246"/>
      <c r="E469" s="246"/>
      <c r="F469" s="246"/>
      <c r="G469" s="246"/>
      <c r="H469" s="246"/>
      <c r="I469" s="246"/>
      <c r="J469" s="246"/>
      <c r="K469" s="246"/>
      <c r="L469" s="246"/>
      <c r="M469" s="246"/>
    </row>
    <row r="470" spans="2:13">
      <c r="B470" s="246"/>
      <c r="C470" s="246"/>
      <c r="D470" s="246"/>
      <c r="E470" s="246"/>
      <c r="F470" s="246"/>
      <c r="G470" s="246"/>
      <c r="H470" s="246"/>
      <c r="I470" s="246"/>
      <c r="J470" s="246"/>
      <c r="K470" s="246"/>
      <c r="L470" s="246"/>
      <c r="M470" s="246"/>
    </row>
    <row r="471" spans="2:13">
      <c r="B471" s="246"/>
      <c r="C471" s="246"/>
      <c r="D471" s="246"/>
      <c r="E471" s="246"/>
      <c r="F471" s="246"/>
      <c r="G471" s="246"/>
      <c r="H471" s="246"/>
      <c r="I471" s="246"/>
      <c r="J471" s="246"/>
      <c r="K471" s="246"/>
      <c r="L471" s="246"/>
      <c r="M471" s="246"/>
    </row>
    <row r="472" spans="2:13">
      <c r="B472" s="246"/>
      <c r="C472" s="246"/>
      <c r="D472" s="246"/>
      <c r="E472" s="246"/>
      <c r="F472" s="246"/>
      <c r="G472" s="246"/>
      <c r="H472" s="246"/>
      <c r="I472" s="246"/>
      <c r="J472" s="246"/>
      <c r="K472" s="246"/>
      <c r="L472" s="246"/>
      <c r="M472" s="246"/>
    </row>
    <row r="473" spans="2:13">
      <c r="B473" s="246"/>
      <c r="C473" s="246"/>
      <c r="D473" s="246"/>
      <c r="E473" s="246"/>
      <c r="F473" s="246"/>
      <c r="G473" s="246"/>
      <c r="H473" s="246"/>
      <c r="I473" s="246"/>
      <c r="J473" s="246"/>
      <c r="K473" s="246"/>
      <c r="L473" s="246"/>
      <c r="M473" s="246"/>
    </row>
    <row r="474" spans="2:13">
      <c r="B474" s="246"/>
      <c r="C474" s="246"/>
      <c r="D474" s="246"/>
      <c r="E474" s="246"/>
      <c r="F474" s="246"/>
      <c r="G474" s="246"/>
      <c r="H474" s="246"/>
      <c r="I474" s="246"/>
      <c r="J474" s="246"/>
      <c r="K474" s="246"/>
      <c r="L474" s="246"/>
      <c r="M474" s="246"/>
    </row>
    <row r="475" spans="2:13">
      <c r="B475" s="246"/>
      <c r="C475" s="246"/>
      <c r="D475" s="246"/>
      <c r="E475" s="246"/>
      <c r="F475" s="246"/>
      <c r="G475" s="246"/>
      <c r="H475" s="246"/>
      <c r="I475" s="246"/>
      <c r="J475" s="246"/>
      <c r="K475" s="246"/>
      <c r="L475" s="246"/>
      <c r="M475" s="246"/>
    </row>
    <row r="476" spans="2:13">
      <c r="B476" s="246"/>
      <c r="C476" s="246"/>
      <c r="D476" s="246"/>
      <c r="E476" s="246"/>
      <c r="F476" s="246"/>
      <c r="G476" s="246"/>
      <c r="H476" s="246"/>
      <c r="I476" s="246"/>
      <c r="J476" s="246"/>
      <c r="K476" s="246"/>
      <c r="L476" s="246"/>
      <c r="M476" s="246"/>
    </row>
    <row r="477" spans="2:13">
      <c r="B477" s="246"/>
      <c r="C477" s="246"/>
      <c r="D477" s="246"/>
      <c r="E477" s="246"/>
      <c r="F477" s="246"/>
      <c r="G477" s="246"/>
      <c r="H477" s="246"/>
      <c r="I477" s="246"/>
      <c r="J477" s="246"/>
      <c r="K477" s="246"/>
      <c r="L477" s="246"/>
      <c r="M477" s="246"/>
    </row>
    <row r="478" spans="2:13">
      <c r="B478" s="246"/>
      <c r="C478" s="246"/>
      <c r="D478" s="246"/>
      <c r="E478" s="246"/>
      <c r="F478" s="246"/>
      <c r="G478" s="246"/>
      <c r="H478" s="246"/>
      <c r="I478" s="246"/>
      <c r="J478" s="246"/>
      <c r="K478" s="246"/>
      <c r="L478" s="246"/>
      <c r="M478" s="246"/>
    </row>
    <row r="479" spans="2:13">
      <c r="B479" s="246"/>
      <c r="C479" s="246"/>
      <c r="D479" s="246"/>
      <c r="E479" s="246"/>
      <c r="F479" s="246"/>
      <c r="G479" s="246"/>
      <c r="H479" s="246"/>
      <c r="I479" s="246"/>
      <c r="J479" s="246"/>
      <c r="K479" s="246"/>
      <c r="L479" s="246"/>
      <c r="M479" s="246"/>
    </row>
    <row r="480" spans="2:13">
      <c r="B480" s="246"/>
      <c r="C480" s="246"/>
      <c r="D480" s="246"/>
      <c r="E480" s="246"/>
      <c r="F480" s="246"/>
      <c r="G480" s="246"/>
      <c r="H480" s="246"/>
      <c r="I480" s="246"/>
      <c r="J480" s="246"/>
      <c r="K480" s="246"/>
      <c r="L480" s="246"/>
      <c r="M480" s="246"/>
    </row>
    <row r="481" spans="2:13">
      <c r="B481" s="246"/>
      <c r="C481" s="246"/>
      <c r="D481" s="246"/>
      <c r="E481" s="246"/>
      <c r="F481" s="246"/>
      <c r="G481" s="246"/>
      <c r="H481" s="246"/>
      <c r="I481" s="246"/>
      <c r="J481" s="246"/>
      <c r="K481" s="246"/>
      <c r="L481" s="246"/>
      <c r="M481" s="246"/>
    </row>
    <row r="482" spans="2:13">
      <c r="B482" s="246"/>
      <c r="C482" s="246"/>
      <c r="D482" s="246"/>
      <c r="E482" s="246"/>
      <c r="F482" s="246"/>
      <c r="G482" s="246"/>
      <c r="H482" s="246"/>
      <c r="I482" s="246"/>
      <c r="J482" s="246"/>
      <c r="K482" s="246"/>
      <c r="L482" s="246"/>
      <c r="M482" s="246"/>
    </row>
    <row r="483" spans="2:13">
      <c r="B483" s="246"/>
      <c r="C483" s="246"/>
      <c r="D483" s="246"/>
      <c r="E483" s="246"/>
      <c r="F483" s="246"/>
      <c r="G483" s="246"/>
      <c r="H483" s="246"/>
      <c r="I483" s="246"/>
      <c r="J483" s="246"/>
      <c r="K483" s="246"/>
      <c r="L483" s="246"/>
      <c r="M483" s="246"/>
    </row>
    <row r="484" spans="2:13">
      <c r="B484" s="246"/>
      <c r="C484" s="246"/>
      <c r="D484" s="246"/>
      <c r="E484" s="246"/>
      <c r="F484" s="246"/>
      <c r="G484" s="246"/>
      <c r="H484" s="246"/>
      <c r="I484" s="246"/>
      <c r="J484" s="246"/>
      <c r="K484" s="246"/>
      <c r="L484" s="246"/>
      <c r="M484" s="246"/>
    </row>
    <row r="485" spans="2:13">
      <c r="B485" s="246"/>
      <c r="C485" s="246"/>
      <c r="D485" s="246"/>
      <c r="E485" s="246"/>
      <c r="F485" s="246"/>
      <c r="G485" s="246"/>
      <c r="H485" s="246"/>
      <c r="I485" s="246"/>
      <c r="J485" s="246"/>
      <c r="K485" s="246"/>
      <c r="L485" s="246"/>
      <c r="M485" s="246"/>
    </row>
    <row r="486" spans="2:13">
      <c r="B486" s="246"/>
      <c r="C486" s="246"/>
      <c r="D486" s="246"/>
      <c r="E486" s="246"/>
      <c r="F486" s="246"/>
      <c r="G486" s="246"/>
      <c r="H486" s="246"/>
      <c r="I486" s="246"/>
      <c r="J486" s="246"/>
      <c r="K486" s="246"/>
      <c r="L486" s="246"/>
      <c r="M486" s="246"/>
    </row>
    <row r="487" spans="2:13">
      <c r="B487" s="246"/>
      <c r="C487" s="246"/>
      <c r="D487" s="246"/>
      <c r="E487" s="246"/>
      <c r="F487" s="246"/>
      <c r="G487" s="246"/>
      <c r="H487" s="246"/>
      <c r="I487" s="246"/>
      <c r="J487" s="246"/>
      <c r="K487" s="246"/>
      <c r="L487" s="246"/>
      <c r="M487" s="246"/>
    </row>
    <row r="488" spans="2:13">
      <c r="B488" s="246"/>
      <c r="C488" s="246"/>
      <c r="D488" s="246"/>
      <c r="E488" s="246"/>
      <c r="F488" s="246"/>
      <c r="G488" s="246"/>
      <c r="H488" s="246"/>
      <c r="I488" s="246"/>
      <c r="J488" s="246"/>
      <c r="K488" s="246"/>
      <c r="L488" s="246"/>
      <c r="M488" s="246"/>
    </row>
    <row r="489" spans="2:13">
      <c r="B489" s="246"/>
      <c r="C489" s="246"/>
      <c r="D489" s="246"/>
      <c r="E489" s="246"/>
      <c r="F489" s="246"/>
      <c r="G489" s="246"/>
      <c r="H489" s="246"/>
      <c r="I489" s="246"/>
      <c r="J489" s="246"/>
      <c r="K489" s="246"/>
      <c r="L489" s="246"/>
      <c r="M489" s="246"/>
    </row>
    <row r="490" spans="2:13">
      <c r="B490" s="246"/>
      <c r="C490" s="246"/>
      <c r="D490" s="246"/>
      <c r="E490" s="246"/>
      <c r="F490" s="246"/>
      <c r="G490" s="246"/>
      <c r="H490" s="246"/>
      <c r="I490" s="246"/>
      <c r="J490" s="246"/>
      <c r="K490" s="246"/>
      <c r="L490" s="246"/>
      <c r="M490" s="246"/>
    </row>
    <row r="491" spans="2:13">
      <c r="B491" s="246"/>
      <c r="C491" s="246"/>
      <c r="D491" s="246"/>
      <c r="E491" s="246"/>
      <c r="F491" s="246"/>
      <c r="G491" s="246"/>
      <c r="H491" s="246"/>
      <c r="I491" s="246"/>
      <c r="J491" s="246"/>
      <c r="K491" s="246"/>
      <c r="L491" s="246"/>
      <c r="M491" s="246"/>
    </row>
    <row r="492" spans="2:13">
      <c r="B492" s="246"/>
      <c r="C492" s="246"/>
      <c r="D492" s="246"/>
      <c r="E492" s="246"/>
      <c r="F492" s="246"/>
      <c r="G492" s="246"/>
      <c r="H492" s="246"/>
      <c r="I492" s="246"/>
      <c r="J492" s="246"/>
      <c r="K492" s="246"/>
      <c r="L492" s="246"/>
      <c r="M492" s="246"/>
    </row>
    <row r="493" spans="2:13">
      <c r="B493" s="246"/>
      <c r="C493" s="246"/>
      <c r="D493" s="246"/>
      <c r="E493" s="246"/>
      <c r="F493" s="246"/>
      <c r="G493" s="246"/>
      <c r="H493" s="246"/>
      <c r="I493" s="246"/>
      <c r="J493" s="246"/>
      <c r="K493" s="246"/>
      <c r="L493" s="246"/>
      <c r="M493" s="246"/>
    </row>
    <row r="494" spans="2:13">
      <c r="B494" s="246"/>
      <c r="C494" s="246"/>
      <c r="D494" s="246"/>
      <c r="E494" s="246"/>
      <c r="F494" s="246"/>
      <c r="G494" s="246"/>
      <c r="H494" s="246"/>
      <c r="I494" s="246"/>
      <c r="J494" s="246"/>
      <c r="K494" s="246"/>
      <c r="L494" s="246"/>
      <c r="M494" s="246"/>
    </row>
    <row r="495" spans="2:13">
      <c r="B495" s="246"/>
      <c r="C495" s="246"/>
      <c r="D495" s="246"/>
      <c r="E495" s="246"/>
      <c r="F495" s="246"/>
      <c r="G495" s="246"/>
      <c r="H495" s="246"/>
      <c r="I495" s="246"/>
      <c r="J495" s="246"/>
      <c r="K495" s="246"/>
      <c r="L495" s="246"/>
      <c r="M495" s="246"/>
    </row>
    <row r="496" spans="2:13">
      <c r="B496" s="246"/>
      <c r="C496" s="246"/>
      <c r="D496" s="246"/>
      <c r="E496" s="246"/>
      <c r="F496" s="246"/>
      <c r="G496" s="246"/>
      <c r="H496" s="246"/>
      <c r="I496" s="246"/>
      <c r="J496" s="246"/>
      <c r="K496" s="246"/>
      <c r="L496" s="246"/>
      <c r="M496" s="246"/>
    </row>
    <row r="497" spans="2:13">
      <c r="B497" s="246"/>
      <c r="C497" s="246"/>
      <c r="D497" s="246"/>
      <c r="E497" s="246"/>
      <c r="F497" s="246"/>
      <c r="G497" s="246"/>
      <c r="H497" s="246"/>
      <c r="I497" s="246"/>
      <c r="J497" s="246"/>
      <c r="K497" s="246"/>
      <c r="L497" s="246"/>
      <c r="M497" s="246"/>
    </row>
    <row r="498" spans="2:13">
      <c r="B498" s="246"/>
      <c r="C498" s="246"/>
      <c r="D498" s="246"/>
      <c r="E498" s="246"/>
      <c r="F498" s="246"/>
      <c r="G498" s="246"/>
      <c r="H498" s="246"/>
      <c r="I498" s="246"/>
      <c r="J498" s="246"/>
      <c r="K498" s="246"/>
      <c r="L498" s="246"/>
      <c r="M498" s="246"/>
    </row>
    <row r="499" spans="2:13">
      <c r="B499" s="246"/>
      <c r="C499" s="246"/>
      <c r="D499" s="246"/>
      <c r="E499" s="246"/>
      <c r="F499" s="246"/>
      <c r="G499" s="246"/>
      <c r="H499" s="246"/>
      <c r="I499" s="246"/>
      <c r="J499" s="246"/>
      <c r="K499" s="246"/>
      <c r="L499" s="246"/>
      <c r="M499" s="246"/>
    </row>
    <row r="500" spans="2:13">
      <c r="B500" s="246"/>
      <c r="C500" s="246"/>
      <c r="D500" s="246"/>
      <c r="E500" s="246"/>
      <c r="F500" s="246"/>
      <c r="G500" s="246"/>
      <c r="H500" s="246"/>
      <c r="I500" s="246"/>
      <c r="J500" s="246"/>
      <c r="K500" s="246"/>
      <c r="L500" s="246"/>
      <c r="M500" s="246"/>
    </row>
    <row r="501" spans="2:13">
      <c r="B501" s="246"/>
      <c r="C501" s="246"/>
      <c r="D501" s="246"/>
      <c r="E501" s="246"/>
      <c r="F501" s="246"/>
      <c r="G501" s="246"/>
      <c r="H501" s="246"/>
      <c r="I501" s="246"/>
      <c r="J501" s="246"/>
      <c r="K501" s="246"/>
      <c r="L501" s="246"/>
      <c r="M501" s="246"/>
    </row>
    <row r="502" spans="2:13">
      <c r="B502" s="246"/>
      <c r="C502" s="246"/>
      <c r="D502" s="246"/>
      <c r="E502" s="246"/>
      <c r="F502" s="246"/>
      <c r="G502" s="246"/>
      <c r="H502" s="246"/>
      <c r="I502" s="246"/>
      <c r="J502" s="246"/>
      <c r="K502" s="246"/>
      <c r="L502" s="246"/>
      <c r="M502" s="246"/>
    </row>
    <row r="503" spans="2:13">
      <c r="B503" s="246"/>
      <c r="C503" s="246"/>
      <c r="D503" s="246"/>
      <c r="E503" s="246"/>
      <c r="F503" s="246"/>
      <c r="G503" s="246"/>
      <c r="H503" s="246"/>
      <c r="I503" s="246"/>
      <c r="J503" s="246"/>
      <c r="K503" s="246"/>
      <c r="L503" s="246"/>
      <c r="M503" s="246"/>
    </row>
    <row r="504" spans="2:13">
      <c r="B504" s="246"/>
      <c r="C504" s="246"/>
      <c r="D504" s="246"/>
      <c r="E504" s="246"/>
      <c r="F504" s="246"/>
      <c r="G504" s="246"/>
      <c r="H504" s="246"/>
      <c r="I504" s="246"/>
      <c r="J504" s="246"/>
      <c r="K504" s="246"/>
      <c r="L504" s="246"/>
      <c r="M504" s="246"/>
    </row>
    <row r="505" spans="2:13">
      <c r="B505" s="246"/>
      <c r="C505" s="246"/>
      <c r="D505" s="246"/>
      <c r="E505" s="246"/>
      <c r="F505" s="246"/>
      <c r="G505" s="246"/>
      <c r="H505" s="246"/>
      <c r="I505" s="246"/>
      <c r="J505" s="246"/>
      <c r="K505" s="246"/>
      <c r="L505" s="246"/>
      <c r="M505" s="246"/>
    </row>
    <row r="506" spans="2:13">
      <c r="B506" s="246"/>
      <c r="C506" s="246"/>
      <c r="D506" s="246"/>
      <c r="E506" s="246"/>
      <c r="F506" s="246"/>
      <c r="G506" s="246"/>
      <c r="H506" s="246"/>
      <c r="I506" s="246"/>
      <c r="J506" s="246"/>
      <c r="K506" s="246"/>
      <c r="L506" s="246"/>
      <c r="M506" s="246"/>
    </row>
    <row r="507" spans="2:13">
      <c r="B507" s="246"/>
      <c r="C507" s="246"/>
      <c r="D507" s="246"/>
      <c r="E507" s="246"/>
      <c r="F507" s="246"/>
      <c r="G507" s="246"/>
      <c r="H507" s="246"/>
      <c r="I507" s="246"/>
      <c r="J507" s="246"/>
      <c r="K507" s="246"/>
      <c r="L507" s="246"/>
      <c r="M507" s="246"/>
    </row>
    <row r="508" spans="2:13">
      <c r="B508" s="246"/>
      <c r="C508" s="246"/>
      <c r="D508" s="246"/>
      <c r="E508" s="246"/>
      <c r="F508" s="246"/>
      <c r="G508" s="246"/>
      <c r="H508" s="246"/>
      <c r="I508" s="246"/>
      <c r="J508" s="246"/>
      <c r="K508" s="246"/>
      <c r="L508" s="246"/>
      <c r="M508" s="246"/>
    </row>
    <row r="509" spans="2:13">
      <c r="B509" s="246"/>
      <c r="C509" s="246"/>
      <c r="D509" s="246"/>
      <c r="E509" s="246"/>
      <c r="F509" s="246"/>
      <c r="G509" s="246"/>
      <c r="H509" s="246"/>
      <c r="I509" s="246"/>
      <c r="J509" s="246"/>
      <c r="K509" s="246"/>
      <c r="L509" s="246"/>
      <c r="M509" s="246"/>
    </row>
    <row r="510" spans="2:13">
      <c r="B510" s="246"/>
      <c r="C510" s="246"/>
      <c r="D510" s="246"/>
      <c r="E510" s="246"/>
      <c r="F510" s="246"/>
      <c r="G510" s="246"/>
      <c r="H510" s="246"/>
      <c r="I510" s="246"/>
      <c r="J510" s="246"/>
      <c r="K510" s="246"/>
      <c r="L510" s="246"/>
      <c r="M510" s="246"/>
    </row>
    <row r="511" spans="2:13">
      <c r="B511" s="246"/>
      <c r="C511" s="246"/>
      <c r="D511" s="246"/>
      <c r="E511" s="246"/>
      <c r="F511" s="246"/>
      <c r="G511" s="246"/>
      <c r="H511" s="246"/>
      <c r="I511" s="246"/>
      <c r="J511" s="246"/>
      <c r="K511" s="246"/>
      <c r="L511" s="246"/>
      <c r="M511" s="246"/>
    </row>
    <row r="512" spans="2:13">
      <c r="B512" s="246"/>
      <c r="C512" s="246"/>
      <c r="D512" s="246"/>
      <c r="E512" s="246"/>
      <c r="F512" s="246"/>
      <c r="G512" s="246"/>
      <c r="H512" s="246"/>
      <c r="I512" s="246"/>
      <c r="J512" s="246"/>
      <c r="K512" s="246"/>
      <c r="L512" s="246"/>
      <c r="M512" s="246"/>
    </row>
    <row r="513" spans="2:13">
      <c r="B513" s="246"/>
      <c r="C513" s="246"/>
      <c r="D513" s="246"/>
      <c r="E513" s="246"/>
      <c r="F513" s="246"/>
      <c r="G513" s="246"/>
      <c r="H513" s="246"/>
      <c r="I513" s="246"/>
      <c r="J513" s="246"/>
      <c r="K513" s="246"/>
      <c r="L513" s="246"/>
      <c r="M513" s="246"/>
    </row>
    <row r="514" spans="2:13">
      <c r="B514" s="246"/>
      <c r="C514" s="246"/>
      <c r="D514" s="246"/>
      <c r="E514" s="246"/>
      <c r="F514" s="246"/>
      <c r="G514" s="246"/>
      <c r="H514" s="246"/>
      <c r="I514" s="246"/>
      <c r="J514" s="246"/>
      <c r="K514" s="246"/>
      <c r="L514" s="246"/>
      <c r="M514" s="246"/>
    </row>
    <row r="515" spans="2:13">
      <c r="B515" s="246"/>
      <c r="C515" s="246"/>
      <c r="D515" s="246"/>
      <c r="E515" s="246"/>
      <c r="F515" s="246"/>
      <c r="G515" s="246"/>
      <c r="H515" s="246"/>
      <c r="I515" s="246"/>
      <c r="J515" s="246"/>
      <c r="K515" s="246"/>
      <c r="L515" s="246"/>
      <c r="M515" s="246"/>
    </row>
    <row r="516" spans="2:13">
      <c r="B516" s="246"/>
      <c r="C516" s="246"/>
      <c r="D516" s="246"/>
      <c r="E516" s="246"/>
      <c r="F516" s="246"/>
      <c r="G516" s="246"/>
      <c r="H516" s="246"/>
      <c r="I516" s="246"/>
      <c r="J516" s="246"/>
      <c r="K516" s="246"/>
      <c r="L516" s="246"/>
      <c r="M516" s="246"/>
    </row>
    <row r="517" spans="2:13">
      <c r="B517" s="246"/>
      <c r="C517" s="246"/>
      <c r="D517" s="246"/>
      <c r="E517" s="246"/>
      <c r="F517" s="246"/>
      <c r="G517" s="246"/>
      <c r="H517" s="246"/>
      <c r="I517" s="246"/>
      <c r="J517" s="246"/>
      <c r="K517" s="246"/>
      <c r="L517" s="246"/>
      <c r="M517" s="246"/>
    </row>
    <row r="518" spans="2:13">
      <c r="B518" s="246"/>
      <c r="C518" s="246"/>
      <c r="D518" s="246"/>
      <c r="E518" s="246"/>
      <c r="F518" s="246"/>
      <c r="G518" s="246"/>
      <c r="H518" s="246"/>
      <c r="I518" s="246"/>
      <c r="J518" s="246"/>
      <c r="K518" s="246"/>
      <c r="L518" s="246"/>
      <c r="M518" s="246"/>
    </row>
    <row r="519" spans="2:13">
      <c r="B519" s="246"/>
      <c r="C519" s="246"/>
      <c r="D519" s="246"/>
      <c r="E519" s="246"/>
      <c r="F519" s="246"/>
      <c r="G519" s="246"/>
      <c r="H519" s="246"/>
      <c r="I519" s="246"/>
      <c r="J519" s="246"/>
      <c r="K519" s="246"/>
      <c r="L519" s="246"/>
      <c r="M519" s="246"/>
    </row>
    <row r="520" spans="2:13">
      <c r="B520" s="246"/>
      <c r="C520" s="246"/>
      <c r="D520" s="246"/>
      <c r="E520" s="246"/>
      <c r="F520" s="246"/>
      <c r="G520" s="246"/>
      <c r="H520" s="246"/>
      <c r="I520" s="246"/>
      <c r="J520" s="246"/>
      <c r="K520" s="246"/>
      <c r="L520" s="246"/>
      <c r="M520" s="246"/>
    </row>
    <row r="521" spans="2:13">
      <c r="B521" s="246"/>
      <c r="C521" s="246"/>
      <c r="D521" s="246"/>
      <c r="E521" s="246"/>
      <c r="F521" s="246"/>
      <c r="G521" s="246"/>
      <c r="H521" s="246"/>
      <c r="I521" s="246"/>
      <c r="J521" s="246"/>
      <c r="K521" s="246"/>
      <c r="L521" s="246"/>
      <c r="M521" s="246"/>
    </row>
    <row r="522" spans="2:13">
      <c r="B522" s="246"/>
      <c r="C522" s="246"/>
      <c r="D522" s="246"/>
      <c r="E522" s="246"/>
      <c r="F522" s="246"/>
      <c r="G522" s="246"/>
      <c r="H522" s="246"/>
      <c r="I522" s="246"/>
      <c r="J522" s="246"/>
      <c r="K522" s="246"/>
      <c r="L522" s="246"/>
      <c r="M522" s="246"/>
    </row>
    <row r="523" spans="2:13">
      <c r="B523" s="246"/>
      <c r="C523" s="246"/>
      <c r="D523" s="246"/>
      <c r="E523" s="246"/>
      <c r="F523" s="246"/>
      <c r="G523" s="246"/>
      <c r="H523" s="246"/>
      <c r="I523" s="246"/>
      <c r="J523" s="246"/>
      <c r="K523" s="246"/>
      <c r="L523" s="246"/>
      <c r="M523" s="246"/>
    </row>
    <row r="524" spans="2:13">
      <c r="B524" s="246"/>
      <c r="C524" s="246"/>
      <c r="D524" s="246"/>
      <c r="E524" s="246"/>
      <c r="F524" s="246"/>
      <c r="G524" s="246"/>
      <c r="H524" s="246"/>
      <c r="I524" s="246"/>
      <c r="J524" s="246"/>
      <c r="K524" s="246"/>
      <c r="L524" s="246"/>
      <c r="M524" s="246"/>
    </row>
    <row r="525" spans="2:13">
      <c r="B525" s="246"/>
      <c r="C525" s="246"/>
      <c r="D525" s="246"/>
      <c r="E525" s="246"/>
      <c r="F525" s="246"/>
      <c r="G525" s="246"/>
      <c r="H525" s="246"/>
      <c r="I525" s="246"/>
      <c r="J525" s="246"/>
      <c r="K525" s="246"/>
      <c r="L525" s="246"/>
      <c r="M525" s="246"/>
    </row>
    <row r="526" spans="2:13">
      <c r="B526" s="246"/>
      <c r="C526" s="246"/>
      <c r="D526" s="246"/>
      <c r="E526" s="246"/>
      <c r="F526" s="246"/>
      <c r="G526" s="246"/>
      <c r="H526" s="246"/>
      <c r="I526" s="246"/>
      <c r="J526" s="246"/>
      <c r="K526" s="246"/>
      <c r="L526" s="246"/>
      <c r="M526" s="246"/>
    </row>
    <row r="527" spans="2:13">
      <c r="B527" s="246"/>
      <c r="C527" s="246"/>
      <c r="D527" s="246"/>
      <c r="E527" s="246"/>
      <c r="F527" s="246"/>
      <c r="G527" s="246"/>
      <c r="H527" s="246"/>
      <c r="I527" s="246"/>
      <c r="J527" s="246"/>
      <c r="K527" s="246"/>
      <c r="L527" s="246"/>
      <c r="M527" s="246"/>
    </row>
    <row r="528" spans="2:13">
      <c r="B528" s="246"/>
      <c r="C528" s="246"/>
      <c r="D528" s="246"/>
      <c r="E528" s="246"/>
      <c r="F528" s="246"/>
      <c r="G528" s="246"/>
      <c r="H528" s="246"/>
      <c r="I528" s="246"/>
      <c r="J528" s="246"/>
      <c r="K528" s="246"/>
      <c r="L528" s="246"/>
      <c r="M528" s="246"/>
    </row>
    <row r="529" spans="2:13">
      <c r="B529" s="246"/>
      <c r="C529" s="246"/>
      <c r="D529" s="246"/>
      <c r="E529" s="246"/>
      <c r="F529" s="246"/>
      <c r="G529" s="246"/>
      <c r="H529" s="246"/>
      <c r="I529" s="246"/>
      <c r="J529" s="246"/>
      <c r="K529" s="246"/>
      <c r="L529" s="246"/>
      <c r="M529" s="246"/>
    </row>
    <row r="530" spans="2:13">
      <c r="B530" s="246"/>
      <c r="C530" s="246"/>
      <c r="D530" s="246"/>
      <c r="E530" s="246"/>
      <c r="F530" s="246"/>
      <c r="G530" s="246"/>
      <c r="H530" s="246"/>
      <c r="I530" s="246"/>
      <c r="J530" s="246"/>
      <c r="K530" s="246"/>
      <c r="L530" s="246"/>
      <c r="M530" s="246"/>
    </row>
    <row r="531" spans="2:13">
      <c r="B531" s="246"/>
      <c r="C531" s="246"/>
      <c r="D531" s="246"/>
      <c r="E531" s="246"/>
      <c r="F531" s="246"/>
      <c r="G531" s="246"/>
      <c r="H531" s="246"/>
      <c r="I531" s="246"/>
      <c r="J531" s="246"/>
      <c r="K531" s="246"/>
      <c r="L531" s="246"/>
      <c r="M531" s="246"/>
    </row>
    <row r="532" spans="2:13">
      <c r="B532" s="246"/>
      <c r="C532" s="246"/>
      <c r="D532" s="246"/>
      <c r="E532" s="246"/>
      <c r="F532" s="246"/>
      <c r="G532" s="246"/>
      <c r="H532" s="246"/>
      <c r="I532" s="246"/>
      <c r="J532" s="246"/>
      <c r="K532" s="246"/>
      <c r="L532" s="246"/>
      <c r="M532" s="246"/>
    </row>
    <row r="533" spans="2:13">
      <c r="B533" s="246"/>
      <c r="C533" s="246"/>
      <c r="D533" s="246"/>
      <c r="E533" s="246"/>
      <c r="F533" s="246"/>
      <c r="G533" s="246"/>
      <c r="H533" s="246"/>
      <c r="I533" s="246"/>
      <c r="J533" s="246"/>
      <c r="K533" s="246"/>
      <c r="L533" s="246"/>
      <c r="M533" s="246"/>
    </row>
    <row r="534" spans="2:13">
      <c r="B534" s="246"/>
      <c r="C534" s="246"/>
      <c r="D534" s="246"/>
      <c r="E534" s="246"/>
      <c r="F534" s="246"/>
      <c r="G534" s="246"/>
      <c r="H534" s="246"/>
      <c r="I534" s="246"/>
      <c r="J534" s="246"/>
      <c r="K534" s="246"/>
      <c r="L534" s="246"/>
      <c r="M534" s="246"/>
    </row>
    <row r="535" spans="2:13">
      <c r="B535" s="246"/>
      <c r="C535" s="246"/>
      <c r="D535" s="246"/>
      <c r="E535" s="246"/>
      <c r="F535" s="246"/>
      <c r="G535" s="246"/>
      <c r="H535" s="246"/>
      <c r="I535" s="246"/>
      <c r="J535" s="246"/>
      <c r="K535" s="246"/>
      <c r="L535" s="246"/>
      <c r="M535" s="246"/>
    </row>
    <row r="536" spans="2:13">
      <c r="B536" s="246"/>
      <c r="C536" s="246"/>
      <c r="D536" s="246"/>
      <c r="E536" s="246"/>
      <c r="F536" s="246"/>
      <c r="G536" s="246"/>
      <c r="H536" s="246"/>
      <c r="I536" s="246"/>
      <c r="J536" s="246"/>
      <c r="K536" s="246"/>
      <c r="L536" s="246"/>
      <c r="M536" s="246"/>
    </row>
    <row r="537" spans="2:13">
      <c r="B537" s="246"/>
      <c r="C537" s="246"/>
      <c r="D537" s="246"/>
      <c r="E537" s="246"/>
      <c r="F537" s="246"/>
      <c r="G537" s="246"/>
      <c r="H537" s="246"/>
      <c r="I537" s="246"/>
      <c r="J537" s="246"/>
      <c r="K537" s="246"/>
      <c r="L537" s="246"/>
      <c r="M537" s="246"/>
    </row>
    <row r="538" spans="2:13">
      <c r="B538" s="246"/>
      <c r="C538" s="246"/>
      <c r="D538" s="246"/>
      <c r="E538" s="246"/>
      <c r="F538" s="246"/>
      <c r="G538" s="246"/>
      <c r="H538" s="246"/>
      <c r="I538" s="246"/>
      <c r="J538" s="246"/>
      <c r="K538" s="246"/>
      <c r="L538" s="246"/>
      <c r="M538" s="246"/>
    </row>
    <row r="539" spans="2:13">
      <c r="B539" s="246"/>
      <c r="C539" s="246"/>
      <c r="D539" s="246"/>
      <c r="E539" s="246"/>
      <c r="F539" s="246"/>
      <c r="G539" s="246"/>
      <c r="H539" s="246"/>
      <c r="I539" s="246"/>
      <c r="J539" s="246"/>
      <c r="K539" s="246"/>
      <c r="L539" s="246"/>
      <c r="M539" s="246"/>
    </row>
    <row r="540" spans="2:13">
      <c r="B540" s="246"/>
      <c r="C540" s="246"/>
      <c r="D540" s="246"/>
      <c r="E540" s="246"/>
      <c r="F540" s="246"/>
      <c r="G540" s="246"/>
      <c r="H540" s="246"/>
      <c r="I540" s="246"/>
      <c r="J540" s="246"/>
      <c r="K540" s="246"/>
      <c r="L540" s="246"/>
      <c r="M540" s="246"/>
    </row>
    <row r="541" spans="2:13">
      <c r="B541" s="246"/>
      <c r="C541" s="246"/>
      <c r="D541" s="246"/>
      <c r="E541" s="246"/>
      <c r="F541" s="246"/>
      <c r="G541" s="246"/>
      <c r="H541" s="246"/>
      <c r="I541" s="246"/>
      <c r="J541" s="246"/>
      <c r="K541" s="246"/>
      <c r="L541" s="246"/>
      <c r="M541" s="246"/>
    </row>
    <row r="542" spans="2:13"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</row>
    <row r="543" spans="2:13"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</row>
    <row r="544" spans="2:13">
      <c r="B544" s="246"/>
      <c r="C544" s="246"/>
      <c r="D544" s="246"/>
      <c r="E544" s="246"/>
      <c r="F544" s="246"/>
      <c r="G544" s="246"/>
      <c r="H544" s="246"/>
      <c r="I544" s="246"/>
      <c r="J544" s="246"/>
      <c r="K544" s="246"/>
      <c r="L544" s="246"/>
      <c r="M544" s="246"/>
    </row>
    <row r="545" spans="2:13">
      <c r="B545" s="246"/>
      <c r="C545" s="246"/>
      <c r="D545" s="246"/>
      <c r="E545" s="246"/>
      <c r="F545" s="246"/>
      <c r="G545" s="246"/>
      <c r="H545" s="246"/>
      <c r="I545" s="246"/>
      <c r="J545" s="246"/>
      <c r="K545" s="246"/>
      <c r="L545" s="246"/>
      <c r="M545" s="246"/>
    </row>
    <row r="546" spans="2:13">
      <c r="B546" s="246"/>
      <c r="C546" s="246"/>
      <c r="D546" s="246"/>
      <c r="E546" s="246"/>
      <c r="F546" s="246"/>
      <c r="G546" s="246"/>
      <c r="H546" s="246"/>
      <c r="I546" s="246"/>
      <c r="J546" s="246"/>
      <c r="K546" s="246"/>
      <c r="L546" s="246"/>
      <c r="M546" s="246"/>
    </row>
    <row r="547" spans="2:13">
      <c r="B547" s="246"/>
      <c r="C547" s="246"/>
      <c r="D547" s="246"/>
      <c r="E547" s="246"/>
      <c r="F547" s="246"/>
      <c r="G547" s="246"/>
      <c r="H547" s="246"/>
      <c r="I547" s="246"/>
      <c r="J547" s="246"/>
      <c r="K547" s="246"/>
      <c r="L547" s="246"/>
      <c r="M547" s="246"/>
    </row>
    <row r="548" spans="2:13">
      <c r="B548" s="246"/>
      <c r="C548" s="246"/>
      <c r="D548" s="246"/>
      <c r="E548" s="246"/>
      <c r="F548" s="246"/>
      <c r="G548" s="246"/>
      <c r="H548" s="246"/>
      <c r="I548" s="246"/>
      <c r="J548" s="246"/>
      <c r="K548" s="246"/>
      <c r="L548" s="246"/>
      <c r="M548" s="246"/>
    </row>
    <row r="549" spans="2:13">
      <c r="B549" s="246"/>
      <c r="C549" s="246"/>
      <c r="D549" s="246"/>
      <c r="E549" s="246"/>
      <c r="F549" s="246"/>
      <c r="G549" s="246"/>
      <c r="H549" s="246"/>
      <c r="I549" s="246"/>
      <c r="J549" s="246"/>
      <c r="K549" s="246"/>
      <c r="L549" s="246"/>
      <c r="M549" s="246"/>
    </row>
    <row r="550" spans="2:13">
      <c r="B550" s="246"/>
      <c r="C550" s="246"/>
      <c r="D550" s="246"/>
      <c r="E550" s="246"/>
      <c r="F550" s="246"/>
      <c r="G550" s="246"/>
      <c r="H550" s="246"/>
      <c r="I550" s="246"/>
      <c r="J550" s="246"/>
      <c r="K550" s="246"/>
      <c r="L550" s="246"/>
      <c r="M550" s="246"/>
    </row>
    <row r="551" spans="2:13">
      <c r="B551" s="246"/>
      <c r="C551" s="246"/>
      <c r="D551" s="246"/>
      <c r="E551" s="246"/>
      <c r="F551" s="246"/>
      <c r="G551" s="246"/>
      <c r="H551" s="246"/>
      <c r="I551" s="246"/>
      <c r="J551" s="246"/>
      <c r="K551" s="246"/>
      <c r="L551" s="246"/>
      <c r="M551" s="246"/>
    </row>
    <row r="552" spans="2:13">
      <c r="B552" s="246"/>
      <c r="C552" s="246"/>
      <c r="D552" s="246"/>
      <c r="E552" s="246"/>
      <c r="F552" s="246"/>
      <c r="G552" s="246"/>
      <c r="H552" s="246"/>
      <c r="I552" s="246"/>
      <c r="J552" s="246"/>
      <c r="K552" s="246"/>
      <c r="L552" s="246"/>
      <c r="M552" s="246"/>
    </row>
    <row r="553" spans="2:13">
      <c r="B553" s="246"/>
      <c r="C553" s="246"/>
      <c r="D553" s="246"/>
      <c r="E553" s="246"/>
      <c r="F553" s="246"/>
      <c r="G553" s="246"/>
      <c r="H553" s="246"/>
      <c r="I553" s="246"/>
      <c r="J553" s="246"/>
      <c r="K553" s="246"/>
      <c r="L553" s="246"/>
      <c r="M553" s="246"/>
    </row>
    <row r="554" spans="2:13">
      <c r="B554" s="246"/>
      <c r="C554" s="246"/>
      <c r="D554" s="246"/>
      <c r="E554" s="246"/>
      <c r="F554" s="246"/>
      <c r="G554" s="246"/>
      <c r="H554" s="246"/>
      <c r="I554" s="246"/>
      <c r="J554" s="246"/>
      <c r="K554" s="246"/>
      <c r="L554" s="246"/>
      <c r="M554" s="246"/>
    </row>
    <row r="555" spans="2:13">
      <c r="B555" s="246"/>
      <c r="C555" s="246"/>
      <c r="D555" s="246"/>
      <c r="E555" s="246"/>
      <c r="F555" s="246"/>
      <c r="G555" s="246"/>
      <c r="H555" s="246"/>
      <c r="I555" s="246"/>
      <c r="J555" s="246"/>
      <c r="K555" s="246"/>
      <c r="L555" s="246"/>
      <c r="M555" s="246"/>
    </row>
    <row r="556" spans="2:13">
      <c r="B556" s="246"/>
      <c r="C556" s="246"/>
      <c r="D556" s="246"/>
      <c r="E556" s="246"/>
      <c r="F556" s="246"/>
      <c r="G556" s="246"/>
      <c r="H556" s="246"/>
      <c r="I556" s="246"/>
      <c r="J556" s="246"/>
      <c r="K556" s="246"/>
      <c r="L556" s="246"/>
      <c r="M556" s="246"/>
    </row>
    <row r="557" spans="2:13">
      <c r="B557" s="246"/>
      <c r="C557" s="246"/>
      <c r="D557" s="246"/>
      <c r="E557" s="246"/>
      <c r="F557" s="246"/>
      <c r="G557" s="246"/>
      <c r="H557" s="246"/>
      <c r="I557" s="246"/>
      <c r="J557" s="246"/>
      <c r="K557" s="246"/>
      <c r="L557" s="246"/>
      <c r="M557" s="246"/>
    </row>
    <row r="558" spans="2:13">
      <c r="B558" s="246"/>
      <c r="C558" s="246"/>
      <c r="D558" s="246"/>
      <c r="E558" s="246"/>
      <c r="F558" s="246"/>
      <c r="G558" s="246"/>
      <c r="H558" s="246"/>
      <c r="I558" s="246"/>
      <c r="J558" s="246"/>
      <c r="K558" s="246"/>
      <c r="L558" s="246"/>
      <c r="M558" s="246"/>
    </row>
    <row r="559" spans="2:13">
      <c r="B559" s="246"/>
      <c r="C559" s="246"/>
      <c r="D559" s="246"/>
      <c r="E559" s="246"/>
      <c r="F559" s="246"/>
      <c r="G559" s="246"/>
      <c r="H559" s="246"/>
      <c r="I559" s="246"/>
      <c r="J559" s="246"/>
      <c r="K559" s="246"/>
      <c r="L559" s="246"/>
      <c r="M559" s="246"/>
    </row>
    <row r="560" spans="2:13">
      <c r="B560" s="246"/>
      <c r="C560" s="246"/>
      <c r="D560" s="246"/>
      <c r="E560" s="246"/>
      <c r="F560" s="246"/>
      <c r="G560" s="246"/>
      <c r="H560" s="246"/>
      <c r="I560" s="246"/>
      <c r="J560" s="246"/>
      <c r="K560" s="246"/>
      <c r="L560" s="246"/>
      <c r="M560" s="246"/>
    </row>
    <row r="561" spans="2:13">
      <c r="B561" s="246"/>
      <c r="C561" s="246"/>
      <c r="D561" s="246"/>
      <c r="E561" s="246"/>
      <c r="F561" s="246"/>
      <c r="G561" s="246"/>
      <c r="H561" s="246"/>
      <c r="I561" s="246"/>
      <c r="J561" s="246"/>
      <c r="K561" s="246"/>
      <c r="L561" s="246"/>
      <c r="M561" s="246"/>
    </row>
    <row r="562" spans="2:13">
      <c r="B562" s="246"/>
      <c r="C562" s="246"/>
      <c r="D562" s="246"/>
      <c r="E562" s="246"/>
      <c r="F562" s="246"/>
      <c r="G562" s="246"/>
      <c r="H562" s="246"/>
      <c r="I562" s="246"/>
      <c r="J562" s="246"/>
      <c r="K562" s="246"/>
      <c r="L562" s="246"/>
      <c r="M562" s="246"/>
    </row>
    <row r="563" spans="2:13">
      <c r="B563" s="246"/>
      <c r="C563" s="246"/>
      <c r="D563" s="246"/>
      <c r="E563" s="246"/>
      <c r="F563" s="246"/>
      <c r="G563" s="246"/>
      <c r="H563" s="246"/>
      <c r="I563" s="246"/>
      <c r="J563" s="246"/>
      <c r="K563" s="246"/>
      <c r="L563" s="246"/>
      <c r="M563" s="246"/>
    </row>
    <row r="564" spans="2:13">
      <c r="B564" s="246"/>
      <c r="C564" s="246"/>
      <c r="D564" s="246"/>
      <c r="E564" s="246"/>
      <c r="F564" s="246"/>
      <c r="G564" s="246"/>
      <c r="H564" s="246"/>
      <c r="I564" s="246"/>
      <c r="J564" s="246"/>
      <c r="K564" s="246"/>
      <c r="L564" s="246"/>
      <c r="M564" s="246"/>
    </row>
    <row r="565" spans="2:13">
      <c r="B565" s="246"/>
      <c r="C565" s="246"/>
      <c r="D565" s="246"/>
      <c r="E565" s="246"/>
      <c r="F565" s="246"/>
      <c r="G565" s="246"/>
      <c r="H565" s="246"/>
      <c r="I565" s="246"/>
      <c r="J565" s="246"/>
      <c r="K565" s="246"/>
      <c r="L565" s="246"/>
      <c r="M565" s="246"/>
    </row>
    <row r="566" spans="2:13">
      <c r="B566" s="246"/>
      <c r="C566" s="246"/>
      <c r="D566" s="246"/>
      <c r="E566" s="246"/>
      <c r="F566" s="246"/>
      <c r="G566" s="246"/>
      <c r="H566" s="246"/>
      <c r="I566" s="246"/>
      <c r="J566" s="246"/>
      <c r="K566" s="246"/>
      <c r="L566" s="246"/>
      <c r="M566" s="246"/>
    </row>
    <row r="567" spans="2:13">
      <c r="B567" s="246"/>
      <c r="C567" s="246"/>
      <c r="D567" s="246"/>
      <c r="E567" s="246"/>
      <c r="F567" s="246"/>
      <c r="G567" s="246"/>
      <c r="H567" s="246"/>
      <c r="I567" s="246"/>
      <c r="J567" s="246"/>
      <c r="K567" s="246"/>
      <c r="L567" s="246"/>
      <c r="M567" s="246"/>
    </row>
    <row r="568" spans="2:13">
      <c r="B568" s="246"/>
      <c r="C568" s="246"/>
      <c r="D568" s="246"/>
      <c r="E568" s="246"/>
      <c r="F568" s="246"/>
      <c r="G568" s="246"/>
      <c r="H568" s="246"/>
      <c r="I568" s="246"/>
      <c r="J568" s="246"/>
      <c r="K568" s="246"/>
      <c r="L568" s="246"/>
      <c r="M568" s="246"/>
    </row>
    <row r="569" spans="2:13">
      <c r="B569" s="246"/>
      <c r="C569" s="246"/>
      <c r="D569" s="246"/>
      <c r="E569" s="246"/>
      <c r="F569" s="246"/>
      <c r="G569" s="246"/>
      <c r="H569" s="246"/>
      <c r="I569" s="246"/>
      <c r="J569" s="246"/>
      <c r="K569" s="246"/>
      <c r="L569" s="246"/>
      <c r="M569" s="246"/>
    </row>
    <row r="570" spans="2:13">
      <c r="B570" s="246"/>
      <c r="C570" s="246"/>
      <c r="D570" s="246"/>
      <c r="E570" s="246"/>
      <c r="F570" s="246"/>
      <c r="G570" s="246"/>
      <c r="H570" s="246"/>
      <c r="I570" s="246"/>
      <c r="J570" s="246"/>
      <c r="K570" s="246"/>
      <c r="L570" s="246"/>
      <c r="M570" s="246"/>
    </row>
    <row r="571" spans="2:13">
      <c r="B571" s="246"/>
      <c r="C571" s="246"/>
      <c r="D571" s="246"/>
      <c r="E571" s="246"/>
      <c r="F571" s="246"/>
      <c r="G571" s="246"/>
      <c r="H571" s="246"/>
      <c r="I571" s="246"/>
      <c r="J571" s="246"/>
      <c r="K571" s="246"/>
      <c r="L571" s="246"/>
      <c r="M571" s="246"/>
    </row>
    <row r="572" spans="2:13">
      <c r="B572" s="246"/>
      <c r="C572" s="246"/>
      <c r="D572" s="246"/>
      <c r="E572" s="246"/>
      <c r="F572" s="246"/>
      <c r="G572" s="246"/>
      <c r="H572" s="246"/>
      <c r="I572" s="246"/>
      <c r="J572" s="246"/>
      <c r="K572" s="246"/>
      <c r="L572" s="246"/>
      <c r="M572" s="246"/>
    </row>
    <row r="573" spans="2:13">
      <c r="B573" s="246"/>
      <c r="C573" s="246"/>
      <c r="D573" s="246"/>
      <c r="E573" s="246"/>
      <c r="F573" s="246"/>
      <c r="G573" s="246"/>
      <c r="H573" s="246"/>
      <c r="I573" s="246"/>
      <c r="J573" s="246"/>
      <c r="K573" s="246"/>
      <c r="L573" s="246"/>
      <c r="M573" s="246"/>
    </row>
    <row r="574" spans="2:13">
      <c r="B574" s="246"/>
      <c r="C574" s="246"/>
      <c r="D574" s="246"/>
      <c r="E574" s="246"/>
      <c r="F574" s="246"/>
      <c r="G574" s="246"/>
      <c r="H574" s="246"/>
      <c r="I574" s="246"/>
      <c r="J574" s="246"/>
      <c r="K574" s="246"/>
      <c r="L574" s="246"/>
      <c r="M574" s="246"/>
    </row>
    <row r="575" spans="2:13">
      <c r="B575" s="246"/>
      <c r="C575" s="246"/>
      <c r="D575" s="246"/>
      <c r="E575" s="246"/>
      <c r="F575" s="246"/>
      <c r="G575" s="246"/>
      <c r="H575" s="246"/>
      <c r="I575" s="246"/>
      <c r="J575" s="246"/>
      <c r="K575" s="246"/>
      <c r="L575" s="246"/>
      <c r="M575" s="246"/>
    </row>
    <row r="576" spans="2:13">
      <c r="B576" s="246"/>
      <c r="C576" s="246"/>
      <c r="D576" s="246"/>
      <c r="E576" s="246"/>
      <c r="F576" s="246"/>
      <c r="G576" s="246"/>
      <c r="H576" s="246"/>
      <c r="I576" s="246"/>
      <c r="J576" s="246"/>
      <c r="K576" s="246"/>
      <c r="L576" s="246"/>
      <c r="M576" s="246"/>
    </row>
    <row r="577" spans="2:13">
      <c r="B577" s="246"/>
      <c r="C577" s="246"/>
      <c r="D577" s="246"/>
      <c r="E577" s="246"/>
      <c r="F577" s="246"/>
      <c r="G577" s="246"/>
      <c r="H577" s="246"/>
      <c r="I577" s="246"/>
      <c r="J577" s="246"/>
      <c r="K577" s="246"/>
      <c r="L577" s="246"/>
      <c r="M577" s="246"/>
    </row>
    <row r="578" spans="2:13">
      <c r="B578" s="246"/>
      <c r="C578" s="246"/>
      <c r="D578" s="246"/>
      <c r="E578" s="246"/>
      <c r="F578" s="246"/>
      <c r="G578" s="246"/>
      <c r="H578" s="246"/>
      <c r="I578" s="246"/>
      <c r="J578" s="246"/>
      <c r="K578" s="246"/>
      <c r="L578" s="246"/>
      <c r="M578" s="246"/>
    </row>
    <row r="579" spans="2:13">
      <c r="B579" s="246"/>
      <c r="C579" s="246"/>
      <c r="D579" s="246"/>
      <c r="E579" s="246"/>
      <c r="F579" s="246"/>
      <c r="G579" s="246"/>
      <c r="H579" s="246"/>
      <c r="I579" s="246"/>
      <c r="J579" s="246"/>
      <c r="K579" s="246"/>
      <c r="L579" s="246"/>
      <c r="M579" s="246"/>
    </row>
    <row r="580" spans="2:13">
      <c r="B580" s="246"/>
      <c r="C580" s="246"/>
      <c r="D580" s="246"/>
      <c r="E580" s="246"/>
      <c r="F580" s="246"/>
      <c r="G580" s="246"/>
      <c r="H580" s="246"/>
      <c r="I580" s="246"/>
      <c r="J580" s="246"/>
      <c r="K580" s="246"/>
      <c r="L580" s="246"/>
      <c r="M580" s="246"/>
    </row>
    <row r="581" spans="2:13">
      <c r="B581" s="246"/>
      <c r="C581" s="246"/>
      <c r="D581" s="246"/>
      <c r="E581" s="246"/>
      <c r="F581" s="246"/>
      <c r="G581" s="246"/>
      <c r="H581" s="246"/>
      <c r="I581" s="246"/>
      <c r="J581" s="246"/>
      <c r="K581" s="246"/>
      <c r="L581" s="246"/>
      <c r="M581" s="246"/>
    </row>
    <row r="582" spans="2:13">
      <c r="B582" s="246"/>
      <c r="C582" s="246"/>
      <c r="D582" s="246"/>
      <c r="E582" s="246"/>
      <c r="F582" s="246"/>
      <c r="G582" s="246"/>
      <c r="H582" s="246"/>
      <c r="I582" s="246"/>
      <c r="J582" s="246"/>
      <c r="K582" s="246"/>
      <c r="L582" s="246"/>
      <c r="M582" s="246"/>
    </row>
    <row r="583" spans="2:13">
      <c r="B583" s="246"/>
      <c r="C583" s="246"/>
      <c r="D583" s="246"/>
      <c r="E583" s="246"/>
      <c r="F583" s="246"/>
      <c r="G583" s="246"/>
      <c r="H583" s="246"/>
      <c r="I583" s="246"/>
      <c r="J583" s="246"/>
      <c r="K583" s="246"/>
      <c r="L583" s="246"/>
      <c r="M583" s="246"/>
    </row>
    <row r="584" spans="2:13">
      <c r="B584" s="246"/>
      <c r="C584" s="246"/>
      <c r="D584" s="246"/>
      <c r="E584" s="246"/>
      <c r="F584" s="246"/>
      <c r="G584" s="246"/>
      <c r="H584" s="246"/>
      <c r="I584" s="246"/>
      <c r="J584" s="246"/>
      <c r="K584" s="246"/>
      <c r="L584" s="246"/>
      <c r="M584" s="246"/>
    </row>
    <row r="585" spans="2:13">
      <c r="B585" s="246"/>
      <c r="C585" s="246"/>
      <c r="D585" s="246"/>
      <c r="E585" s="246"/>
      <c r="F585" s="246"/>
      <c r="G585" s="246"/>
      <c r="H585" s="246"/>
      <c r="I585" s="246"/>
      <c r="J585" s="246"/>
      <c r="K585" s="246"/>
      <c r="L585" s="246"/>
      <c r="M585" s="246"/>
    </row>
    <row r="586" spans="2:13">
      <c r="B586" s="246"/>
      <c r="C586" s="246"/>
      <c r="D586" s="246"/>
      <c r="E586" s="246"/>
      <c r="F586" s="246"/>
      <c r="G586" s="246"/>
      <c r="H586" s="246"/>
      <c r="I586" s="246"/>
      <c r="J586" s="246"/>
      <c r="K586" s="246"/>
      <c r="L586" s="246"/>
      <c r="M586" s="246"/>
    </row>
    <row r="587" spans="2:13">
      <c r="B587" s="246"/>
      <c r="C587" s="246"/>
      <c r="D587" s="246"/>
      <c r="E587" s="246"/>
      <c r="F587" s="246"/>
      <c r="G587" s="246"/>
      <c r="H587" s="246"/>
      <c r="I587" s="246"/>
      <c r="J587" s="246"/>
      <c r="K587" s="246"/>
      <c r="L587" s="246"/>
      <c r="M587" s="246"/>
    </row>
    <row r="588" spans="2:13">
      <c r="B588" s="246"/>
      <c r="C588" s="246"/>
      <c r="D588" s="246"/>
      <c r="E588" s="246"/>
      <c r="F588" s="246"/>
      <c r="G588" s="246"/>
      <c r="H588" s="246"/>
      <c r="I588" s="246"/>
      <c r="J588" s="246"/>
      <c r="K588" s="246"/>
      <c r="L588" s="246"/>
      <c r="M588" s="246"/>
    </row>
    <row r="589" spans="2:13">
      <c r="B589" s="246"/>
      <c r="C589" s="246"/>
      <c r="D589" s="246"/>
      <c r="E589" s="246"/>
      <c r="F589" s="246"/>
      <c r="G589" s="246"/>
      <c r="H589" s="246"/>
      <c r="I589" s="246"/>
      <c r="J589" s="246"/>
      <c r="K589" s="246"/>
      <c r="L589" s="246"/>
      <c r="M589" s="246"/>
    </row>
    <row r="590" spans="2:13">
      <c r="B590" s="246"/>
      <c r="C590" s="246"/>
      <c r="D590" s="246"/>
      <c r="E590" s="246"/>
      <c r="F590" s="246"/>
      <c r="G590" s="246"/>
      <c r="H590" s="246"/>
      <c r="I590" s="246"/>
      <c r="J590" s="246"/>
      <c r="K590" s="246"/>
      <c r="L590" s="246"/>
      <c r="M590" s="246"/>
    </row>
    <row r="591" spans="2:13">
      <c r="B591" s="246"/>
      <c r="C591" s="246"/>
      <c r="D591" s="246"/>
      <c r="E591" s="246"/>
      <c r="F591" s="246"/>
      <c r="G591" s="246"/>
      <c r="H591" s="246"/>
      <c r="I591" s="246"/>
      <c r="J591" s="246"/>
      <c r="K591" s="246"/>
      <c r="L591" s="246"/>
      <c r="M591" s="246"/>
    </row>
    <row r="592" spans="2:13">
      <c r="B592" s="246"/>
      <c r="C592" s="246"/>
      <c r="D592" s="246"/>
      <c r="E592" s="246"/>
      <c r="F592" s="246"/>
      <c r="G592" s="246"/>
      <c r="H592" s="246"/>
      <c r="I592" s="246"/>
      <c r="J592" s="246"/>
      <c r="K592" s="246"/>
      <c r="L592" s="246"/>
      <c r="M592" s="246"/>
    </row>
    <row r="593" spans="2:13">
      <c r="B593" s="246"/>
      <c r="C593" s="246"/>
      <c r="D593" s="246"/>
      <c r="E593" s="246"/>
      <c r="F593" s="246"/>
      <c r="G593" s="246"/>
      <c r="H593" s="246"/>
      <c r="I593" s="246"/>
      <c r="J593" s="246"/>
      <c r="K593" s="246"/>
      <c r="L593" s="246"/>
      <c r="M593" s="246"/>
    </row>
    <row r="594" spans="2:13">
      <c r="B594" s="246"/>
      <c r="C594" s="246"/>
      <c r="D594" s="246"/>
      <c r="E594" s="246"/>
      <c r="F594" s="246"/>
      <c r="G594" s="246"/>
      <c r="H594" s="246"/>
      <c r="I594" s="246"/>
      <c r="J594" s="246"/>
      <c r="K594" s="246"/>
      <c r="L594" s="246"/>
      <c r="M594" s="246"/>
    </row>
    <row r="595" spans="2:13">
      <c r="B595" s="246"/>
      <c r="C595" s="246"/>
      <c r="D595" s="246"/>
      <c r="E595" s="246"/>
      <c r="F595" s="246"/>
      <c r="G595" s="246"/>
      <c r="H595" s="246"/>
      <c r="I595" s="246"/>
      <c r="J595" s="246"/>
      <c r="K595" s="246"/>
      <c r="L595" s="246"/>
      <c r="M595" s="246"/>
    </row>
    <row r="596" spans="2:13">
      <c r="B596" s="246"/>
      <c r="C596" s="246"/>
      <c r="D596" s="246"/>
      <c r="E596" s="246"/>
      <c r="F596" s="246"/>
      <c r="G596" s="246"/>
      <c r="H596" s="246"/>
      <c r="I596" s="246"/>
      <c r="J596" s="246"/>
      <c r="K596" s="246"/>
      <c r="L596" s="246"/>
      <c r="M596" s="246"/>
    </row>
    <row r="597" spans="2:13">
      <c r="B597" s="246"/>
      <c r="C597" s="246"/>
      <c r="D597" s="246"/>
      <c r="E597" s="246"/>
      <c r="F597" s="246"/>
      <c r="G597" s="246"/>
      <c r="H597" s="246"/>
      <c r="I597" s="246"/>
      <c r="J597" s="246"/>
      <c r="K597" s="246"/>
      <c r="L597" s="246"/>
      <c r="M597" s="246"/>
    </row>
    <row r="598" spans="2:13">
      <c r="B598" s="246"/>
      <c r="C598" s="246"/>
      <c r="D598" s="246"/>
      <c r="E598" s="246"/>
      <c r="F598" s="246"/>
      <c r="G598" s="246"/>
      <c r="H598" s="246"/>
      <c r="I598" s="246"/>
      <c r="J598" s="246"/>
      <c r="K598" s="246"/>
      <c r="L598" s="246"/>
      <c r="M598" s="246"/>
    </row>
  </sheetData>
  <pageMargins left="0.23622047244094491" right="0.23622047244094491" top="0.39370078740157483" bottom="0.74803149606299213" header="0" footer="0.31496062992125984"/>
  <pageSetup paperSize="9" scale="7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zoomScaleNormal="100" workbookViewId="0">
      <selection activeCell="L29" sqref="L29"/>
    </sheetView>
  </sheetViews>
  <sheetFormatPr baseColWidth="10" defaultColWidth="11.42578125" defaultRowHeight="12.75"/>
  <cols>
    <col min="1" max="1" width="12.140625" style="3" customWidth="1"/>
    <col min="2" max="2" width="5.7109375" style="3" customWidth="1"/>
    <col min="3" max="3" width="6.42578125" style="3" customWidth="1"/>
    <col min="4" max="4" width="6" style="3" customWidth="1"/>
    <col min="5" max="5" width="5.7109375" style="3" customWidth="1"/>
    <col min="6" max="6" width="6.42578125" style="3" customWidth="1"/>
    <col min="7" max="7" width="6" style="3" customWidth="1"/>
    <col min="8" max="8" width="5.7109375" style="3" customWidth="1"/>
    <col min="9" max="9" width="6.42578125" style="3" customWidth="1"/>
    <col min="10" max="10" width="6" style="3" customWidth="1"/>
    <col min="11" max="11" width="5.7109375" style="3" customWidth="1"/>
    <col min="12" max="12" width="6.42578125" style="3" customWidth="1"/>
    <col min="13" max="13" width="6" style="3" customWidth="1"/>
    <col min="14" max="14" width="5.7109375" style="3" customWidth="1"/>
    <col min="15" max="15" width="6.42578125" style="3" customWidth="1"/>
    <col min="16" max="16" width="6" style="3" customWidth="1"/>
    <col min="17" max="16384" width="11.42578125" style="3"/>
  </cols>
  <sheetData>
    <row r="1" spans="1:18" s="19" customFormat="1">
      <c r="A1" s="1" t="s">
        <v>80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3"/>
    </row>
    <row r="2" spans="1:18" s="19" customFormat="1">
      <c r="A2" s="4" t="s">
        <v>81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Q2" s="3"/>
    </row>
    <row r="3" spans="1:18" s="19" customFormat="1">
      <c r="A3" s="6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8">
      <c r="A4" s="5"/>
      <c r="B4" s="6" t="s">
        <v>25</v>
      </c>
      <c r="C4" s="6" t="s">
        <v>10</v>
      </c>
      <c r="D4" s="6"/>
      <c r="E4" s="6" t="s">
        <v>71</v>
      </c>
      <c r="F4" s="6" t="s">
        <v>11</v>
      </c>
      <c r="G4" s="6"/>
      <c r="H4" s="6" t="s">
        <v>72</v>
      </c>
      <c r="I4" s="6"/>
      <c r="J4" s="6" t="s">
        <v>12</v>
      </c>
      <c r="K4" s="6" t="s">
        <v>73</v>
      </c>
      <c r="L4" s="6"/>
      <c r="M4" s="6" t="s">
        <v>13</v>
      </c>
      <c r="N4" s="6" t="s">
        <v>74</v>
      </c>
      <c r="O4" s="6"/>
      <c r="P4" s="6"/>
    </row>
    <row r="5" spans="1:18">
      <c r="A5" s="5"/>
      <c r="B5" s="7" t="s">
        <v>6</v>
      </c>
      <c r="C5" s="7" t="s">
        <v>7</v>
      </c>
      <c r="D5" s="7" t="s">
        <v>8</v>
      </c>
      <c r="E5" s="7" t="s">
        <v>6</v>
      </c>
      <c r="F5" s="7" t="s">
        <v>7</v>
      </c>
      <c r="G5" s="7" t="s">
        <v>8</v>
      </c>
      <c r="H5" s="7" t="s">
        <v>6</v>
      </c>
      <c r="I5" s="7" t="s">
        <v>7</v>
      </c>
      <c r="J5" s="7" t="s">
        <v>8</v>
      </c>
      <c r="K5" s="7" t="s">
        <v>6</v>
      </c>
      <c r="L5" s="7" t="s">
        <v>7</v>
      </c>
      <c r="M5" s="7" t="s">
        <v>8</v>
      </c>
      <c r="N5" s="7" t="s">
        <v>6</v>
      </c>
      <c r="O5" s="7" t="s">
        <v>7</v>
      </c>
      <c r="P5" s="7" t="s">
        <v>8</v>
      </c>
    </row>
    <row r="6" spans="1:18" s="19" customFormat="1">
      <c r="A6" s="76" t="s">
        <v>6</v>
      </c>
      <c r="B6" s="82">
        <f>SUM(B7:B10)</f>
        <v>328.42500000000001</v>
      </c>
      <c r="C6" s="82">
        <f t="shared" ref="C6:P6" si="0">SUM(C7:C10)</f>
        <v>168.54999999999998</v>
      </c>
      <c r="D6" s="82">
        <f t="shared" si="0"/>
        <v>159.875</v>
      </c>
      <c r="E6" s="82">
        <f t="shared" si="0"/>
        <v>311.3</v>
      </c>
      <c r="F6" s="82">
        <f t="shared" si="0"/>
        <v>154.5</v>
      </c>
      <c r="G6" s="82">
        <f t="shared" si="0"/>
        <v>156.80000000000001</v>
      </c>
      <c r="H6" s="82">
        <f t="shared" si="0"/>
        <v>329.3</v>
      </c>
      <c r="I6" s="82">
        <f t="shared" si="0"/>
        <v>167</v>
      </c>
      <c r="J6" s="82">
        <f t="shared" si="0"/>
        <v>162.30000000000001</v>
      </c>
      <c r="K6" s="82">
        <f t="shared" si="0"/>
        <v>328.5</v>
      </c>
      <c r="L6" s="82">
        <f t="shared" si="0"/>
        <v>172.2</v>
      </c>
      <c r="M6" s="82">
        <f t="shared" si="0"/>
        <v>156.29999999999998</v>
      </c>
      <c r="N6" s="82">
        <f t="shared" si="0"/>
        <v>344.59999999999997</v>
      </c>
      <c r="O6" s="82">
        <f t="shared" si="0"/>
        <v>180.5</v>
      </c>
      <c r="P6" s="82">
        <f t="shared" si="0"/>
        <v>164.1</v>
      </c>
    </row>
    <row r="7" spans="1:18" s="19" customFormat="1">
      <c r="A7" s="11" t="s">
        <v>60</v>
      </c>
      <c r="B7" s="83">
        <f>AVERAGE(E7,H7,K7,N7)</f>
        <v>16.149999999999999</v>
      </c>
      <c r="C7" s="83">
        <f t="shared" ref="C7:D10" si="1">AVERAGE(F7,I7,L7,O7)</f>
        <v>8.5</v>
      </c>
      <c r="D7" s="83">
        <f t="shared" si="1"/>
        <v>7.65</v>
      </c>
      <c r="E7" s="83">
        <f>SUM(F7:G7)</f>
        <v>15.8</v>
      </c>
      <c r="F7" s="83">
        <v>5.9</v>
      </c>
      <c r="G7" s="83">
        <v>9.9</v>
      </c>
      <c r="H7" s="83">
        <f>SUM(I7:J7)</f>
        <v>16.600000000000001</v>
      </c>
      <c r="I7" s="83">
        <v>8.3000000000000007</v>
      </c>
      <c r="J7" s="83">
        <v>8.3000000000000007</v>
      </c>
      <c r="K7" s="83">
        <f>SUM(L7:M7)</f>
        <v>15.8</v>
      </c>
      <c r="L7" s="83">
        <v>10.6</v>
      </c>
      <c r="M7" s="83">
        <v>5.2</v>
      </c>
      <c r="N7" s="83">
        <f>SUM(O7:P7)</f>
        <v>16.399999999999999</v>
      </c>
      <c r="O7" s="83">
        <v>9.1999999999999993</v>
      </c>
      <c r="P7" s="83">
        <v>7.2</v>
      </c>
      <c r="R7" s="36"/>
    </row>
    <row r="8" spans="1:18" s="19" customFormat="1">
      <c r="A8" s="11" t="s">
        <v>61</v>
      </c>
      <c r="B8" s="83">
        <f>AVERAGE(E8,H8,K8,N8)</f>
        <v>26.875</v>
      </c>
      <c r="C8" s="83">
        <f t="shared" si="1"/>
        <v>13.6</v>
      </c>
      <c r="D8" s="83">
        <f t="shared" si="1"/>
        <v>13.274999999999999</v>
      </c>
      <c r="E8" s="83">
        <f t="shared" ref="E8:E10" si="2">SUM(F8:G8)</f>
        <v>22.7</v>
      </c>
      <c r="F8" s="83">
        <v>9.1</v>
      </c>
      <c r="G8" s="83">
        <v>13.6</v>
      </c>
      <c r="H8" s="83">
        <f t="shared" ref="H8:H10" si="3">SUM(I8:J8)</f>
        <v>24.6</v>
      </c>
      <c r="I8" s="83">
        <v>12.8</v>
      </c>
      <c r="J8" s="83">
        <v>11.8</v>
      </c>
      <c r="K8" s="83">
        <f t="shared" ref="K8:K10" si="4">SUM(L8:M8)</f>
        <v>29.6</v>
      </c>
      <c r="L8" s="83">
        <v>15.9</v>
      </c>
      <c r="M8" s="83">
        <v>13.7</v>
      </c>
      <c r="N8" s="83">
        <f t="shared" ref="N8:N9" si="5">SUM(O8:P8)</f>
        <v>30.6</v>
      </c>
      <c r="O8" s="83">
        <v>16.600000000000001</v>
      </c>
      <c r="P8" s="83">
        <v>14</v>
      </c>
    </row>
    <row r="9" spans="1:18" s="19" customFormat="1">
      <c r="A9" s="11" t="s">
        <v>62</v>
      </c>
      <c r="B9" s="83">
        <f>AVERAGE(E9,H9,K9,N9)</f>
        <v>212.35</v>
      </c>
      <c r="C9" s="83">
        <f t="shared" si="1"/>
        <v>110.35</v>
      </c>
      <c r="D9" s="83">
        <f t="shared" si="1"/>
        <v>102</v>
      </c>
      <c r="E9" s="83">
        <f t="shared" si="2"/>
        <v>201.4</v>
      </c>
      <c r="F9" s="83">
        <v>105.2</v>
      </c>
      <c r="G9" s="83">
        <v>96.2</v>
      </c>
      <c r="H9" s="83">
        <f t="shared" si="3"/>
        <v>219.4</v>
      </c>
      <c r="I9" s="83">
        <v>110.7</v>
      </c>
      <c r="J9" s="83">
        <v>108.7</v>
      </c>
      <c r="K9" s="83">
        <f t="shared" si="4"/>
        <v>208.7</v>
      </c>
      <c r="L9" s="83">
        <v>110.9</v>
      </c>
      <c r="M9" s="83">
        <v>97.8</v>
      </c>
      <c r="N9" s="83">
        <f t="shared" si="5"/>
        <v>219.89999999999998</v>
      </c>
      <c r="O9" s="83">
        <v>114.6</v>
      </c>
      <c r="P9" s="83">
        <v>105.3</v>
      </c>
    </row>
    <row r="10" spans="1:18" s="19" customFormat="1">
      <c r="A10" s="13" t="s">
        <v>51</v>
      </c>
      <c r="B10" s="84">
        <f>AVERAGE(E10,H10,K10,N10)</f>
        <v>73.050000000000011</v>
      </c>
      <c r="C10" s="84">
        <f t="shared" si="1"/>
        <v>36.1</v>
      </c>
      <c r="D10" s="84">
        <f t="shared" si="1"/>
        <v>36.949999999999996</v>
      </c>
      <c r="E10" s="84">
        <f t="shared" si="2"/>
        <v>71.400000000000006</v>
      </c>
      <c r="F10" s="84">
        <v>34.299999999999997</v>
      </c>
      <c r="G10" s="84">
        <v>37.1</v>
      </c>
      <c r="H10" s="84">
        <f t="shared" si="3"/>
        <v>68.7</v>
      </c>
      <c r="I10" s="84">
        <v>35.200000000000003</v>
      </c>
      <c r="J10" s="84">
        <v>33.5</v>
      </c>
      <c r="K10" s="84">
        <f t="shared" si="4"/>
        <v>74.400000000000006</v>
      </c>
      <c r="L10" s="84">
        <v>34.799999999999997</v>
      </c>
      <c r="M10" s="84">
        <v>39.6</v>
      </c>
      <c r="N10" s="84">
        <f>SUM(O10:P10)</f>
        <v>77.7</v>
      </c>
      <c r="O10" s="84">
        <v>40.1</v>
      </c>
      <c r="P10" s="84">
        <v>37.6</v>
      </c>
    </row>
    <row r="11" spans="1:18" s="19" customFormat="1" ht="13.5">
      <c r="A11" s="15" t="s">
        <v>17</v>
      </c>
      <c r="B11" s="17"/>
      <c r="C11" s="42"/>
      <c r="D11" s="42"/>
      <c r="E11" s="17"/>
      <c r="F11" s="85"/>
      <c r="G11" s="17"/>
      <c r="H11" s="17"/>
      <c r="I11" s="17"/>
      <c r="J11" s="42"/>
      <c r="K11" s="42"/>
      <c r="L11" s="17"/>
      <c r="M11" s="42"/>
      <c r="N11" s="48"/>
      <c r="O11" s="17"/>
      <c r="P11" s="17"/>
    </row>
    <row r="12" spans="1:18" ht="13.5">
      <c r="A12" s="15" t="s">
        <v>18</v>
      </c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scale="9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9"/>
  <sheetViews>
    <sheetView workbookViewId="0">
      <selection activeCell="F16" sqref="F16"/>
    </sheetView>
  </sheetViews>
  <sheetFormatPr baseColWidth="10" defaultColWidth="11.42578125" defaultRowHeight="12.75"/>
  <cols>
    <col min="1" max="1" width="21" style="165" customWidth="1"/>
    <col min="2" max="2" width="6.5703125" style="165" bestFit="1" customWidth="1"/>
    <col min="3" max="3" width="7" style="165" bestFit="1" customWidth="1"/>
    <col min="4" max="6" width="5.7109375" style="165" bestFit="1" customWidth="1"/>
    <col min="7" max="7" width="5.85546875" style="165" bestFit="1" customWidth="1"/>
    <col min="8" max="8" width="6.28515625" style="165" bestFit="1" customWidth="1"/>
    <col min="9" max="9" width="6.5703125" style="165" bestFit="1" customWidth="1"/>
    <col min="10" max="10" width="9.28515625" style="165" bestFit="1" customWidth="1"/>
    <col min="11" max="11" width="8.140625" style="165" bestFit="1" customWidth="1"/>
    <col min="12" max="12" width="9.7109375" style="165" bestFit="1" customWidth="1"/>
    <col min="13" max="13" width="9.5703125" style="165" bestFit="1" customWidth="1"/>
    <col min="14" max="16384" width="11.42578125" style="165"/>
  </cols>
  <sheetData>
    <row r="1" spans="1:13">
      <c r="A1" s="319" t="s">
        <v>669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</row>
    <row r="2" spans="1:13">
      <c r="A2" s="321" t="s">
        <v>670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</row>
    <row r="3" spans="1:13">
      <c r="A3" s="166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</row>
    <row r="4" spans="1:13">
      <c r="A4" s="312"/>
      <c r="B4" s="346" t="s">
        <v>182</v>
      </c>
      <c r="C4" s="346" t="s">
        <v>183</v>
      </c>
      <c r="D4" s="346" t="s">
        <v>184</v>
      </c>
      <c r="E4" s="346" t="s">
        <v>185</v>
      </c>
      <c r="F4" s="346" t="s">
        <v>186</v>
      </c>
      <c r="G4" s="346" t="s">
        <v>187</v>
      </c>
      <c r="H4" s="346" t="s">
        <v>188</v>
      </c>
      <c r="I4" s="346" t="s">
        <v>189</v>
      </c>
      <c r="J4" s="346" t="s">
        <v>190</v>
      </c>
      <c r="K4" s="346" t="s">
        <v>191</v>
      </c>
      <c r="L4" s="346" t="s">
        <v>192</v>
      </c>
      <c r="M4" s="346" t="s">
        <v>193</v>
      </c>
    </row>
    <row r="5" spans="1:13">
      <c r="A5" s="189" t="s">
        <v>6</v>
      </c>
      <c r="B5" s="187">
        <f>B6+B7+B8+B9+B12+B17</f>
        <v>40134</v>
      </c>
      <c r="C5" s="187">
        <f t="shared" ref="C5:M5" si="0">C6+C7+C8+C9+C12+C17</f>
        <v>35567</v>
      </c>
      <c r="D5" s="187">
        <f>D6+D7+D8+D9+D12+D17</f>
        <v>42054</v>
      </c>
      <c r="E5" s="187">
        <f t="shared" si="0"/>
        <v>31162</v>
      </c>
      <c r="F5" s="187">
        <f t="shared" si="0"/>
        <v>38289</v>
      </c>
      <c r="G5" s="187">
        <f t="shared" si="0"/>
        <v>40392</v>
      </c>
      <c r="H5" s="187">
        <f t="shared" si="0"/>
        <v>38019</v>
      </c>
      <c r="I5" s="187">
        <f t="shared" si="0"/>
        <v>20323</v>
      </c>
      <c r="J5" s="187">
        <f t="shared" si="0"/>
        <v>28490</v>
      </c>
      <c r="K5" s="187">
        <f t="shared" si="0"/>
        <v>28907</v>
      </c>
      <c r="L5" s="187">
        <f t="shared" si="0"/>
        <v>30746</v>
      </c>
      <c r="M5" s="187">
        <f t="shared" si="0"/>
        <v>24055</v>
      </c>
    </row>
    <row r="6" spans="1:13">
      <c r="A6" s="243" t="s">
        <v>591</v>
      </c>
      <c r="B6" s="122">
        <v>1045</v>
      </c>
      <c r="C6" s="122">
        <v>851</v>
      </c>
      <c r="D6" s="122">
        <v>877</v>
      </c>
      <c r="E6" s="122">
        <v>786</v>
      </c>
      <c r="F6" s="122">
        <v>1100</v>
      </c>
      <c r="G6" s="122">
        <v>855</v>
      </c>
      <c r="H6" s="122">
        <v>900</v>
      </c>
      <c r="I6" s="122">
        <v>609</v>
      </c>
      <c r="J6" s="122">
        <v>857</v>
      </c>
      <c r="K6" s="122">
        <v>810</v>
      </c>
      <c r="L6" s="122">
        <v>964</v>
      </c>
      <c r="M6" s="122">
        <v>515</v>
      </c>
    </row>
    <row r="7" spans="1:13">
      <c r="A7" s="243" t="s">
        <v>671</v>
      </c>
      <c r="B7" s="122">
        <v>6083</v>
      </c>
      <c r="C7" s="122">
        <v>2217</v>
      </c>
      <c r="D7" s="122">
        <v>3492</v>
      </c>
      <c r="E7" s="122">
        <v>1329</v>
      </c>
      <c r="F7" s="122">
        <v>1753</v>
      </c>
      <c r="G7" s="122">
        <v>1025</v>
      </c>
      <c r="H7" s="122">
        <v>859</v>
      </c>
      <c r="I7" s="122">
        <v>429</v>
      </c>
      <c r="J7" s="122">
        <v>641</v>
      </c>
      <c r="K7" s="122">
        <v>1082</v>
      </c>
      <c r="L7" s="122">
        <v>1681</v>
      </c>
      <c r="M7" s="122">
        <v>727</v>
      </c>
    </row>
    <row r="8" spans="1:13">
      <c r="A8" s="243" t="s">
        <v>672</v>
      </c>
      <c r="B8" s="122">
        <v>8106</v>
      </c>
      <c r="C8" s="122">
        <v>7182</v>
      </c>
      <c r="D8" s="122">
        <v>9822</v>
      </c>
      <c r="E8" s="122">
        <v>7188</v>
      </c>
      <c r="F8" s="122">
        <v>8372</v>
      </c>
      <c r="G8" s="122">
        <v>9001</v>
      </c>
      <c r="H8" s="122">
        <v>7419</v>
      </c>
      <c r="I8" s="122">
        <v>4759</v>
      </c>
      <c r="J8" s="122">
        <v>7577</v>
      </c>
      <c r="K8" s="122">
        <v>7529</v>
      </c>
      <c r="L8" s="122">
        <v>9996</v>
      </c>
      <c r="M8" s="122">
        <v>7235</v>
      </c>
    </row>
    <row r="9" spans="1:13">
      <c r="A9" s="243" t="s">
        <v>358</v>
      </c>
      <c r="B9" s="122">
        <v>16950</v>
      </c>
      <c r="C9" s="122">
        <v>17904</v>
      </c>
      <c r="D9" s="122">
        <v>19870</v>
      </c>
      <c r="E9" s="122">
        <v>15506</v>
      </c>
      <c r="F9" s="122">
        <v>19258</v>
      </c>
      <c r="G9" s="122">
        <v>20549</v>
      </c>
      <c r="H9" s="122">
        <v>20200</v>
      </c>
      <c r="I9" s="122">
        <v>10532</v>
      </c>
      <c r="J9" s="122">
        <v>12895</v>
      </c>
      <c r="K9" s="122">
        <v>13074</v>
      </c>
      <c r="L9" s="122">
        <v>12518</v>
      </c>
      <c r="M9" s="122">
        <v>11129</v>
      </c>
    </row>
    <row r="10" spans="1:13">
      <c r="A10" s="325" t="s">
        <v>673</v>
      </c>
      <c r="B10" s="122">
        <v>2811</v>
      </c>
      <c r="C10" s="122">
        <v>2479</v>
      </c>
      <c r="D10" s="122">
        <v>2679</v>
      </c>
      <c r="E10" s="122">
        <v>2393</v>
      </c>
      <c r="F10" s="122">
        <v>2926</v>
      </c>
      <c r="G10" s="122">
        <v>3308</v>
      </c>
      <c r="H10" s="122">
        <v>3289</v>
      </c>
      <c r="I10" s="122">
        <v>1361</v>
      </c>
      <c r="J10" s="122">
        <v>1776</v>
      </c>
      <c r="K10" s="122">
        <v>2016</v>
      </c>
      <c r="L10" s="122">
        <v>1681</v>
      </c>
      <c r="M10" s="122">
        <v>1340</v>
      </c>
    </row>
    <row r="11" spans="1:13">
      <c r="A11" s="325" t="s">
        <v>674</v>
      </c>
      <c r="B11" s="122">
        <v>14139</v>
      </c>
      <c r="C11" s="122">
        <v>15425</v>
      </c>
      <c r="D11" s="122">
        <v>17191</v>
      </c>
      <c r="E11" s="122">
        <v>13113</v>
      </c>
      <c r="F11" s="122">
        <v>16332</v>
      </c>
      <c r="G11" s="122">
        <v>17241</v>
      </c>
      <c r="H11" s="122">
        <v>16911</v>
      </c>
      <c r="I11" s="122">
        <v>9171</v>
      </c>
      <c r="J11" s="122">
        <v>11119</v>
      </c>
      <c r="K11" s="122">
        <v>11058</v>
      </c>
      <c r="L11" s="122">
        <v>10837</v>
      </c>
      <c r="M11" s="122">
        <v>9789</v>
      </c>
    </row>
    <row r="12" spans="1:13">
      <c r="A12" s="243" t="s">
        <v>359</v>
      </c>
      <c r="B12" s="122">
        <v>7879</v>
      </c>
      <c r="C12" s="122">
        <v>7318</v>
      </c>
      <c r="D12" s="122">
        <v>7908</v>
      </c>
      <c r="E12" s="122">
        <v>6278</v>
      </c>
      <c r="F12" s="122">
        <v>7716</v>
      </c>
      <c r="G12" s="122">
        <v>8874</v>
      </c>
      <c r="H12" s="122">
        <v>8563</v>
      </c>
      <c r="I12" s="122">
        <v>3935</v>
      </c>
      <c r="J12" s="122">
        <v>6449</v>
      </c>
      <c r="K12" s="122">
        <v>6303</v>
      </c>
      <c r="L12" s="122">
        <v>5452</v>
      </c>
      <c r="M12" s="122">
        <v>4304</v>
      </c>
    </row>
    <row r="13" spans="1:13">
      <c r="A13" s="325" t="s">
        <v>675</v>
      </c>
      <c r="B13" s="122">
        <v>1504</v>
      </c>
      <c r="C13" s="122">
        <v>1364</v>
      </c>
      <c r="D13" s="122">
        <v>1343</v>
      </c>
      <c r="E13" s="122">
        <v>1246</v>
      </c>
      <c r="F13" s="122">
        <v>1487</v>
      </c>
      <c r="G13" s="122">
        <v>1780</v>
      </c>
      <c r="H13" s="122">
        <v>1709</v>
      </c>
      <c r="I13" s="122">
        <v>754</v>
      </c>
      <c r="J13" s="122">
        <v>1250</v>
      </c>
      <c r="K13" s="122">
        <v>1227</v>
      </c>
      <c r="L13" s="122">
        <v>1221</v>
      </c>
      <c r="M13" s="122">
        <v>901</v>
      </c>
    </row>
    <row r="14" spans="1:13">
      <c r="A14" s="325" t="s">
        <v>632</v>
      </c>
      <c r="B14" s="122">
        <v>1013</v>
      </c>
      <c r="C14" s="122">
        <v>889</v>
      </c>
      <c r="D14" s="122">
        <v>868</v>
      </c>
      <c r="E14" s="122">
        <v>700</v>
      </c>
      <c r="F14" s="122">
        <v>879</v>
      </c>
      <c r="G14" s="122">
        <v>1035</v>
      </c>
      <c r="H14" s="122">
        <v>1031</v>
      </c>
      <c r="I14" s="122">
        <v>559</v>
      </c>
      <c r="J14" s="122">
        <v>699</v>
      </c>
      <c r="K14" s="122">
        <v>791</v>
      </c>
      <c r="L14" s="122">
        <v>579</v>
      </c>
      <c r="M14" s="122">
        <v>535</v>
      </c>
    </row>
    <row r="15" spans="1:13">
      <c r="A15" s="325" t="s">
        <v>633</v>
      </c>
      <c r="B15" s="122">
        <v>4761</v>
      </c>
      <c r="C15" s="122">
        <v>4527</v>
      </c>
      <c r="D15" s="122">
        <v>4983</v>
      </c>
      <c r="E15" s="122">
        <v>3777</v>
      </c>
      <c r="F15" s="122">
        <v>4603</v>
      </c>
      <c r="G15" s="122">
        <v>5180</v>
      </c>
      <c r="H15" s="122">
        <v>4978</v>
      </c>
      <c r="I15" s="122">
        <v>2175</v>
      </c>
      <c r="J15" s="122">
        <v>3921</v>
      </c>
      <c r="K15" s="122">
        <v>3794</v>
      </c>
      <c r="L15" s="122">
        <v>3171</v>
      </c>
      <c r="M15" s="122">
        <v>2569</v>
      </c>
    </row>
    <row r="16" spans="1:13">
      <c r="A16" s="325" t="s">
        <v>119</v>
      </c>
      <c r="B16" s="122">
        <v>601</v>
      </c>
      <c r="C16" s="122">
        <v>538</v>
      </c>
      <c r="D16" s="122">
        <v>714</v>
      </c>
      <c r="E16" s="122">
        <v>555</v>
      </c>
      <c r="F16" s="122">
        <v>747</v>
      </c>
      <c r="G16" s="122">
        <v>879</v>
      </c>
      <c r="H16" s="122">
        <v>845</v>
      </c>
      <c r="I16" s="122">
        <v>447</v>
      </c>
      <c r="J16" s="122">
        <v>579</v>
      </c>
      <c r="K16" s="122">
        <v>491</v>
      </c>
      <c r="L16" s="122">
        <v>481</v>
      </c>
      <c r="M16" s="122">
        <v>299</v>
      </c>
    </row>
    <row r="17" spans="1:23">
      <c r="A17" s="244" t="s">
        <v>634</v>
      </c>
      <c r="B17" s="125">
        <v>71</v>
      </c>
      <c r="C17" s="125">
        <v>95</v>
      </c>
      <c r="D17" s="125">
        <v>85</v>
      </c>
      <c r="E17" s="125">
        <v>75</v>
      </c>
      <c r="F17" s="125">
        <v>90</v>
      </c>
      <c r="G17" s="125">
        <v>88</v>
      </c>
      <c r="H17" s="125">
        <v>78</v>
      </c>
      <c r="I17" s="125">
        <v>59</v>
      </c>
      <c r="J17" s="125">
        <v>71</v>
      </c>
      <c r="K17" s="125">
        <v>109</v>
      </c>
      <c r="L17" s="125">
        <v>135</v>
      </c>
      <c r="M17" s="125">
        <v>145</v>
      </c>
    </row>
    <row r="18" spans="1:23">
      <c r="A18" s="189" t="s">
        <v>7</v>
      </c>
      <c r="B18" s="170">
        <f>B19+B20+B21+B22+B25+B30</f>
        <v>23905</v>
      </c>
      <c r="C18" s="170">
        <f>C19+C20+C21+C22+C25+C30</f>
        <v>19159</v>
      </c>
      <c r="D18" s="170">
        <f t="shared" ref="D18:M18" si="1">D19+D20+D21+D22+D25+D30</f>
        <v>23120</v>
      </c>
      <c r="E18" s="170">
        <f t="shared" si="1"/>
        <v>17058</v>
      </c>
      <c r="F18" s="170">
        <f t="shared" si="1"/>
        <v>20648</v>
      </c>
      <c r="G18" s="170">
        <f t="shared" si="1"/>
        <v>20632</v>
      </c>
      <c r="H18" s="170">
        <f t="shared" si="1"/>
        <v>19792</v>
      </c>
      <c r="I18" s="170">
        <f t="shared" si="1"/>
        <v>10075</v>
      </c>
      <c r="J18" s="170">
        <f t="shared" si="1"/>
        <v>13477</v>
      </c>
      <c r="K18" s="170">
        <f t="shared" si="1"/>
        <v>14375</v>
      </c>
      <c r="L18" s="170">
        <f t="shared" si="1"/>
        <v>16029</v>
      </c>
      <c r="M18" s="170">
        <f t="shared" si="1"/>
        <v>12049</v>
      </c>
      <c r="N18" s="248"/>
      <c r="O18" s="248"/>
      <c r="P18" s="248"/>
      <c r="Q18" s="248"/>
      <c r="R18" s="248"/>
      <c r="S18" s="248"/>
      <c r="T18" s="248"/>
      <c r="U18" s="248"/>
      <c r="V18" s="248"/>
      <c r="W18" s="248"/>
    </row>
    <row r="19" spans="1:23">
      <c r="A19" s="243" t="s">
        <v>591</v>
      </c>
      <c r="B19" s="122">
        <v>763</v>
      </c>
      <c r="C19" s="122">
        <v>556</v>
      </c>
      <c r="D19" s="136">
        <v>542</v>
      </c>
      <c r="E19" s="122">
        <v>570</v>
      </c>
      <c r="F19" s="122">
        <v>743</v>
      </c>
      <c r="G19" s="122">
        <v>583</v>
      </c>
      <c r="H19" s="122">
        <v>520</v>
      </c>
      <c r="I19" s="122">
        <v>395</v>
      </c>
      <c r="J19" s="122">
        <v>534</v>
      </c>
      <c r="K19" s="122">
        <v>567</v>
      </c>
      <c r="L19" s="122">
        <v>733</v>
      </c>
      <c r="M19" s="122">
        <v>306</v>
      </c>
      <c r="N19" s="248"/>
      <c r="O19" s="248"/>
      <c r="P19" s="248"/>
      <c r="Q19" s="248"/>
      <c r="R19" s="248"/>
      <c r="S19" s="248"/>
      <c r="T19" s="248"/>
      <c r="U19" s="248"/>
      <c r="V19" s="248"/>
      <c r="W19" s="248"/>
    </row>
    <row r="20" spans="1:23">
      <c r="A20" s="243" t="s">
        <v>671</v>
      </c>
      <c r="B20" s="122">
        <v>4877</v>
      </c>
      <c r="C20" s="122">
        <v>1764</v>
      </c>
      <c r="D20" s="136">
        <v>2935</v>
      </c>
      <c r="E20" s="122">
        <v>951</v>
      </c>
      <c r="F20" s="122">
        <v>1275</v>
      </c>
      <c r="G20" s="122">
        <v>689</v>
      </c>
      <c r="H20" s="122">
        <v>564</v>
      </c>
      <c r="I20" s="122">
        <v>270</v>
      </c>
      <c r="J20" s="122">
        <v>360</v>
      </c>
      <c r="K20" s="122">
        <v>754</v>
      </c>
      <c r="L20" s="122">
        <v>1190</v>
      </c>
      <c r="M20" s="122">
        <v>430</v>
      </c>
      <c r="N20" s="248"/>
      <c r="O20" s="248"/>
      <c r="P20" s="248"/>
      <c r="Q20" s="248"/>
      <c r="R20" s="248"/>
      <c r="S20" s="248"/>
      <c r="T20" s="248"/>
      <c r="U20" s="248"/>
      <c r="V20" s="248"/>
      <c r="W20" s="248"/>
    </row>
    <row r="21" spans="1:23">
      <c r="A21" s="243" t="s">
        <v>672</v>
      </c>
      <c r="B21" s="122">
        <v>5287</v>
      </c>
      <c r="C21" s="122">
        <v>4057</v>
      </c>
      <c r="D21" s="136">
        <v>5594</v>
      </c>
      <c r="E21" s="122">
        <v>4144</v>
      </c>
      <c r="F21" s="122">
        <v>4444</v>
      </c>
      <c r="G21" s="122">
        <v>4432</v>
      </c>
      <c r="H21" s="122">
        <v>3757</v>
      </c>
      <c r="I21" s="122">
        <v>2447</v>
      </c>
      <c r="J21" s="122">
        <v>3917</v>
      </c>
      <c r="K21" s="122">
        <v>4292</v>
      </c>
      <c r="L21" s="122">
        <v>6172</v>
      </c>
      <c r="M21" s="122">
        <v>4476</v>
      </c>
      <c r="N21" s="248"/>
      <c r="O21" s="248"/>
      <c r="P21" s="248"/>
      <c r="Q21" s="248"/>
      <c r="R21" s="248"/>
      <c r="S21" s="248"/>
      <c r="T21" s="248"/>
      <c r="U21" s="248"/>
      <c r="V21" s="248"/>
      <c r="W21" s="248"/>
    </row>
    <row r="22" spans="1:23">
      <c r="A22" s="243" t="s">
        <v>358</v>
      </c>
      <c r="B22" s="122">
        <v>9209</v>
      </c>
      <c r="C22" s="122">
        <v>9294</v>
      </c>
      <c r="D22" s="122">
        <v>10267</v>
      </c>
      <c r="E22" s="122">
        <v>8283</v>
      </c>
      <c r="F22" s="122">
        <v>10317</v>
      </c>
      <c r="G22" s="122">
        <v>10609</v>
      </c>
      <c r="H22" s="122">
        <v>10688</v>
      </c>
      <c r="I22" s="122">
        <v>5183</v>
      </c>
      <c r="J22" s="122">
        <v>5921</v>
      </c>
      <c r="K22" s="122">
        <v>6069</v>
      </c>
      <c r="L22" s="122">
        <v>5538</v>
      </c>
      <c r="M22" s="122">
        <v>5002</v>
      </c>
      <c r="N22" s="248"/>
      <c r="O22" s="248"/>
      <c r="P22" s="248"/>
      <c r="Q22" s="248"/>
      <c r="R22" s="248"/>
      <c r="S22" s="248"/>
      <c r="T22" s="248"/>
      <c r="U22" s="248"/>
      <c r="V22" s="248"/>
      <c r="W22" s="248"/>
    </row>
    <row r="23" spans="1:23">
      <c r="A23" s="325" t="s">
        <v>673</v>
      </c>
      <c r="B23" s="122">
        <v>1474</v>
      </c>
      <c r="C23" s="122">
        <v>1297</v>
      </c>
      <c r="D23" s="122">
        <v>1387</v>
      </c>
      <c r="E23" s="122">
        <v>1313</v>
      </c>
      <c r="F23" s="122">
        <v>1640</v>
      </c>
      <c r="G23" s="122">
        <v>1742</v>
      </c>
      <c r="H23" s="122">
        <v>1797</v>
      </c>
      <c r="I23" s="122">
        <v>628</v>
      </c>
      <c r="J23" s="122">
        <v>760</v>
      </c>
      <c r="K23" s="122">
        <v>905</v>
      </c>
      <c r="L23" s="122">
        <v>656</v>
      </c>
      <c r="M23" s="122">
        <v>593</v>
      </c>
      <c r="N23" s="248"/>
      <c r="O23" s="248"/>
      <c r="P23" s="248"/>
      <c r="Q23" s="248"/>
      <c r="R23" s="248"/>
      <c r="S23" s="248"/>
      <c r="T23" s="248"/>
      <c r="U23" s="248"/>
      <c r="V23" s="248"/>
      <c r="W23" s="248"/>
    </row>
    <row r="24" spans="1:23">
      <c r="A24" s="325" t="s">
        <v>674</v>
      </c>
      <c r="B24" s="122">
        <v>7735</v>
      </c>
      <c r="C24" s="122">
        <v>7997</v>
      </c>
      <c r="D24" s="122">
        <v>8880</v>
      </c>
      <c r="E24" s="122">
        <v>6970</v>
      </c>
      <c r="F24" s="122">
        <v>8677</v>
      </c>
      <c r="G24" s="122">
        <v>8867</v>
      </c>
      <c r="H24" s="122">
        <v>8891</v>
      </c>
      <c r="I24" s="122">
        <v>4555</v>
      </c>
      <c r="J24" s="122">
        <v>5161</v>
      </c>
      <c r="K24" s="122">
        <v>5164</v>
      </c>
      <c r="L24" s="122">
        <v>4882</v>
      </c>
      <c r="M24" s="122">
        <v>4409</v>
      </c>
      <c r="N24" s="248"/>
      <c r="O24" s="248"/>
      <c r="P24" s="248"/>
      <c r="Q24" s="248"/>
      <c r="R24" s="248"/>
      <c r="S24" s="248"/>
      <c r="T24" s="248"/>
      <c r="U24" s="248"/>
      <c r="V24" s="248"/>
      <c r="W24" s="248"/>
    </row>
    <row r="25" spans="1:23">
      <c r="A25" s="243" t="s">
        <v>359</v>
      </c>
      <c r="B25" s="122">
        <v>3760</v>
      </c>
      <c r="C25" s="122">
        <v>3479</v>
      </c>
      <c r="D25" s="122">
        <v>3777</v>
      </c>
      <c r="E25" s="122">
        <v>3105</v>
      </c>
      <c r="F25" s="122">
        <v>3866</v>
      </c>
      <c r="G25" s="122">
        <v>4314</v>
      </c>
      <c r="H25" s="122">
        <v>4259</v>
      </c>
      <c r="I25" s="122">
        <v>1775</v>
      </c>
      <c r="J25" s="122">
        <v>2742</v>
      </c>
      <c r="K25" s="122">
        <v>2684</v>
      </c>
      <c r="L25" s="122">
        <v>2383</v>
      </c>
      <c r="M25" s="122">
        <v>1816</v>
      </c>
      <c r="N25" s="248"/>
      <c r="O25" s="248"/>
      <c r="P25" s="248"/>
      <c r="Q25" s="248"/>
      <c r="R25" s="248"/>
      <c r="S25" s="248"/>
      <c r="T25" s="248"/>
      <c r="U25" s="248"/>
      <c r="V25" s="248"/>
      <c r="W25" s="248"/>
    </row>
    <row r="26" spans="1:23">
      <c r="A26" s="325" t="s">
        <v>675</v>
      </c>
      <c r="B26" s="122">
        <v>848</v>
      </c>
      <c r="C26" s="122">
        <v>767</v>
      </c>
      <c r="D26" s="122">
        <v>768</v>
      </c>
      <c r="E26" s="122">
        <v>711</v>
      </c>
      <c r="F26" s="122">
        <v>878</v>
      </c>
      <c r="G26" s="122">
        <v>1026</v>
      </c>
      <c r="H26" s="122">
        <v>992</v>
      </c>
      <c r="I26" s="122">
        <v>407</v>
      </c>
      <c r="J26" s="122">
        <v>554</v>
      </c>
      <c r="K26" s="122">
        <v>585</v>
      </c>
      <c r="L26" s="122">
        <v>539</v>
      </c>
      <c r="M26" s="122">
        <v>389</v>
      </c>
      <c r="N26" s="248"/>
      <c r="O26" s="248"/>
      <c r="P26" s="248"/>
      <c r="Q26" s="248"/>
      <c r="R26" s="248"/>
      <c r="S26" s="248"/>
      <c r="T26" s="248"/>
      <c r="U26" s="248"/>
      <c r="V26" s="248"/>
      <c r="W26" s="248"/>
    </row>
    <row r="27" spans="1:23">
      <c r="A27" s="325" t="s">
        <v>632</v>
      </c>
      <c r="B27" s="122">
        <v>427</v>
      </c>
      <c r="C27" s="122">
        <v>392</v>
      </c>
      <c r="D27" s="136">
        <v>398</v>
      </c>
      <c r="E27" s="122">
        <v>328</v>
      </c>
      <c r="F27" s="122">
        <v>405</v>
      </c>
      <c r="G27" s="122">
        <v>444</v>
      </c>
      <c r="H27" s="122">
        <v>487</v>
      </c>
      <c r="I27" s="122">
        <v>180</v>
      </c>
      <c r="J27" s="122">
        <v>268</v>
      </c>
      <c r="K27" s="122">
        <v>290</v>
      </c>
      <c r="L27" s="122">
        <v>246</v>
      </c>
      <c r="M27" s="122">
        <v>254</v>
      </c>
      <c r="N27" s="248"/>
      <c r="O27" s="248"/>
      <c r="P27" s="248"/>
      <c r="Q27" s="248"/>
      <c r="R27" s="248"/>
      <c r="S27" s="248"/>
      <c r="T27" s="248"/>
      <c r="U27" s="248"/>
      <c r="V27" s="248"/>
      <c r="W27" s="248"/>
    </row>
    <row r="28" spans="1:23">
      <c r="A28" s="325" t="s">
        <v>633</v>
      </c>
      <c r="B28" s="136">
        <v>2139</v>
      </c>
      <c r="C28" s="136">
        <v>2050</v>
      </c>
      <c r="D28" s="136">
        <v>2191</v>
      </c>
      <c r="E28" s="136">
        <v>1743</v>
      </c>
      <c r="F28" s="136">
        <v>2176</v>
      </c>
      <c r="G28" s="136">
        <v>2310</v>
      </c>
      <c r="H28" s="136">
        <v>2288</v>
      </c>
      <c r="I28" s="136">
        <v>950</v>
      </c>
      <c r="J28" s="136">
        <v>1668</v>
      </c>
      <c r="K28" s="136">
        <v>1612</v>
      </c>
      <c r="L28" s="136">
        <v>1344</v>
      </c>
      <c r="M28" s="136">
        <v>1055</v>
      </c>
      <c r="N28" s="248"/>
      <c r="O28" s="248"/>
      <c r="P28" s="248"/>
      <c r="Q28" s="248"/>
      <c r="R28" s="248"/>
      <c r="S28" s="248"/>
      <c r="T28" s="248"/>
      <c r="U28" s="248"/>
      <c r="V28" s="248"/>
      <c r="W28" s="248"/>
    </row>
    <row r="29" spans="1:23">
      <c r="A29" s="325" t="s">
        <v>119</v>
      </c>
      <c r="B29" s="136">
        <v>346</v>
      </c>
      <c r="C29" s="136">
        <v>270</v>
      </c>
      <c r="D29" s="136">
        <v>420</v>
      </c>
      <c r="E29" s="136">
        <v>323</v>
      </c>
      <c r="F29" s="136">
        <v>407</v>
      </c>
      <c r="G29" s="136">
        <v>534</v>
      </c>
      <c r="H29" s="136">
        <v>492</v>
      </c>
      <c r="I29" s="136">
        <v>238</v>
      </c>
      <c r="J29" s="136">
        <v>252</v>
      </c>
      <c r="K29" s="136">
        <v>197</v>
      </c>
      <c r="L29" s="136">
        <v>254</v>
      </c>
      <c r="M29" s="136">
        <v>118</v>
      </c>
      <c r="N29" s="248"/>
      <c r="O29" s="248"/>
      <c r="P29" s="248"/>
      <c r="Q29" s="248"/>
      <c r="R29" s="248"/>
      <c r="S29" s="248"/>
      <c r="T29" s="248"/>
      <c r="U29" s="248"/>
      <c r="V29" s="248"/>
      <c r="W29" s="248"/>
    </row>
    <row r="30" spans="1:23">
      <c r="A30" s="244" t="s">
        <v>634</v>
      </c>
      <c r="B30" s="195">
        <v>9</v>
      </c>
      <c r="C30" s="195">
        <v>9</v>
      </c>
      <c r="D30" s="195">
        <v>5</v>
      </c>
      <c r="E30" s="195">
        <v>5</v>
      </c>
      <c r="F30" s="195">
        <v>3</v>
      </c>
      <c r="G30" s="195">
        <v>5</v>
      </c>
      <c r="H30" s="195">
        <v>4</v>
      </c>
      <c r="I30" s="195">
        <v>5</v>
      </c>
      <c r="J30" s="195">
        <v>3</v>
      </c>
      <c r="K30" s="195">
        <v>9</v>
      </c>
      <c r="L30" s="195">
        <v>13</v>
      </c>
      <c r="M30" s="195">
        <v>19</v>
      </c>
      <c r="N30" s="248"/>
      <c r="O30" s="248"/>
      <c r="P30" s="248"/>
      <c r="Q30" s="248"/>
      <c r="R30" s="248"/>
      <c r="S30" s="248"/>
      <c r="T30" s="248"/>
      <c r="U30" s="248"/>
      <c r="V30" s="248"/>
      <c r="W30" s="248"/>
    </row>
    <row r="31" spans="1:23">
      <c r="A31" s="189" t="s">
        <v>8</v>
      </c>
      <c r="B31" s="170">
        <f>B32+B33+B34+B35+B38+B43</f>
        <v>16229</v>
      </c>
      <c r="C31" s="170">
        <f t="shared" ref="C31:M31" si="2">C32+C33+C34+C35+C38+C43</f>
        <v>16408</v>
      </c>
      <c r="D31" s="170">
        <f t="shared" si="2"/>
        <v>18934</v>
      </c>
      <c r="E31" s="170">
        <f t="shared" si="2"/>
        <v>14104</v>
      </c>
      <c r="F31" s="170">
        <f t="shared" si="2"/>
        <v>17641</v>
      </c>
      <c r="G31" s="170">
        <f t="shared" si="2"/>
        <v>19760</v>
      </c>
      <c r="H31" s="170">
        <f t="shared" si="2"/>
        <v>18227</v>
      </c>
      <c r="I31" s="170">
        <f t="shared" si="2"/>
        <v>10248</v>
      </c>
      <c r="J31" s="170">
        <f t="shared" si="2"/>
        <v>15013</v>
      </c>
      <c r="K31" s="170">
        <f t="shared" si="2"/>
        <v>14532</v>
      </c>
      <c r="L31" s="170">
        <f t="shared" si="2"/>
        <v>14717</v>
      </c>
      <c r="M31" s="170">
        <f t="shared" si="2"/>
        <v>12006</v>
      </c>
      <c r="N31" s="248"/>
      <c r="O31" s="248"/>
      <c r="P31" s="248"/>
      <c r="Q31" s="248"/>
      <c r="R31" s="248"/>
      <c r="S31" s="248"/>
      <c r="T31" s="248"/>
      <c r="U31" s="248"/>
      <c r="V31" s="248"/>
      <c r="W31" s="248"/>
    </row>
    <row r="32" spans="1:23">
      <c r="A32" s="243" t="s">
        <v>591</v>
      </c>
      <c r="B32" s="137">
        <v>282</v>
      </c>
      <c r="C32" s="137">
        <v>295</v>
      </c>
      <c r="D32" s="137">
        <v>335</v>
      </c>
      <c r="E32" s="137">
        <v>216</v>
      </c>
      <c r="F32" s="137">
        <v>357</v>
      </c>
      <c r="G32" s="137">
        <v>272</v>
      </c>
      <c r="H32" s="137">
        <v>380</v>
      </c>
      <c r="I32" s="137">
        <v>214</v>
      </c>
      <c r="J32" s="137">
        <v>323</v>
      </c>
      <c r="K32" s="137">
        <v>243</v>
      </c>
      <c r="L32" s="137">
        <v>231</v>
      </c>
      <c r="M32" s="137">
        <v>209</v>
      </c>
      <c r="O32" s="248"/>
      <c r="P32" s="248"/>
      <c r="Q32" s="248"/>
      <c r="R32" s="248"/>
      <c r="S32" s="248"/>
      <c r="T32" s="248"/>
      <c r="U32" s="248"/>
      <c r="V32" s="248"/>
      <c r="W32" s="248"/>
    </row>
    <row r="33" spans="1:23">
      <c r="A33" s="243" t="s">
        <v>671</v>
      </c>
      <c r="B33" s="137">
        <v>1206</v>
      </c>
      <c r="C33" s="137">
        <v>453</v>
      </c>
      <c r="D33" s="137">
        <v>557</v>
      </c>
      <c r="E33" s="137">
        <v>378</v>
      </c>
      <c r="F33" s="137">
        <v>478</v>
      </c>
      <c r="G33" s="137">
        <v>336</v>
      </c>
      <c r="H33" s="137">
        <v>295</v>
      </c>
      <c r="I33" s="137">
        <v>159</v>
      </c>
      <c r="J33" s="137">
        <v>281</v>
      </c>
      <c r="K33" s="137">
        <v>328</v>
      </c>
      <c r="L33" s="137">
        <v>491</v>
      </c>
      <c r="M33" s="137">
        <v>297</v>
      </c>
      <c r="O33" s="248"/>
      <c r="P33" s="248"/>
      <c r="Q33" s="248"/>
      <c r="R33" s="248"/>
      <c r="S33" s="248"/>
      <c r="T33" s="248"/>
      <c r="U33" s="248"/>
      <c r="V33" s="248"/>
      <c r="W33" s="248"/>
    </row>
    <row r="34" spans="1:23">
      <c r="A34" s="243" t="s">
        <v>672</v>
      </c>
      <c r="B34" s="137">
        <v>2819</v>
      </c>
      <c r="C34" s="137">
        <v>3125</v>
      </c>
      <c r="D34" s="137">
        <v>4228</v>
      </c>
      <c r="E34" s="137">
        <v>3044</v>
      </c>
      <c r="F34" s="137">
        <v>3928</v>
      </c>
      <c r="G34" s="137">
        <v>4569</v>
      </c>
      <c r="H34" s="137">
        <v>3662</v>
      </c>
      <c r="I34" s="137">
        <v>2312</v>
      </c>
      <c r="J34" s="137">
        <v>3660</v>
      </c>
      <c r="K34" s="137">
        <v>3237</v>
      </c>
      <c r="L34" s="137">
        <v>3824</v>
      </c>
      <c r="M34" s="137">
        <v>2759</v>
      </c>
      <c r="O34" s="248"/>
      <c r="P34" s="248"/>
      <c r="Q34" s="248"/>
      <c r="R34" s="248"/>
      <c r="S34" s="248"/>
      <c r="T34" s="248"/>
      <c r="U34" s="248"/>
      <c r="V34" s="248"/>
      <c r="W34" s="248"/>
    </row>
    <row r="35" spans="1:23">
      <c r="A35" s="243" t="s">
        <v>358</v>
      </c>
      <c r="B35" s="122">
        <v>7741</v>
      </c>
      <c r="C35" s="122">
        <v>8610</v>
      </c>
      <c r="D35" s="122">
        <v>9603</v>
      </c>
      <c r="E35" s="122">
        <v>7223</v>
      </c>
      <c r="F35" s="122">
        <v>8941</v>
      </c>
      <c r="G35" s="122">
        <v>9940</v>
      </c>
      <c r="H35" s="122">
        <v>9512</v>
      </c>
      <c r="I35" s="122">
        <v>5349</v>
      </c>
      <c r="J35" s="122">
        <v>6974</v>
      </c>
      <c r="K35" s="122">
        <v>7005</v>
      </c>
      <c r="L35" s="122">
        <v>6980</v>
      </c>
      <c r="M35" s="122">
        <v>6127</v>
      </c>
      <c r="O35" s="248"/>
      <c r="P35" s="248"/>
      <c r="Q35" s="248"/>
      <c r="R35" s="248"/>
      <c r="S35" s="248"/>
      <c r="T35" s="248"/>
      <c r="U35" s="248"/>
      <c r="V35" s="248"/>
      <c r="W35" s="248"/>
    </row>
    <row r="36" spans="1:23">
      <c r="A36" s="325" t="s">
        <v>673</v>
      </c>
      <c r="B36" s="122">
        <v>1337</v>
      </c>
      <c r="C36" s="122">
        <v>1182</v>
      </c>
      <c r="D36" s="122">
        <v>1292</v>
      </c>
      <c r="E36" s="122">
        <v>1080</v>
      </c>
      <c r="F36" s="122">
        <v>1286</v>
      </c>
      <c r="G36" s="122">
        <v>1566</v>
      </c>
      <c r="H36" s="122">
        <v>1492</v>
      </c>
      <c r="I36" s="122">
        <v>733</v>
      </c>
      <c r="J36" s="122">
        <v>1016</v>
      </c>
      <c r="K36" s="122">
        <v>1111</v>
      </c>
      <c r="L36" s="122">
        <v>1025</v>
      </c>
      <c r="M36" s="122">
        <v>747</v>
      </c>
      <c r="N36" s="248"/>
      <c r="O36" s="248"/>
      <c r="P36" s="248"/>
      <c r="Q36" s="248"/>
      <c r="R36" s="248"/>
      <c r="S36" s="248"/>
      <c r="T36" s="248"/>
    </row>
    <row r="37" spans="1:23">
      <c r="A37" s="325" t="s">
        <v>674</v>
      </c>
      <c r="B37" s="137">
        <v>6404</v>
      </c>
      <c r="C37" s="137">
        <v>7428</v>
      </c>
      <c r="D37" s="137">
        <v>8311</v>
      </c>
      <c r="E37" s="137">
        <v>6143</v>
      </c>
      <c r="F37" s="137">
        <v>7655</v>
      </c>
      <c r="G37" s="137">
        <v>8374</v>
      </c>
      <c r="H37" s="137">
        <v>8020</v>
      </c>
      <c r="I37" s="137">
        <v>4616</v>
      </c>
      <c r="J37" s="137">
        <v>5958</v>
      </c>
      <c r="K37" s="137">
        <v>5894</v>
      </c>
      <c r="L37" s="137">
        <v>5955</v>
      </c>
      <c r="M37" s="137">
        <v>5380</v>
      </c>
      <c r="N37" s="248"/>
      <c r="O37" s="248"/>
      <c r="P37" s="248"/>
      <c r="Q37" s="248"/>
      <c r="R37" s="248"/>
      <c r="S37" s="248"/>
      <c r="T37" s="248"/>
    </row>
    <row r="38" spans="1:23">
      <c r="A38" s="243" t="s">
        <v>359</v>
      </c>
      <c r="B38" s="122">
        <v>4119</v>
      </c>
      <c r="C38" s="122">
        <v>3839</v>
      </c>
      <c r="D38" s="122">
        <v>4131</v>
      </c>
      <c r="E38" s="122">
        <v>3173</v>
      </c>
      <c r="F38" s="122">
        <v>3850</v>
      </c>
      <c r="G38" s="122">
        <v>4560</v>
      </c>
      <c r="H38" s="122">
        <v>4304</v>
      </c>
      <c r="I38" s="122">
        <v>2160</v>
      </c>
      <c r="J38" s="122">
        <v>3707</v>
      </c>
      <c r="K38" s="122">
        <v>3619</v>
      </c>
      <c r="L38" s="122">
        <v>3069</v>
      </c>
      <c r="M38" s="122">
        <v>2488</v>
      </c>
      <c r="N38" s="248"/>
      <c r="O38" s="248"/>
      <c r="P38" s="248"/>
      <c r="Q38" s="248"/>
      <c r="R38" s="248"/>
      <c r="S38" s="248"/>
      <c r="T38" s="248"/>
    </row>
    <row r="39" spans="1:23">
      <c r="A39" s="325" t="s">
        <v>675</v>
      </c>
      <c r="B39" s="137">
        <v>656</v>
      </c>
      <c r="C39" s="137">
        <v>597</v>
      </c>
      <c r="D39" s="137">
        <v>575</v>
      </c>
      <c r="E39" s="137">
        <v>535</v>
      </c>
      <c r="F39" s="137">
        <v>609</v>
      </c>
      <c r="G39" s="137">
        <v>754</v>
      </c>
      <c r="H39" s="137">
        <v>717</v>
      </c>
      <c r="I39" s="137">
        <v>347</v>
      </c>
      <c r="J39" s="137">
        <v>696</v>
      </c>
      <c r="K39" s="137">
        <v>642</v>
      </c>
      <c r="L39" s="137">
        <v>682</v>
      </c>
      <c r="M39" s="137">
        <v>512</v>
      </c>
    </row>
    <row r="40" spans="1:23">
      <c r="A40" s="325" t="s">
        <v>632</v>
      </c>
      <c r="B40" s="137">
        <v>586</v>
      </c>
      <c r="C40" s="137">
        <v>497</v>
      </c>
      <c r="D40" s="137">
        <v>470</v>
      </c>
      <c r="E40" s="137">
        <v>372</v>
      </c>
      <c r="F40" s="137">
        <v>474</v>
      </c>
      <c r="G40" s="137">
        <v>591</v>
      </c>
      <c r="H40" s="137">
        <v>544</v>
      </c>
      <c r="I40" s="137">
        <v>379</v>
      </c>
      <c r="J40" s="137">
        <v>431</v>
      </c>
      <c r="K40" s="137">
        <v>501</v>
      </c>
      <c r="L40" s="137">
        <v>333</v>
      </c>
      <c r="M40" s="137">
        <v>281</v>
      </c>
    </row>
    <row r="41" spans="1:23">
      <c r="A41" s="325" t="s">
        <v>633</v>
      </c>
      <c r="B41" s="137">
        <v>2622</v>
      </c>
      <c r="C41" s="137">
        <v>2477</v>
      </c>
      <c r="D41" s="137">
        <v>2792</v>
      </c>
      <c r="E41" s="137">
        <v>2034</v>
      </c>
      <c r="F41" s="137">
        <v>2427</v>
      </c>
      <c r="G41" s="137">
        <v>2870</v>
      </c>
      <c r="H41" s="137">
        <v>2690</v>
      </c>
      <c r="I41" s="137">
        <v>1225</v>
      </c>
      <c r="J41" s="137">
        <v>2253</v>
      </c>
      <c r="K41" s="137">
        <v>2182</v>
      </c>
      <c r="L41" s="137">
        <v>1827</v>
      </c>
      <c r="M41" s="137">
        <v>1514</v>
      </c>
    </row>
    <row r="42" spans="1:23">
      <c r="A42" s="325" t="s">
        <v>119</v>
      </c>
      <c r="B42" s="137">
        <v>255</v>
      </c>
      <c r="C42" s="137">
        <v>268</v>
      </c>
      <c r="D42" s="137">
        <v>294</v>
      </c>
      <c r="E42" s="137">
        <v>232</v>
      </c>
      <c r="F42" s="137">
        <v>340</v>
      </c>
      <c r="G42" s="137">
        <v>345</v>
      </c>
      <c r="H42" s="137">
        <v>353</v>
      </c>
      <c r="I42" s="137">
        <v>209</v>
      </c>
      <c r="J42" s="137">
        <v>327</v>
      </c>
      <c r="K42" s="137">
        <v>294</v>
      </c>
      <c r="L42" s="137">
        <v>227</v>
      </c>
      <c r="M42" s="137">
        <v>181</v>
      </c>
    </row>
    <row r="43" spans="1:23">
      <c r="A43" s="244" t="s">
        <v>634</v>
      </c>
      <c r="B43" s="175">
        <v>62</v>
      </c>
      <c r="C43" s="175">
        <v>86</v>
      </c>
      <c r="D43" s="175">
        <v>80</v>
      </c>
      <c r="E43" s="175">
        <v>70</v>
      </c>
      <c r="F43" s="175">
        <v>87</v>
      </c>
      <c r="G43" s="175">
        <v>83</v>
      </c>
      <c r="H43" s="195">
        <v>74</v>
      </c>
      <c r="I43" s="195">
        <v>54</v>
      </c>
      <c r="J43" s="195">
        <v>68</v>
      </c>
      <c r="K43" s="195">
        <v>100</v>
      </c>
      <c r="L43" s="195">
        <v>122</v>
      </c>
      <c r="M43" s="195">
        <v>126</v>
      </c>
    </row>
    <row r="44" spans="1:23" ht="13.5">
      <c r="A44" s="127" t="s">
        <v>216</v>
      </c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</row>
    <row r="45" spans="1:23">
      <c r="A45" s="121"/>
      <c r="B45" s="137"/>
      <c r="C45" s="137"/>
      <c r="D45" s="137"/>
      <c r="E45" s="137"/>
      <c r="F45" s="137"/>
      <c r="G45" s="137"/>
      <c r="H45" s="136"/>
      <c r="I45" s="136"/>
      <c r="J45" s="136"/>
      <c r="K45" s="136"/>
      <c r="L45" s="136"/>
      <c r="M45" s="136"/>
    </row>
    <row r="46" spans="1:23">
      <c r="A46" s="132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</row>
    <row r="47" spans="1:23">
      <c r="A47" s="132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</row>
    <row r="48" spans="1:23">
      <c r="A48" s="132"/>
      <c r="B48" s="355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</row>
    <row r="49" spans="1:13">
      <c r="A49" s="132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</row>
    <row r="50" spans="1:13">
      <c r="A50" s="132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</row>
    <row r="51" spans="1:13">
      <c r="A51" s="132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</row>
    <row r="52" spans="1:13">
      <c r="A52" s="132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</row>
    <row r="53" spans="1:13">
      <c r="A53" s="132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</row>
    <row r="54" spans="1:13">
      <c r="A54" s="132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</row>
    <row r="55" spans="1:13">
      <c r="A55" s="132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</row>
    <row r="56" spans="1:13">
      <c r="A56" s="132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</row>
    <row r="57" spans="1:13">
      <c r="A57" s="132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</row>
    <row r="58" spans="1:13">
      <c r="A58" s="132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</row>
    <row r="59" spans="1:13">
      <c r="A59" s="132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</row>
    <row r="60" spans="1:13">
      <c r="A60" s="132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</row>
    <row r="61" spans="1:13">
      <c r="A61" s="132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</row>
    <row r="62" spans="1:13">
      <c r="A62" s="132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</row>
    <row r="63" spans="1:13">
      <c r="A63" s="132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</row>
    <row r="64" spans="1:13">
      <c r="A64" s="132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</row>
    <row r="65" spans="1:13">
      <c r="A65" s="132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</row>
    <row r="66" spans="1:13">
      <c r="A66" s="132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</row>
    <row r="67" spans="1:13">
      <c r="A67" s="132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</row>
    <row r="68" spans="1:13">
      <c r="A68" s="132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</row>
    <row r="69" spans="1:13">
      <c r="A69" s="132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</row>
    <row r="70" spans="1:13">
      <c r="A70" s="132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</row>
    <row r="71" spans="1:13">
      <c r="A71" s="132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</row>
    <row r="72" spans="1:13">
      <c r="A72" s="132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</row>
    <row r="73" spans="1:13">
      <c r="A73" s="132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</row>
    <row r="74" spans="1:13">
      <c r="A74" s="132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</row>
    <row r="75" spans="1:13">
      <c r="A75" s="132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</row>
    <row r="76" spans="1:13">
      <c r="A76" s="132"/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</row>
    <row r="77" spans="1:13">
      <c r="A77" s="132"/>
      <c r="B77" s="246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</row>
    <row r="78" spans="1:13">
      <c r="A78" s="132"/>
      <c r="B78" s="246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</row>
    <row r="79" spans="1:13">
      <c r="A79" s="132"/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</row>
    <row r="80" spans="1:13">
      <c r="A80" s="132"/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</row>
    <row r="81" spans="1:13">
      <c r="A81" s="132"/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</row>
    <row r="82" spans="1:13">
      <c r="A82" s="132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</row>
    <row r="83" spans="1:13">
      <c r="A83" s="132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</row>
    <row r="84" spans="1:13">
      <c r="A84" s="132"/>
      <c r="B84" s="246"/>
      <c r="C84" s="246"/>
      <c r="D84" s="246"/>
      <c r="E84" s="246"/>
      <c r="F84" s="246"/>
      <c r="G84" s="246"/>
      <c r="H84" s="246"/>
      <c r="I84" s="246"/>
      <c r="J84" s="246"/>
      <c r="K84" s="246"/>
      <c r="L84" s="246"/>
      <c r="M84" s="246"/>
    </row>
    <row r="85" spans="1:13">
      <c r="A85" s="132"/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</row>
    <row r="86" spans="1:13">
      <c r="A86" s="132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</row>
    <row r="87" spans="1:13">
      <c r="A87" s="132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</row>
    <row r="88" spans="1:13">
      <c r="A88" s="132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</row>
    <row r="89" spans="1:13">
      <c r="A89" s="132"/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</row>
    <row r="90" spans="1:13">
      <c r="A90" s="132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</row>
    <row r="91" spans="1:13">
      <c r="A91" s="132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</row>
    <row r="92" spans="1:13">
      <c r="A92" s="132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</row>
    <row r="93" spans="1:13">
      <c r="A93" s="132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</row>
    <row r="94" spans="1:13">
      <c r="A94" s="132"/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</row>
    <row r="95" spans="1:13">
      <c r="A95" s="132"/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</row>
    <row r="96" spans="1:13">
      <c r="A96" s="132"/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</row>
    <row r="97" spans="1:13">
      <c r="A97" s="132"/>
      <c r="B97" s="246"/>
      <c r="C97" s="246"/>
      <c r="D97" s="246"/>
      <c r="E97" s="246"/>
      <c r="F97" s="246"/>
      <c r="G97" s="246"/>
      <c r="H97" s="246"/>
      <c r="I97" s="246"/>
      <c r="J97" s="246"/>
      <c r="K97" s="246"/>
      <c r="L97" s="246"/>
      <c r="M97" s="246"/>
    </row>
    <row r="98" spans="1:13">
      <c r="A98" s="132"/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</row>
    <row r="99" spans="1:13">
      <c r="A99" s="132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</row>
    <row r="100" spans="1:13">
      <c r="A100" s="132"/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</row>
    <row r="101" spans="1:13">
      <c r="A101" s="132"/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</row>
    <row r="102" spans="1:13">
      <c r="A102" s="132"/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</row>
    <row r="103" spans="1:13">
      <c r="A103" s="132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</row>
    <row r="104" spans="1:13">
      <c r="A104" s="132"/>
      <c r="B104" s="246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</row>
    <row r="105" spans="1:13">
      <c r="A105" s="132"/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</row>
    <row r="106" spans="1:13">
      <c r="A106" s="132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</row>
    <row r="107" spans="1:13">
      <c r="A107" s="132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</row>
    <row r="108" spans="1:13">
      <c r="A108" s="132"/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</row>
    <row r="109" spans="1:13">
      <c r="A109" s="132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</row>
    <row r="110" spans="1:13">
      <c r="A110" s="132"/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</row>
    <row r="111" spans="1:13">
      <c r="A111" s="132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</row>
    <row r="112" spans="1:13">
      <c r="A112" s="132"/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</row>
    <row r="113" spans="1:13">
      <c r="A113" s="132"/>
      <c r="B113" s="246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</row>
    <row r="114" spans="1:13">
      <c r="A114" s="132"/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</row>
    <row r="115" spans="1:13">
      <c r="A115" s="132"/>
      <c r="B115" s="246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  <c r="M115" s="246"/>
    </row>
    <row r="116" spans="1:13">
      <c r="A116" s="132"/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</row>
    <row r="117" spans="1:13">
      <c r="A117" s="132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</row>
    <row r="118" spans="1:13">
      <c r="A118" s="132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</row>
    <row r="119" spans="1:13">
      <c r="A119" s="132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  <c r="M119" s="246"/>
    </row>
    <row r="120" spans="1:13">
      <c r="A120" s="132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</row>
    <row r="121" spans="1:13">
      <c r="A121" s="132"/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46"/>
      <c r="M121" s="246"/>
    </row>
    <row r="122" spans="1:13">
      <c r="A122" s="132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</row>
    <row r="123" spans="1:13">
      <c r="A123" s="132"/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  <c r="M123" s="246"/>
    </row>
    <row r="124" spans="1:13">
      <c r="A124" s="132"/>
      <c r="B124" s="246"/>
      <c r="C124" s="246"/>
      <c r="D124" s="246"/>
      <c r="E124" s="246"/>
      <c r="F124" s="246"/>
      <c r="G124" s="246"/>
      <c r="H124" s="246"/>
      <c r="I124" s="246"/>
      <c r="J124" s="246"/>
      <c r="K124" s="246"/>
      <c r="L124" s="246"/>
      <c r="M124" s="246"/>
    </row>
    <row r="125" spans="1:13">
      <c r="A125" s="132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</row>
    <row r="126" spans="1:13">
      <c r="A126" s="132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</row>
    <row r="127" spans="1:13">
      <c r="A127" s="132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</row>
    <row r="128" spans="1:13">
      <c r="A128" s="132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</row>
    <row r="129" spans="1:13">
      <c r="A129" s="132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</row>
    <row r="130" spans="1:13">
      <c r="A130" s="132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</row>
    <row r="131" spans="1:13">
      <c r="A131" s="132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6"/>
      <c r="M131" s="246"/>
    </row>
    <row r="132" spans="1:13">
      <c r="A132" s="132"/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6"/>
      <c r="M132" s="246"/>
    </row>
    <row r="133" spans="1:13">
      <c r="A133" s="132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</row>
    <row r="134" spans="1:13">
      <c r="A134" s="132"/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46"/>
      <c r="M134" s="246"/>
    </row>
    <row r="135" spans="1:13">
      <c r="A135" s="132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  <c r="M135" s="246"/>
    </row>
    <row r="136" spans="1:13">
      <c r="A136" s="132"/>
      <c r="B136" s="246"/>
      <c r="C136" s="246"/>
      <c r="D136" s="246"/>
      <c r="E136" s="246"/>
      <c r="F136" s="246"/>
      <c r="G136" s="246"/>
      <c r="H136" s="246"/>
      <c r="I136" s="246"/>
      <c r="J136" s="246"/>
      <c r="K136" s="246"/>
      <c r="L136" s="246"/>
      <c r="M136" s="246"/>
    </row>
    <row r="137" spans="1:13">
      <c r="A137" s="132"/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  <c r="M137" s="246"/>
    </row>
    <row r="138" spans="1:13">
      <c r="A138" s="132"/>
      <c r="B138" s="246"/>
      <c r="C138" s="246"/>
      <c r="D138" s="246"/>
      <c r="E138" s="246"/>
      <c r="F138" s="246"/>
      <c r="G138" s="246"/>
      <c r="H138" s="246"/>
      <c r="I138" s="246"/>
      <c r="J138" s="246"/>
      <c r="K138" s="246"/>
      <c r="L138" s="246"/>
      <c r="M138" s="246"/>
    </row>
    <row r="139" spans="1:13">
      <c r="A139" s="132"/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</row>
    <row r="140" spans="1:13">
      <c r="A140" s="132"/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  <c r="M140" s="246"/>
    </row>
    <row r="141" spans="1:13">
      <c r="A141" s="132"/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  <c r="L141" s="246"/>
      <c r="M141" s="246"/>
    </row>
    <row r="142" spans="1:13">
      <c r="A142" s="132"/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  <c r="L142" s="246"/>
      <c r="M142" s="246"/>
    </row>
    <row r="143" spans="1:13">
      <c r="A143" s="132"/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  <c r="M143" s="246"/>
    </row>
    <row r="144" spans="1:13">
      <c r="A144" s="132"/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</row>
    <row r="145" spans="1:13">
      <c r="A145" s="132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</row>
    <row r="146" spans="1:13">
      <c r="A146" s="132"/>
      <c r="B146" s="246"/>
      <c r="C146" s="246"/>
      <c r="D146" s="246"/>
      <c r="E146" s="246"/>
      <c r="F146" s="246"/>
      <c r="G146" s="246"/>
      <c r="H146" s="246"/>
      <c r="I146" s="246"/>
      <c r="J146" s="246"/>
      <c r="K146" s="246"/>
      <c r="L146" s="246"/>
      <c r="M146" s="246"/>
    </row>
    <row r="147" spans="1:13">
      <c r="A147" s="132"/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</row>
    <row r="148" spans="1:13">
      <c r="A148" s="132"/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</row>
    <row r="149" spans="1:13">
      <c r="A149" s="132"/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</row>
    <row r="150" spans="1:13">
      <c r="A150" s="132"/>
      <c r="B150" s="246"/>
      <c r="C150" s="246"/>
      <c r="D150" s="246"/>
      <c r="E150" s="246"/>
      <c r="F150" s="246"/>
      <c r="G150" s="246"/>
      <c r="H150" s="246"/>
      <c r="I150" s="246"/>
      <c r="J150" s="246"/>
      <c r="K150" s="246"/>
      <c r="L150" s="246"/>
      <c r="M150" s="246"/>
    </row>
    <row r="151" spans="1:13">
      <c r="A151" s="132"/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</row>
    <row r="152" spans="1:13">
      <c r="A152" s="132"/>
      <c r="B152" s="246"/>
      <c r="C152" s="246"/>
      <c r="D152" s="246"/>
      <c r="E152" s="246"/>
      <c r="F152" s="246"/>
      <c r="G152" s="246"/>
      <c r="H152" s="246"/>
      <c r="I152" s="246"/>
      <c r="J152" s="246"/>
      <c r="K152" s="246"/>
      <c r="L152" s="246"/>
      <c r="M152" s="246"/>
    </row>
    <row r="153" spans="1:13">
      <c r="A153" s="132"/>
      <c r="B153" s="246"/>
      <c r="C153" s="246"/>
      <c r="D153" s="246"/>
      <c r="E153" s="246"/>
      <c r="F153" s="246"/>
      <c r="G153" s="246"/>
      <c r="H153" s="246"/>
      <c r="I153" s="246"/>
      <c r="J153" s="246"/>
      <c r="K153" s="246"/>
      <c r="L153" s="246"/>
      <c r="M153" s="246"/>
    </row>
    <row r="154" spans="1:13">
      <c r="A154" s="132"/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</row>
    <row r="155" spans="1:13">
      <c r="A155" s="132"/>
      <c r="B155" s="246"/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6"/>
    </row>
    <row r="156" spans="1:13">
      <c r="A156" s="132"/>
      <c r="B156" s="246"/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</row>
    <row r="157" spans="1:13">
      <c r="A157" s="132"/>
      <c r="B157" s="246"/>
      <c r="C157" s="246"/>
      <c r="D157" s="246"/>
      <c r="E157" s="246"/>
      <c r="F157" s="246"/>
      <c r="G157" s="246"/>
      <c r="H157" s="246"/>
      <c r="I157" s="246"/>
      <c r="J157" s="246"/>
      <c r="K157" s="246"/>
      <c r="L157" s="246"/>
      <c r="M157" s="246"/>
    </row>
    <row r="158" spans="1:13">
      <c r="A158" s="132"/>
      <c r="B158" s="246"/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</row>
    <row r="159" spans="1:13">
      <c r="A159" s="132"/>
      <c r="B159" s="246"/>
      <c r="C159" s="246"/>
      <c r="D159" s="246"/>
      <c r="E159" s="246"/>
      <c r="F159" s="246"/>
      <c r="G159" s="246"/>
      <c r="H159" s="246"/>
      <c r="I159" s="246"/>
      <c r="J159" s="246"/>
      <c r="K159" s="246"/>
      <c r="L159" s="246"/>
      <c r="M159" s="246"/>
    </row>
    <row r="160" spans="1:13">
      <c r="A160" s="132"/>
      <c r="B160" s="246"/>
      <c r="C160" s="246"/>
      <c r="D160" s="246"/>
      <c r="E160" s="246"/>
      <c r="F160" s="246"/>
      <c r="G160" s="246"/>
      <c r="H160" s="246"/>
      <c r="I160" s="246"/>
      <c r="J160" s="246"/>
      <c r="K160" s="246"/>
      <c r="L160" s="246"/>
      <c r="M160" s="246"/>
    </row>
    <row r="161" spans="1:13">
      <c r="A161" s="132"/>
      <c r="B161" s="246"/>
      <c r="C161" s="246"/>
      <c r="D161" s="246"/>
      <c r="E161" s="246"/>
      <c r="F161" s="246"/>
      <c r="G161" s="246"/>
      <c r="H161" s="246"/>
      <c r="I161" s="246"/>
      <c r="J161" s="246"/>
      <c r="K161" s="246"/>
      <c r="L161" s="246"/>
      <c r="M161" s="246"/>
    </row>
    <row r="162" spans="1:13">
      <c r="A162" s="132"/>
      <c r="B162" s="246"/>
      <c r="C162" s="246"/>
      <c r="D162" s="246"/>
      <c r="E162" s="246"/>
      <c r="F162" s="246"/>
      <c r="G162" s="246"/>
      <c r="H162" s="246"/>
      <c r="I162" s="246"/>
      <c r="J162" s="246"/>
      <c r="K162" s="246"/>
      <c r="L162" s="246"/>
      <c r="M162" s="246"/>
    </row>
    <row r="163" spans="1:13">
      <c r="A163" s="132"/>
      <c r="B163" s="246"/>
      <c r="C163" s="246"/>
      <c r="D163" s="246"/>
      <c r="E163" s="246"/>
      <c r="F163" s="246"/>
      <c r="G163" s="246"/>
      <c r="H163" s="246"/>
      <c r="I163" s="246"/>
      <c r="J163" s="246"/>
      <c r="K163" s="246"/>
      <c r="L163" s="246"/>
      <c r="M163" s="246"/>
    </row>
    <row r="164" spans="1:13">
      <c r="A164" s="132"/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</row>
    <row r="165" spans="1:13">
      <c r="A165" s="132"/>
      <c r="B165" s="246"/>
      <c r="C165" s="246"/>
      <c r="D165" s="246"/>
      <c r="E165" s="246"/>
      <c r="F165" s="246"/>
      <c r="G165" s="246"/>
      <c r="H165" s="246"/>
      <c r="I165" s="246"/>
      <c r="J165" s="246"/>
      <c r="K165" s="246"/>
      <c r="L165" s="246"/>
      <c r="M165" s="246"/>
    </row>
    <row r="166" spans="1:13">
      <c r="A166" s="132"/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46"/>
      <c r="M166" s="246"/>
    </row>
    <row r="167" spans="1:13">
      <c r="A167" s="132"/>
      <c r="B167" s="246"/>
      <c r="C167" s="246"/>
      <c r="D167" s="246"/>
      <c r="E167" s="246"/>
      <c r="F167" s="246"/>
      <c r="G167" s="246"/>
      <c r="H167" s="246"/>
      <c r="I167" s="246"/>
      <c r="J167" s="246"/>
      <c r="K167" s="246"/>
      <c r="L167" s="246"/>
      <c r="M167" s="246"/>
    </row>
    <row r="168" spans="1:13">
      <c r="A168" s="132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</row>
    <row r="169" spans="1:13">
      <c r="A169" s="132"/>
      <c r="B169" s="246"/>
      <c r="C169" s="246"/>
      <c r="D169" s="246"/>
      <c r="E169" s="246"/>
      <c r="F169" s="246"/>
      <c r="G169" s="246"/>
      <c r="H169" s="246"/>
      <c r="I169" s="246"/>
      <c r="J169" s="246"/>
      <c r="K169" s="246"/>
      <c r="L169" s="246"/>
      <c r="M169" s="246"/>
    </row>
    <row r="170" spans="1:13">
      <c r="A170" s="132"/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</row>
    <row r="171" spans="1:13">
      <c r="A171" s="132"/>
      <c r="B171" s="246"/>
      <c r="C171" s="246"/>
      <c r="D171" s="246"/>
      <c r="E171" s="246"/>
      <c r="F171" s="246"/>
      <c r="G171" s="246"/>
      <c r="H171" s="246"/>
      <c r="I171" s="246"/>
      <c r="J171" s="246"/>
      <c r="K171" s="246"/>
      <c r="L171" s="246"/>
      <c r="M171" s="246"/>
    </row>
    <row r="172" spans="1:13">
      <c r="A172" s="132"/>
      <c r="B172" s="246"/>
      <c r="C172" s="246"/>
      <c r="D172" s="246"/>
      <c r="E172" s="246"/>
      <c r="F172" s="246"/>
      <c r="G172" s="246"/>
      <c r="H172" s="246"/>
      <c r="I172" s="246"/>
      <c r="J172" s="246"/>
      <c r="K172" s="246"/>
      <c r="L172" s="246"/>
      <c r="M172" s="246"/>
    </row>
    <row r="173" spans="1:13">
      <c r="A173" s="132"/>
      <c r="B173" s="246"/>
      <c r="C173" s="246"/>
      <c r="D173" s="246"/>
      <c r="E173" s="246"/>
      <c r="F173" s="246"/>
      <c r="G173" s="246"/>
      <c r="H173" s="246"/>
      <c r="I173" s="246"/>
      <c r="J173" s="246"/>
      <c r="K173" s="246"/>
      <c r="L173" s="246"/>
      <c r="M173" s="246"/>
    </row>
    <row r="174" spans="1:13">
      <c r="A174" s="132"/>
      <c r="B174" s="246"/>
      <c r="C174" s="246"/>
      <c r="D174" s="246"/>
      <c r="E174" s="246"/>
      <c r="F174" s="246"/>
      <c r="G174" s="246"/>
      <c r="H174" s="246"/>
      <c r="I174" s="246"/>
      <c r="J174" s="246"/>
      <c r="K174" s="246"/>
      <c r="L174" s="246"/>
      <c r="M174" s="246"/>
    </row>
    <row r="175" spans="1:13">
      <c r="A175" s="132"/>
      <c r="B175" s="246"/>
      <c r="C175" s="246"/>
      <c r="D175" s="246"/>
      <c r="E175" s="246"/>
      <c r="F175" s="246"/>
      <c r="G175" s="246"/>
      <c r="H175" s="246"/>
      <c r="I175" s="246"/>
      <c r="J175" s="246"/>
      <c r="K175" s="246"/>
      <c r="L175" s="246"/>
      <c r="M175" s="246"/>
    </row>
    <row r="176" spans="1:13">
      <c r="A176" s="132"/>
      <c r="B176" s="246"/>
      <c r="C176" s="246"/>
      <c r="D176" s="246"/>
      <c r="E176" s="246"/>
      <c r="F176" s="246"/>
      <c r="G176" s="246"/>
      <c r="H176" s="246"/>
      <c r="I176" s="246"/>
      <c r="J176" s="246"/>
      <c r="K176" s="246"/>
      <c r="L176" s="246"/>
      <c r="M176" s="246"/>
    </row>
    <row r="177" spans="1:13">
      <c r="A177" s="132"/>
      <c r="B177" s="246"/>
      <c r="C177" s="246"/>
      <c r="D177" s="246"/>
      <c r="E177" s="246"/>
      <c r="F177" s="246"/>
      <c r="G177" s="246"/>
      <c r="H177" s="246"/>
      <c r="I177" s="246"/>
      <c r="J177" s="246"/>
      <c r="K177" s="246"/>
      <c r="L177" s="246"/>
      <c r="M177" s="246"/>
    </row>
    <row r="178" spans="1:13">
      <c r="A178" s="132"/>
      <c r="B178" s="246"/>
      <c r="C178" s="246"/>
      <c r="D178" s="246"/>
      <c r="E178" s="246"/>
      <c r="F178" s="246"/>
      <c r="G178" s="246"/>
      <c r="H178" s="246"/>
      <c r="I178" s="246"/>
      <c r="J178" s="246"/>
      <c r="K178" s="246"/>
      <c r="L178" s="246"/>
      <c r="M178" s="246"/>
    </row>
    <row r="179" spans="1:13">
      <c r="A179" s="132"/>
      <c r="B179" s="246"/>
      <c r="C179" s="246"/>
      <c r="D179" s="246"/>
      <c r="E179" s="246"/>
      <c r="F179" s="246"/>
      <c r="G179" s="246"/>
      <c r="H179" s="246"/>
      <c r="I179" s="246"/>
      <c r="J179" s="246"/>
      <c r="K179" s="246"/>
      <c r="L179" s="246"/>
      <c r="M179" s="246"/>
    </row>
    <row r="180" spans="1:13">
      <c r="A180" s="132"/>
      <c r="B180" s="246"/>
      <c r="C180" s="246"/>
      <c r="D180" s="246"/>
      <c r="E180" s="246"/>
      <c r="F180" s="246"/>
      <c r="G180" s="246"/>
      <c r="H180" s="246"/>
      <c r="I180" s="246"/>
      <c r="J180" s="246"/>
      <c r="K180" s="246"/>
      <c r="L180" s="246"/>
      <c r="M180" s="246"/>
    </row>
    <row r="181" spans="1:13">
      <c r="A181" s="132"/>
      <c r="B181" s="246"/>
      <c r="C181" s="246"/>
      <c r="D181" s="246"/>
      <c r="E181" s="246"/>
      <c r="F181" s="246"/>
      <c r="G181" s="246"/>
      <c r="H181" s="246"/>
      <c r="I181" s="246"/>
      <c r="J181" s="246"/>
      <c r="K181" s="246"/>
      <c r="L181" s="246"/>
      <c r="M181" s="246"/>
    </row>
    <row r="182" spans="1:13">
      <c r="A182" s="132"/>
      <c r="B182" s="246"/>
      <c r="C182" s="246"/>
      <c r="D182" s="246"/>
      <c r="E182" s="246"/>
      <c r="F182" s="246"/>
      <c r="G182" s="246"/>
      <c r="H182" s="246"/>
      <c r="I182" s="246"/>
      <c r="J182" s="246"/>
      <c r="K182" s="246"/>
      <c r="L182" s="246"/>
      <c r="M182" s="246"/>
    </row>
    <row r="183" spans="1:13">
      <c r="A183" s="132"/>
      <c r="B183" s="246"/>
      <c r="C183" s="246"/>
      <c r="D183" s="246"/>
      <c r="E183" s="246"/>
      <c r="F183" s="246"/>
      <c r="G183" s="246"/>
      <c r="H183" s="246"/>
      <c r="I183" s="246"/>
      <c r="J183" s="246"/>
      <c r="K183" s="246"/>
      <c r="L183" s="246"/>
      <c r="M183" s="246"/>
    </row>
    <row r="184" spans="1:13">
      <c r="A184" s="132"/>
      <c r="B184" s="246"/>
      <c r="C184" s="246"/>
      <c r="D184" s="246"/>
      <c r="E184" s="246"/>
      <c r="F184" s="246"/>
      <c r="G184" s="246"/>
      <c r="H184" s="246"/>
      <c r="I184" s="246"/>
      <c r="J184" s="246"/>
      <c r="K184" s="246"/>
      <c r="L184" s="246"/>
      <c r="M184" s="246"/>
    </row>
    <row r="185" spans="1:13">
      <c r="A185" s="132"/>
      <c r="B185" s="246"/>
      <c r="C185" s="246"/>
      <c r="D185" s="246"/>
      <c r="E185" s="246"/>
      <c r="F185" s="246"/>
      <c r="G185" s="246"/>
      <c r="H185" s="246"/>
      <c r="I185" s="246"/>
      <c r="J185" s="246"/>
      <c r="K185" s="246"/>
      <c r="L185" s="246"/>
      <c r="M185" s="246"/>
    </row>
    <row r="186" spans="1:13">
      <c r="A186" s="132"/>
      <c r="B186" s="246"/>
      <c r="C186" s="246"/>
      <c r="D186" s="246"/>
      <c r="E186" s="246"/>
      <c r="F186" s="246"/>
      <c r="G186" s="246"/>
      <c r="H186" s="246"/>
      <c r="I186" s="246"/>
      <c r="J186" s="246"/>
      <c r="K186" s="246"/>
      <c r="L186" s="246"/>
      <c r="M186" s="246"/>
    </row>
    <row r="187" spans="1:13">
      <c r="A187" s="132"/>
      <c r="B187" s="246"/>
      <c r="C187" s="246"/>
      <c r="D187" s="246"/>
      <c r="E187" s="246"/>
      <c r="F187" s="246"/>
      <c r="G187" s="246"/>
      <c r="H187" s="246"/>
      <c r="I187" s="246"/>
      <c r="J187" s="246"/>
      <c r="K187" s="246"/>
      <c r="L187" s="246"/>
      <c r="M187" s="246"/>
    </row>
    <row r="188" spans="1:13">
      <c r="A188" s="132"/>
      <c r="B188" s="246"/>
      <c r="C188" s="246"/>
      <c r="D188" s="246"/>
      <c r="E188" s="246"/>
      <c r="F188" s="246"/>
      <c r="G188" s="246"/>
      <c r="H188" s="246"/>
      <c r="I188" s="246"/>
      <c r="J188" s="246"/>
      <c r="K188" s="246"/>
      <c r="L188" s="246"/>
      <c r="M188" s="246"/>
    </row>
    <row r="189" spans="1:13">
      <c r="A189" s="132"/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</row>
    <row r="190" spans="1:13">
      <c r="A190" s="132"/>
      <c r="B190" s="246"/>
      <c r="C190" s="246"/>
      <c r="D190" s="246"/>
      <c r="E190" s="246"/>
      <c r="F190" s="246"/>
      <c r="G190" s="246"/>
      <c r="H190" s="246"/>
      <c r="I190" s="246"/>
      <c r="J190" s="246"/>
      <c r="K190" s="246"/>
      <c r="L190" s="246"/>
      <c r="M190" s="246"/>
    </row>
    <row r="191" spans="1:13">
      <c r="A191" s="132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</row>
    <row r="192" spans="1:13">
      <c r="A192" s="132"/>
      <c r="B192" s="246"/>
      <c r="C192" s="246"/>
      <c r="D192" s="246"/>
      <c r="E192" s="246"/>
      <c r="F192" s="246"/>
      <c r="G192" s="246"/>
      <c r="H192" s="246"/>
      <c r="I192" s="246"/>
      <c r="J192" s="246"/>
      <c r="K192" s="246"/>
      <c r="L192" s="246"/>
      <c r="M192" s="246"/>
    </row>
    <row r="193" spans="1:13">
      <c r="A193" s="132"/>
      <c r="B193" s="246"/>
      <c r="C193" s="246"/>
      <c r="D193" s="246"/>
      <c r="E193" s="246"/>
      <c r="F193" s="246"/>
      <c r="G193" s="246"/>
      <c r="H193" s="246"/>
      <c r="I193" s="246"/>
      <c r="J193" s="246"/>
      <c r="K193" s="246"/>
      <c r="L193" s="246"/>
      <c r="M193" s="246"/>
    </row>
    <row r="194" spans="1:13">
      <c r="A194" s="132"/>
      <c r="B194" s="246"/>
      <c r="C194" s="246"/>
      <c r="D194" s="246"/>
      <c r="E194" s="246"/>
      <c r="F194" s="246"/>
      <c r="G194" s="246"/>
      <c r="H194" s="246"/>
      <c r="I194" s="246"/>
      <c r="J194" s="246"/>
      <c r="K194" s="246"/>
      <c r="L194" s="246"/>
      <c r="M194" s="246"/>
    </row>
    <row r="195" spans="1:13">
      <c r="A195" s="132"/>
      <c r="B195" s="246"/>
      <c r="C195" s="246"/>
      <c r="D195" s="246"/>
      <c r="E195" s="246"/>
      <c r="F195" s="246"/>
      <c r="G195" s="246"/>
      <c r="H195" s="246"/>
      <c r="I195" s="246"/>
      <c r="J195" s="246"/>
      <c r="K195" s="246"/>
      <c r="L195" s="246"/>
      <c r="M195" s="246"/>
    </row>
    <row r="196" spans="1:13">
      <c r="A196" s="132"/>
      <c r="B196" s="246"/>
      <c r="C196" s="246"/>
      <c r="D196" s="246"/>
      <c r="E196" s="246"/>
      <c r="F196" s="246"/>
      <c r="G196" s="246"/>
      <c r="H196" s="246"/>
      <c r="I196" s="246"/>
      <c r="J196" s="246"/>
      <c r="K196" s="246"/>
      <c r="L196" s="246"/>
      <c r="M196" s="246"/>
    </row>
    <row r="197" spans="1:13">
      <c r="A197" s="132"/>
      <c r="B197" s="246"/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</row>
    <row r="198" spans="1:13">
      <c r="A198" s="132"/>
      <c r="B198" s="246"/>
      <c r="C198" s="246"/>
      <c r="D198" s="246"/>
      <c r="E198" s="246"/>
      <c r="F198" s="246"/>
      <c r="G198" s="246"/>
      <c r="H198" s="246"/>
      <c r="I198" s="246"/>
      <c r="J198" s="246"/>
      <c r="K198" s="246"/>
      <c r="L198" s="246"/>
      <c r="M198" s="246"/>
    </row>
    <row r="199" spans="1:13">
      <c r="A199" s="132"/>
      <c r="B199" s="246"/>
      <c r="C199" s="246"/>
      <c r="D199" s="246"/>
      <c r="E199" s="246"/>
      <c r="F199" s="246"/>
      <c r="G199" s="246"/>
      <c r="H199" s="246"/>
      <c r="I199" s="246"/>
      <c r="J199" s="246"/>
      <c r="K199" s="246"/>
      <c r="L199" s="246"/>
      <c r="M199" s="246"/>
    </row>
    <row r="200" spans="1:13">
      <c r="A200" s="132"/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</row>
    <row r="201" spans="1:13">
      <c r="A201" s="132"/>
      <c r="B201" s="246"/>
      <c r="C201" s="246"/>
      <c r="D201" s="246"/>
      <c r="E201" s="246"/>
      <c r="F201" s="246"/>
      <c r="G201" s="246"/>
      <c r="H201" s="246"/>
      <c r="I201" s="246"/>
      <c r="J201" s="246"/>
      <c r="K201" s="246"/>
      <c r="L201" s="246"/>
      <c r="M201" s="246"/>
    </row>
    <row r="202" spans="1:13">
      <c r="A202" s="132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</row>
    <row r="203" spans="1:13">
      <c r="A203" s="132"/>
      <c r="B203" s="246"/>
      <c r="C203" s="246"/>
      <c r="D203" s="246"/>
      <c r="E203" s="246"/>
      <c r="F203" s="246"/>
      <c r="G203" s="246"/>
      <c r="H203" s="246"/>
      <c r="I203" s="246"/>
      <c r="J203" s="246"/>
      <c r="K203" s="246"/>
      <c r="L203" s="246"/>
      <c r="M203" s="246"/>
    </row>
    <row r="204" spans="1:13">
      <c r="A204" s="132"/>
      <c r="B204" s="246"/>
      <c r="C204" s="246"/>
      <c r="D204" s="246"/>
      <c r="E204" s="246"/>
      <c r="F204" s="246"/>
      <c r="G204" s="246"/>
      <c r="H204" s="246"/>
      <c r="I204" s="246"/>
      <c r="J204" s="246"/>
      <c r="K204" s="246"/>
      <c r="L204" s="246"/>
      <c r="M204" s="246"/>
    </row>
    <row r="205" spans="1:13">
      <c r="A205" s="132"/>
      <c r="B205" s="246"/>
      <c r="C205" s="246"/>
      <c r="D205" s="246"/>
      <c r="E205" s="246"/>
      <c r="F205" s="246"/>
      <c r="G205" s="246"/>
      <c r="H205" s="246"/>
      <c r="I205" s="246"/>
      <c r="J205" s="246"/>
      <c r="K205" s="246"/>
      <c r="L205" s="246"/>
      <c r="M205" s="246"/>
    </row>
    <row r="206" spans="1:13">
      <c r="A206" s="132"/>
      <c r="B206" s="246"/>
      <c r="C206" s="246"/>
      <c r="D206" s="246"/>
      <c r="E206" s="246"/>
      <c r="F206" s="246"/>
      <c r="G206" s="246"/>
      <c r="H206" s="246"/>
      <c r="I206" s="246"/>
      <c r="J206" s="246"/>
      <c r="K206" s="246"/>
      <c r="L206" s="246"/>
      <c r="M206" s="246"/>
    </row>
    <row r="207" spans="1:13">
      <c r="A207" s="132"/>
      <c r="B207" s="246"/>
      <c r="C207" s="246"/>
      <c r="D207" s="246"/>
      <c r="E207" s="246"/>
      <c r="F207" s="246"/>
      <c r="G207" s="246"/>
      <c r="H207" s="246"/>
      <c r="I207" s="246"/>
      <c r="J207" s="246"/>
      <c r="K207" s="246"/>
      <c r="L207" s="246"/>
      <c r="M207" s="246"/>
    </row>
    <row r="208" spans="1:13">
      <c r="A208" s="132"/>
      <c r="B208" s="246"/>
      <c r="C208" s="246"/>
      <c r="D208" s="246"/>
      <c r="E208" s="246"/>
      <c r="F208" s="246"/>
      <c r="G208" s="246"/>
      <c r="H208" s="246"/>
      <c r="I208" s="246"/>
      <c r="J208" s="246"/>
      <c r="K208" s="246"/>
      <c r="L208" s="246"/>
      <c r="M208" s="246"/>
    </row>
    <row r="209" spans="1:13">
      <c r="A209" s="132"/>
      <c r="B209" s="246"/>
      <c r="C209" s="246"/>
      <c r="D209" s="246"/>
      <c r="E209" s="246"/>
      <c r="F209" s="246"/>
      <c r="G209" s="246"/>
      <c r="H209" s="246"/>
      <c r="I209" s="246"/>
      <c r="J209" s="246"/>
      <c r="K209" s="246"/>
      <c r="L209" s="246"/>
      <c r="M209" s="246"/>
    </row>
    <row r="210" spans="1:13">
      <c r="A210" s="132"/>
      <c r="B210" s="246"/>
      <c r="C210" s="246"/>
      <c r="D210" s="246"/>
      <c r="E210" s="246"/>
      <c r="F210" s="246"/>
      <c r="G210" s="246"/>
      <c r="H210" s="246"/>
      <c r="I210" s="246"/>
      <c r="J210" s="246"/>
      <c r="K210" s="246"/>
      <c r="L210" s="246"/>
      <c r="M210" s="246"/>
    </row>
    <row r="211" spans="1:13">
      <c r="A211" s="132"/>
      <c r="B211" s="246"/>
      <c r="C211" s="246"/>
      <c r="D211" s="246"/>
      <c r="E211" s="246"/>
      <c r="F211" s="246"/>
      <c r="G211" s="246"/>
      <c r="H211" s="246"/>
      <c r="I211" s="246"/>
      <c r="J211" s="246"/>
      <c r="K211" s="246"/>
      <c r="L211" s="246"/>
      <c r="M211" s="246"/>
    </row>
    <row r="212" spans="1:13">
      <c r="A212" s="132"/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</row>
    <row r="213" spans="1:13">
      <c r="A213" s="132"/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</row>
    <row r="214" spans="1:13">
      <c r="A214" s="132"/>
      <c r="B214" s="246"/>
      <c r="C214" s="246"/>
      <c r="D214" s="246"/>
      <c r="E214" s="246"/>
      <c r="F214" s="246"/>
      <c r="G214" s="246"/>
      <c r="H214" s="246"/>
      <c r="I214" s="246"/>
      <c r="J214" s="246"/>
      <c r="K214" s="246"/>
      <c r="L214" s="246"/>
      <c r="M214" s="246"/>
    </row>
    <row r="215" spans="1:13">
      <c r="A215" s="132"/>
      <c r="B215" s="246"/>
      <c r="C215" s="246"/>
      <c r="D215" s="246"/>
      <c r="E215" s="246"/>
      <c r="F215" s="246"/>
      <c r="G215" s="246"/>
      <c r="H215" s="246"/>
      <c r="I215" s="246"/>
      <c r="J215" s="246"/>
      <c r="K215" s="246"/>
      <c r="L215" s="246"/>
      <c r="M215" s="246"/>
    </row>
    <row r="216" spans="1:13">
      <c r="A216" s="132"/>
      <c r="B216" s="246"/>
      <c r="C216" s="246"/>
      <c r="D216" s="246"/>
      <c r="E216" s="246"/>
      <c r="F216" s="246"/>
      <c r="G216" s="246"/>
      <c r="H216" s="246"/>
      <c r="I216" s="246"/>
      <c r="J216" s="246"/>
      <c r="K216" s="246"/>
      <c r="L216" s="246"/>
      <c r="M216" s="246"/>
    </row>
    <row r="217" spans="1:13">
      <c r="A217" s="132"/>
      <c r="B217" s="246"/>
      <c r="C217" s="246"/>
      <c r="D217" s="246"/>
      <c r="E217" s="246"/>
      <c r="F217" s="246"/>
      <c r="G217" s="246"/>
      <c r="H217" s="246"/>
      <c r="I217" s="246"/>
      <c r="J217" s="246"/>
      <c r="K217" s="246"/>
      <c r="L217" s="246"/>
      <c r="M217" s="246"/>
    </row>
    <row r="218" spans="1:13">
      <c r="A218" s="132"/>
      <c r="B218" s="246"/>
      <c r="C218" s="246"/>
      <c r="D218" s="246"/>
      <c r="E218" s="246"/>
      <c r="F218" s="246"/>
      <c r="G218" s="246"/>
      <c r="H218" s="246"/>
      <c r="I218" s="246"/>
      <c r="J218" s="246"/>
      <c r="K218" s="246"/>
      <c r="L218" s="246"/>
      <c r="M218" s="246"/>
    </row>
    <row r="219" spans="1:13">
      <c r="A219" s="132"/>
      <c r="B219" s="246"/>
      <c r="C219" s="246"/>
      <c r="D219" s="246"/>
      <c r="E219" s="246"/>
      <c r="F219" s="246"/>
      <c r="G219" s="246"/>
      <c r="H219" s="246"/>
      <c r="I219" s="246"/>
      <c r="J219" s="246"/>
      <c r="K219" s="246"/>
      <c r="L219" s="246"/>
      <c r="M219" s="246"/>
    </row>
    <row r="220" spans="1:13">
      <c r="A220" s="132"/>
      <c r="B220" s="246"/>
      <c r="C220" s="246"/>
      <c r="D220" s="246"/>
      <c r="E220" s="246"/>
      <c r="F220" s="246"/>
      <c r="G220" s="246"/>
      <c r="H220" s="246"/>
      <c r="I220" s="246"/>
      <c r="J220" s="246"/>
      <c r="K220" s="246"/>
      <c r="L220" s="246"/>
      <c r="M220" s="246"/>
    </row>
    <row r="221" spans="1:13">
      <c r="A221" s="132"/>
      <c r="B221" s="246"/>
      <c r="C221" s="246"/>
      <c r="D221" s="246"/>
      <c r="E221" s="246"/>
      <c r="F221" s="246"/>
      <c r="G221" s="246"/>
      <c r="H221" s="246"/>
      <c r="I221" s="246"/>
      <c r="J221" s="246"/>
      <c r="K221" s="246"/>
      <c r="L221" s="246"/>
      <c r="M221" s="246"/>
    </row>
    <row r="222" spans="1:13">
      <c r="A222" s="132"/>
      <c r="B222" s="246"/>
      <c r="C222" s="246"/>
      <c r="D222" s="246"/>
      <c r="E222" s="246"/>
      <c r="F222" s="246"/>
      <c r="G222" s="246"/>
      <c r="H222" s="246"/>
      <c r="I222" s="246"/>
      <c r="J222" s="246"/>
      <c r="K222" s="246"/>
      <c r="L222" s="246"/>
      <c r="M222" s="246"/>
    </row>
    <row r="223" spans="1:13">
      <c r="A223" s="132"/>
      <c r="B223" s="246"/>
      <c r="C223" s="246"/>
      <c r="D223" s="246"/>
      <c r="E223" s="246"/>
      <c r="F223" s="246"/>
      <c r="G223" s="246"/>
      <c r="H223" s="246"/>
      <c r="I223" s="246"/>
      <c r="J223" s="246"/>
      <c r="K223" s="246"/>
      <c r="L223" s="246"/>
      <c r="M223" s="246"/>
    </row>
    <row r="224" spans="1:13">
      <c r="A224" s="132"/>
      <c r="B224" s="246"/>
      <c r="C224" s="246"/>
      <c r="D224" s="246"/>
      <c r="E224" s="246"/>
      <c r="F224" s="246"/>
      <c r="G224" s="246"/>
      <c r="H224" s="246"/>
      <c r="I224" s="246"/>
      <c r="J224" s="246"/>
      <c r="K224" s="246"/>
      <c r="L224" s="246"/>
      <c r="M224" s="246"/>
    </row>
    <row r="225" spans="1:13">
      <c r="A225" s="132"/>
      <c r="B225" s="246"/>
      <c r="C225" s="246"/>
      <c r="D225" s="246"/>
      <c r="E225" s="246"/>
      <c r="F225" s="246"/>
      <c r="G225" s="246"/>
      <c r="H225" s="246"/>
      <c r="I225" s="246"/>
      <c r="J225" s="246"/>
      <c r="K225" s="246"/>
      <c r="L225" s="246"/>
      <c r="M225" s="246"/>
    </row>
    <row r="226" spans="1:13">
      <c r="A226" s="132"/>
      <c r="B226" s="246"/>
      <c r="C226" s="246"/>
      <c r="D226" s="246"/>
      <c r="E226" s="246"/>
      <c r="F226" s="246"/>
      <c r="G226" s="246"/>
      <c r="H226" s="246"/>
      <c r="I226" s="246"/>
      <c r="J226" s="246"/>
      <c r="K226" s="246"/>
      <c r="L226" s="246"/>
      <c r="M226" s="246"/>
    </row>
    <row r="227" spans="1:13">
      <c r="A227" s="132"/>
      <c r="B227" s="246"/>
      <c r="C227" s="246"/>
      <c r="D227" s="246"/>
      <c r="E227" s="246"/>
      <c r="F227" s="246"/>
      <c r="G227" s="246"/>
      <c r="H227" s="246"/>
      <c r="I227" s="246"/>
      <c r="J227" s="246"/>
      <c r="K227" s="246"/>
      <c r="L227" s="246"/>
      <c r="M227" s="246"/>
    </row>
    <row r="228" spans="1:13">
      <c r="A228" s="132"/>
      <c r="B228" s="246"/>
      <c r="C228" s="246"/>
      <c r="D228" s="246"/>
      <c r="E228" s="246"/>
      <c r="F228" s="246"/>
      <c r="G228" s="246"/>
      <c r="H228" s="246"/>
      <c r="I228" s="246"/>
      <c r="J228" s="246"/>
      <c r="K228" s="246"/>
      <c r="L228" s="246"/>
      <c r="M228" s="246"/>
    </row>
    <row r="229" spans="1:13">
      <c r="A229" s="132"/>
      <c r="B229" s="246"/>
      <c r="C229" s="246"/>
      <c r="D229" s="246"/>
      <c r="E229" s="246"/>
      <c r="F229" s="246"/>
      <c r="G229" s="246"/>
      <c r="H229" s="246"/>
      <c r="I229" s="246"/>
      <c r="J229" s="246"/>
      <c r="K229" s="246"/>
      <c r="L229" s="246"/>
      <c r="M229" s="246"/>
    </row>
    <row r="230" spans="1:13">
      <c r="A230" s="132"/>
      <c r="B230" s="246"/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</row>
    <row r="231" spans="1:13">
      <c r="A231" s="132"/>
      <c r="B231" s="246"/>
      <c r="C231" s="246"/>
      <c r="D231" s="246"/>
      <c r="E231" s="246"/>
      <c r="F231" s="246"/>
      <c r="G231" s="246"/>
      <c r="H231" s="246"/>
      <c r="I231" s="246"/>
      <c r="J231" s="246"/>
      <c r="K231" s="246"/>
      <c r="L231" s="246"/>
      <c r="M231" s="246"/>
    </row>
    <row r="232" spans="1:13">
      <c r="A232" s="132"/>
      <c r="B232" s="246"/>
      <c r="C232" s="246"/>
      <c r="D232" s="246"/>
      <c r="E232" s="246"/>
      <c r="F232" s="246"/>
      <c r="G232" s="246"/>
      <c r="H232" s="246"/>
      <c r="I232" s="246"/>
      <c r="J232" s="246"/>
      <c r="K232" s="246"/>
      <c r="L232" s="246"/>
      <c r="M232" s="246"/>
    </row>
    <row r="233" spans="1:13">
      <c r="B233" s="246"/>
      <c r="C233" s="246"/>
      <c r="D233" s="246"/>
      <c r="E233" s="246"/>
      <c r="F233" s="246"/>
      <c r="G233" s="246"/>
      <c r="H233" s="246"/>
      <c r="I233" s="246"/>
      <c r="J233" s="246"/>
      <c r="K233" s="246"/>
      <c r="L233" s="246"/>
      <c r="M233" s="246"/>
    </row>
    <row r="234" spans="1:13">
      <c r="B234" s="246"/>
      <c r="C234" s="246"/>
      <c r="D234" s="246"/>
      <c r="E234" s="246"/>
      <c r="F234" s="246"/>
      <c r="G234" s="246"/>
      <c r="H234" s="246"/>
      <c r="I234" s="246"/>
      <c r="J234" s="246"/>
      <c r="K234" s="246"/>
      <c r="L234" s="246"/>
      <c r="M234" s="246"/>
    </row>
    <row r="235" spans="1:13">
      <c r="B235" s="246"/>
      <c r="C235" s="246"/>
      <c r="D235" s="246"/>
      <c r="E235" s="246"/>
      <c r="F235" s="246"/>
      <c r="G235" s="246"/>
      <c r="H235" s="246"/>
      <c r="I235" s="246"/>
      <c r="J235" s="246"/>
      <c r="K235" s="246"/>
      <c r="L235" s="246"/>
      <c r="M235" s="246"/>
    </row>
    <row r="236" spans="1:13">
      <c r="B236" s="246"/>
      <c r="C236" s="246"/>
      <c r="D236" s="246"/>
      <c r="E236" s="246"/>
      <c r="F236" s="246"/>
      <c r="G236" s="246"/>
      <c r="H236" s="246"/>
      <c r="I236" s="246"/>
      <c r="J236" s="246"/>
      <c r="K236" s="246"/>
      <c r="L236" s="246"/>
      <c r="M236" s="246"/>
    </row>
    <row r="237" spans="1:13">
      <c r="B237" s="246"/>
      <c r="C237" s="246"/>
      <c r="D237" s="246"/>
      <c r="E237" s="246"/>
      <c r="F237" s="246"/>
      <c r="G237" s="246"/>
      <c r="H237" s="246"/>
      <c r="I237" s="246"/>
      <c r="J237" s="246"/>
      <c r="K237" s="246"/>
      <c r="L237" s="246"/>
      <c r="M237" s="246"/>
    </row>
    <row r="238" spans="1:13">
      <c r="B238" s="246"/>
      <c r="C238" s="246"/>
      <c r="D238" s="246"/>
      <c r="E238" s="246"/>
      <c r="F238" s="246"/>
      <c r="G238" s="246"/>
      <c r="H238" s="246"/>
      <c r="I238" s="246"/>
      <c r="J238" s="246"/>
      <c r="K238" s="246"/>
      <c r="L238" s="246"/>
      <c r="M238" s="246"/>
    </row>
    <row r="239" spans="1:13">
      <c r="B239" s="246"/>
      <c r="C239" s="246"/>
      <c r="D239" s="246"/>
      <c r="E239" s="246"/>
      <c r="F239" s="246"/>
      <c r="G239" s="246"/>
      <c r="H239" s="246"/>
      <c r="I239" s="246"/>
      <c r="J239" s="246"/>
      <c r="K239" s="246"/>
      <c r="L239" s="246"/>
      <c r="M239" s="246"/>
    </row>
    <row r="240" spans="1:13"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</row>
    <row r="241" spans="2:13"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</row>
    <row r="242" spans="2:13"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</row>
    <row r="243" spans="2:13"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</row>
    <row r="244" spans="2:13"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</row>
    <row r="245" spans="2:13"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</row>
    <row r="246" spans="2:13"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</row>
    <row r="247" spans="2:13"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</row>
    <row r="248" spans="2:13"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</row>
    <row r="249" spans="2:13"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</row>
    <row r="250" spans="2:13"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</row>
    <row r="251" spans="2:13"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</row>
    <row r="252" spans="2:13"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</row>
    <row r="253" spans="2:13"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</row>
    <row r="254" spans="2:13"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</row>
    <row r="255" spans="2:13"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</row>
    <row r="256" spans="2:13"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</row>
    <row r="257" spans="2:13"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</row>
    <row r="258" spans="2:13"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</row>
    <row r="259" spans="2:13"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</row>
    <row r="260" spans="2:13"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</row>
    <row r="261" spans="2:13"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</row>
    <row r="262" spans="2:13"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</row>
    <row r="263" spans="2:13"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</row>
    <row r="264" spans="2:13"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</row>
    <row r="265" spans="2:13"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</row>
    <row r="266" spans="2:13"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</row>
    <row r="267" spans="2:13"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</row>
    <row r="268" spans="2:13"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</row>
    <row r="269" spans="2:13"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</row>
    <row r="270" spans="2:13"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</row>
    <row r="271" spans="2:13"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</row>
    <row r="272" spans="2:13"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</row>
    <row r="273" spans="2:13"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</row>
    <row r="274" spans="2:13"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</row>
    <row r="275" spans="2:13"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</row>
    <row r="276" spans="2:13"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</row>
    <row r="277" spans="2:13"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</row>
    <row r="278" spans="2:13"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</row>
    <row r="279" spans="2:13"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</row>
    <row r="280" spans="2:13"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</row>
    <row r="281" spans="2:13"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</row>
    <row r="282" spans="2:13"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</row>
    <row r="283" spans="2:13"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</row>
    <row r="284" spans="2:13"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</row>
    <row r="285" spans="2:13"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</row>
    <row r="286" spans="2:13"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</row>
    <row r="287" spans="2:13"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</row>
    <row r="288" spans="2:13"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</row>
    <row r="289" spans="2:13"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</row>
    <row r="290" spans="2:13"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</row>
    <row r="291" spans="2:13"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</row>
    <row r="292" spans="2:13"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</row>
    <row r="293" spans="2:13"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</row>
    <row r="294" spans="2:13"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</row>
    <row r="295" spans="2:13"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</row>
    <row r="296" spans="2:13"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</row>
    <row r="297" spans="2:13"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</row>
    <row r="298" spans="2:13"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</row>
    <row r="299" spans="2:13"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</row>
    <row r="300" spans="2:13"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</row>
    <row r="301" spans="2:13"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</row>
    <row r="302" spans="2:13"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</row>
    <row r="303" spans="2:13"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</row>
    <row r="304" spans="2:13"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</row>
    <row r="305" spans="2:13"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</row>
    <row r="306" spans="2:13"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</row>
    <row r="307" spans="2:13"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</row>
    <row r="308" spans="2:13"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</row>
    <row r="309" spans="2:13"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</row>
    <row r="310" spans="2:13"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</row>
    <row r="311" spans="2:13"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</row>
    <row r="312" spans="2:13"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</row>
    <row r="313" spans="2:13"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</row>
    <row r="314" spans="2:13"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</row>
    <row r="315" spans="2:13"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</row>
    <row r="316" spans="2:13"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</row>
    <row r="317" spans="2:13"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</row>
    <row r="318" spans="2:13"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</row>
    <row r="319" spans="2:13"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</row>
    <row r="320" spans="2:13"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</row>
    <row r="321" spans="2:13"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</row>
    <row r="322" spans="2:13"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</row>
    <row r="323" spans="2:13"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</row>
    <row r="324" spans="2:13"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</row>
    <row r="325" spans="2:13"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</row>
    <row r="326" spans="2:13"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</row>
    <row r="327" spans="2:13"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</row>
    <row r="328" spans="2:13"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</row>
    <row r="329" spans="2:13"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</row>
    <row r="330" spans="2:13"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</row>
    <row r="331" spans="2:13"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</row>
    <row r="332" spans="2:13"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</row>
    <row r="333" spans="2:13"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</row>
    <row r="334" spans="2:13"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</row>
    <row r="335" spans="2:13"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</row>
    <row r="336" spans="2:13"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</row>
    <row r="337" spans="2:13"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</row>
    <row r="338" spans="2:13"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</row>
    <row r="339" spans="2:13"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</row>
    <row r="340" spans="2:13"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</row>
    <row r="341" spans="2:13"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</row>
    <row r="342" spans="2:13"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</row>
    <row r="343" spans="2:13"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</row>
    <row r="344" spans="2:13"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</row>
    <row r="345" spans="2:13"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</row>
    <row r="346" spans="2:13"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</row>
    <row r="347" spans="2:13"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</row>
    <row r="348" spans="2:13"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</row>
    <row r="349" spans="2:13"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</row>
    <row r="350" spans="2:13"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</row>
    <row r="351" spans="2:13"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</row>
    <row r="352" spans="2:13"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</row>
    <row r="353" spans="2:13"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</row>
    <row r="354" spans="2:13"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</row>
    <row r="355" spans="2:13"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</row>
    <row r="356" spans="2:13"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</row>
    <row r="357" spans="2:13"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</row>
    <row r="358" spans="2:13"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</row>
    <row r="359" spans="2:13"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</row>
    <row r="360" spans="2:13"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</row>
    <row r="361" spans="2:13"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</row>
    <row r="362" spans="2:13"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</row>
    <row r="363" spans="2:13"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</row>
    <row r="364" spans="2:13"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</row>
    <row r="365" spans="2:13"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</row>
    <row r="366" spans="2:13"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</row>
    <row r="367" spans="2:13"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</row>
    <row r="368" spans="2:13"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</row>
    <row r="369" spans="2:13"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</row>
    <row r="370" spans="2:13"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</row>
    <row r="371" spans="2:13"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</row>
    <row r="372" spans="2:13"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</row>
    <row r="373" spans="2:13"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</row>
    <row r="374" spans="2:13"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</row>
    <row r="375" spans="2:13"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</row>
    <row r="376" spans="2:13"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</row>
    <row r="377" spans="2:13"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</row>
    <row r="378" spans="2:13"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</row>
    <row r="379" spans="2:13"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</row>
    <row r="380" spans="2:13"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</row>
    <row r="381" spans="2:13"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</row>
    <row r="382" spans="2:13"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</row>
    <row r="383" spans="2:13"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</row>
    <row r="384" spans="2:13"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</row>
    <row r="385" spans="2:13"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</row>
    <row r="386" spans="2:13"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</row>
    <row r="387" spans="2:13"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</row>
    <row r="388" spans="2:13"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</row>
    <row r="389" spans="2:13"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</row>
    <row r="390" spans="2:13"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</row>
    <row r="391" spans="2:13"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</row>
    <row r="392" spans="2:13"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</row>
    <row r="393" spans="2:13"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</row>
    <row r="394" spans="2:13"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</row>
    <row r="395" spans="2:13"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</row>
    <row r="396" spans="2:13"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</row>
    <row r="397" spans="2:13"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</row>
    <row r="398" spans="2:13"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</row>
    <row r="399" spans="2:13"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</row>
    <row r="400" spans="2:13"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</row>
    <row r="401" spans="2:13"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</row>
    <row r="402" spans="2:13"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</row>
    <row r="403" spans="2:13"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</row>
    <row r="404" spans="2:13"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</row>
    <row r="405" spans="2:13"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</row>
    <row r="406" spans="2:13"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</row>
    <row r="407" spans="2:13"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</row>
    <row r="408" spans="2:13"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</row>
    <row r="409" spans="2:13"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</row>
    <row r="410" spans="2:13"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</row>
    <row r="411" spans="2:13"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</row>
    <row r="412" spans="2:13"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</row>
    <row r="413" spans="2:13"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</row>
    <row r="414" spans="2:13"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</row>
    <row r="415" spans="2:13"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</row>
    <row r="416" spans="2:13"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</row>
    <row r="417" spans="2:13"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</row>
    <row r="418" spans="2:13"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</row>
    <row r="419" spans="2:13"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</row>
    <row r="420" spans="2:13"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</row>
    <row r="421" spans="2:13"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</row>
    <row r="422" spans="2:13"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</row>
    <row r="423" spans="2:13"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</row>
    <row r="424" spans="2:13"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</row>
    <row r="425" spans="2:13"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</row>
    <row r="426" spans="2:13"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</row>
    <row r="427" spans="2:13"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</row>
    <row r="428" spans="2:13"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</row>
    <row r="429" spans="2:13"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</row>
    <row r="430" spans="2:13"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</row>
    <row r="431" spans="2:13"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</row>
    <row r="432" spans="2:13"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</row>
    <row r="433" spans="2:13"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</row>
    <row r="434" spans="2:13"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</row>
    <row r="435" spans="2:13"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</row>
    <row r="436" spans="2:13"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</row>
    <row r="437" spans="2:13"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</row>
    <row r="438" spans="2:13"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</row>
    <row r="439" spans="2:13"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</row>
    <row r="440" spans="2:13"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</row>
    <row r="441" spans="2:13"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</row>
    <row r="442" spans="2:13"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</row>
    <row r="443" spans="2:13"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</row>
    <row r="444" spans="2:13"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</row>
    <row r="445" spans="2:13"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</row>
    <row r="446" spans="2:13"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</row>
    <row r="447" spans="2:13"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</row>
    <row r="448" spans="2:13"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</row>
    <row r="449" spans="2:13"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</row>
    <row r="450" spans="2:13"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</row>
    <row r="451" spans="2:13"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</row>
    <row r="452" spans="2:13"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</row>
    <row r="453" spans="2:13"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</row>
    <row r="454" spans="2:13"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</row>
    <row r="455" spans="2:13"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</row>
    <row r="456" spans="2:13"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</row>
    <row r="457" spans="2:13"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</row>
    <row r="458" spans="2:13"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</row>
    <row r="459" spans="2:13"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</row>
    <row r="460" spans="2:13"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</row>
    <row r="461" spans="2:13"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</row>
    <row r="462" spans="2:13"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</row>
    <row r="463" spans="2:13"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</row>
    <row r="464" spans="2:13"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</row>
    <row r="465" spans="2:13"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</row>
    <row r="466" spans="2:13"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</row>
    <row r="467" spans="2:13"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</row>
    <row r="468" spans="2:13"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</row>
    <row r="469" spans="2:13"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</row>
    <row r="470" spans="2:13"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</row>
    <row r="471" spans="2:13"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</row>
    <row r="472" spans="2:13"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</row>
    <row r="473" spans="2:13"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</row>
    <row r="474" spans="2:13"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</row>
    <row r="475" spans="2:13"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</row>
    <row r="476" spans="2:13"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</row>
    <row r="477" spans="2:13"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</row>
    <row r="478" spans="2:13"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</row>
    <row r="479" spans="2:13"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</row>
    <row r="480" spans="2:13"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</row>
    <row r="481" spans="2:13"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</row>
    <row r="482" spans="2:13"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</row>
    <row r="483" spans="2:13"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</row>
    <row r="484" spans="2:13"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</row>
    <row r="485" spans="2:13"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</row>
    <row r="486" spans="2:13"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</row>
    <row r="487" spans="2:13"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</row>
    <row r="488" spans="2:13"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</row>
    <row r="489" spans="2:13"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</row>
    <row r="490" spans="2:13"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</row>
    <row r="491" spans="2:13"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</row>
    <row r="492" spans="2:13"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</row>
    <row r="493" spans="2:13"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</row>
    <row r="494" spans="2:13"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</row>
    <row r="495" spans="2:13"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</row>
    <row r="496" spans="2:13"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</row>
    <row r="497" spans="2:13"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</row>
    <row r="498" spans="2:13"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</row>
    <row r="499" spans="2:13"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</row>
    <row r="500" spans="2:13"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</row>
    <row r="501" spans="2:13"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</row>
    <row r="502" spans="2:13"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</row>
    <row r="503" spans="2:13"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</row>
    <row r="504" spans="2:13"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</row>
    <row r="505" spans="2:13"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</row>
    <row r="506" spans="2:13"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</row>
    <row r="507" spans="2:13"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</row>
    <row r="508" spans="2:13"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</row>
    <row r="509" spans="2:13"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</row>
    <row r="510" spans="2:13"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</row>
    <row r="511" spans="2:13"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</row>
    <row r="512" spans="2:13"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</row>
    <row r="513" spans="2:13"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</row>
    <row r="514" spans="2:13"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</row>
    <row r="515" spans="2:13"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</row>
    <row r="516" spans="2:13"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</row>
    <row r="517" spans="2:13"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</row>
    <row r="518" spans="2:13"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</row>
    <row r="519" spans="2:13"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</row>
    <row r="520" spans="2:13"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</row>
    <row r="521" spans="2:13"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</row>
    <row r="522" spans="2:13"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</row>
    <row r="523" spans="2:13"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</row>
    <row r="524" spans="2:13"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</row>
    <row r="525" spans="2:13"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</row>
    <row r="526" spans="2:13"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</row>
    <row r="527" spans="2:13"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</row>
    <row r="528" spans="2:13"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</row>
    <row r="529" spans="2:13"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</row>
    <row r="530" spans="2:13"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</row>
    <row r="531" spans="2:13"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</row>
    <row r="532" spans="2:13"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</row>
    <row r="533" spans="2:13"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</row>
    <row r="534" spans="2:13"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</row>
    <row r="535" spans="2:13"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</row>
    <row r="536" spans="2:13"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</row>
    <row r="537" spans="2:13"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</row>
    <row r="538" spans="2:13"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</row>
    <row r="539" spans="2:13"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</row>
    <row r="540" spans="2:13"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</row>
    <row r="541" spans="2:13"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</row>
    <row r="542" spans="2:13"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</row>
    <row r="543" spans="2:13"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</row>
    <row r="544" spans="2:13"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</row>
    <row r="545" spans="2:13"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</row>
    <row r="546" spans="2:13"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</row>
    <row r="547" spans="2:13"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</row>
    <row r="548" spans="2:13"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</row>
    <row r="549" spans="2:13"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</row>
    <row r="550" spans="2:13"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</row>
    <row r="551" spans="2:13"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</row>
    <row r="552" spans="2:13"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</row>
    <row r="553" spans="2:13"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</row>
    <row r="554" spans="2:13"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</row>
    <row r="555" spans="2:13"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</row>
    <row r="556" spans="2:13"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</row>
    <row r="557" spans="2:13"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</row>
    <row r="558" spans="2:13"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</row>
    <row r="559" spans="2:13"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</row>
    <row r="560" spans="2:13"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</row>
    <row r="561" spans="2:13"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</row>
    <row r="562" spans="2:13"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</row>
    <row r="563" spans="2:13"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</row>
    <row r="564" spans="2:13"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</row>
    <row r="565" spans="2:13"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</row>
    <row r="566" spans="2:13"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</row>
    <row r="567" spans="2:13"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</row>
    <row r="568" spans="2:13"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</row>
    <row r="569" spans="2:13"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</row>
    <row r="570" spans="2:13"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</row>
    <row r="571" spans="2:13"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</row>
    <row r="572" spans="2:13"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</row>
    <row r="573" spans="2:13"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</row>
    <row r="574" spans="2:13"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</row>
    <row r="575" spans="2:13"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</row>
    <row r="576" spans="2:13"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</row>
    <row r="577" spans="2:13"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</row>
    <row r="578" spans="2:13"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</row>
    <row r="579" spans="2:13"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</row>
    <row r="580" spans="2:13"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</row>
    <row r="581" spans="2:13"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</row>
    <row r="582" spans="2:13"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</row>
    <row r="583" spans="2:13"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</row>
    <row r="584" spans="2:13"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</row>
    <row r="585" spans="2:13"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</row>
    <row r="586" spans="2:13"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</row>
    <row r="587" spans="2:13"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</row>
    <row r="588" spans="2:13"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</row>
    <row r="589" spans="2:13"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</row>
    <row r="590" spans="2:13"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</row>
    <row r="591" spans="2:13"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</row>
    <row r="592" spans="2:13"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</row>
    <row r="593" spans="2:13"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</row>
    <row r="594" spans="2:13"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</row>
    <row r="595" spans="2:13"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</row>
    <row r="596" spans="2:13"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</row>
    <row r="597" spans="2:13"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</row>
    <row r="598" spans="2:13"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</row>
    <row r="599" spans="2:13"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</row>
    <row r="600" spans="2:13"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</row>
    <row r="601" spans="2:13"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</row>
    <row r="602" spans="2:13"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</row>
    <row r="603" spans="2:13"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</row>
    <row r="604" spans="2:13"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</row>
    <row r="605" spans="2:13"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</row>
    <row r="606" spans="2:13"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</row>
    <row r="607" spans="2:13"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</row>
    <row r="608" spans="2:13"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</row>
    <row r="609" spans="2:13"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</row>
    <row r="610" spans="2:13"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</row>
    <row r="611" spans="2:13"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</row>
    <row r="612" spans="2:13"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</row>
    <row r="613" spans="2:13"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</row>
    <row r="614" spans="2:13"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</row>
    <row r="615" spans="2:13"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</row>
    <row r="616" spans="2:13"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</row>
    <row r="617" spans="2:13"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</row>
    <row r="618" spans="2:13"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</row>
    <row r="619" spans="2:13"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</row>
    <row r="620" spans="2:13"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</row>
    <row r="621" spans="2:13"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</row>
    <row r="622" spans="2:13"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</row>
    <row r="623" spans="2:13"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</row>
    <row r="624" spans="2:13"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</row>
    <row r="625" spans="2:13"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</row>
    <row r="626" spans="2:13"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</row>
    <row r="627" spans="2:13"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</row>
    <row r="628" spans="2:13"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</row>
    <row r="629" spans="2:13"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</row>
    <row r="630" spans="2:13"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</row>
    <row r="631" spans="2:13"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</row>
    <row r="632" spans="2:13"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</row>
    <row r="633" spans="2:13"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</row>
    <row r="634" spans="2:13"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</row>
    <row r="635" spans="2:13"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</row>
    <row r="636" spans="2:13"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</row>
    <row r="637" spans="2:13"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</row>
    <row r="638" spans="2:13"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</row>
    <row r="639" spans="2:13"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</row>
    <row r="640" spans="2:13"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</row>
    <row r="641" spans="2:13"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</row>
    <row r="642" spans="2:13"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</row>
    <row r="643" spans="2:13"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</row>
    <row r="644" spans="2:13"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</row>
    <row r="645" spans="2:13"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</row>
    <row r="646" spans="2:13"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</row>
    <row r="647" spans="2:13"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</row>
    <row r="648" spans="2:13"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</row>
    <row r="649" spans="2:13"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</row>
    <row r="650" spans="2:13"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</row>
    <row r="651" spans="2:13"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</row>
    <row r="652" spans="2:13"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</row>
    <row r="653" spans="2:13"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</row>
    <row r="654" spans="2:13"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</row>
    <row r="655" spans="2:13"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</row>
    <row r="656" spans="2:13"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</row>
    <row r="657" spans="2:13"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</row>
    <row r="658" spans="2:13"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</row>
    <row r="659" spans="2:13"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</row>
    <row r="660" spans="2:13"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</row>
    <row r="661" spans="2:13"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</row>
    <row r="662" spans="2:13"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</row>
    <row r="663" spans="2:13"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</row>
    <row r="664" spans="2:13"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</row>
    <row r="665" spans="2:13"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</row>
    <row r="666" spans="2:13"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</row>
    <row r="667" spans="2:13"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</row>
    <row r="668" spans="2:13"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</row>
    <row r="669" spans="2:13"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</row>
    <row r="670" spans="2:13"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</row>
    <row r="671" spans="2:13"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</row>
    <row r="672" spans="2:13"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</row>
    <row r="673" spans="2:13"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</row>
    <row r="674" spans="2:13"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</row>
    <row r="675" spans="2:13"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</row>
    <row r="676" spans="2:13"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</row>
    <row r="677" spans="2:13"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</row>
    <row r="678" spans="2:13"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</row>
    <row r="679" spans="2:13"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</row>
  </sheetData>
  <pageMargins left="0.23622047244094491" right="0.23622047244094491" top="0.39370078740157483" bottom="0.74803149606299213" header="0" footer="0.31496062992125984"/>
  <pageSetup paperSize="9" scale="9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9"/>
  <sheetViews>
    <sheetView workbookViewId="0">
      <selection activeCell="F16" sqref="F16"/>
    </sheetView>
  </sheetViews>
  <sheetFormatPr baseColWidth="10" defaultColWidth="11.42578125" defaultRowHeight="12.75"/>
  <cols>
    <col min="1" max="1" width="11.7109375" style="165" customWidth="1"/>
    <col min="2" max="2" width="6.5703125" style="165" bestFit="1" customWidth="1"/>
    <col min="3" max="3" width="7" style="165" bestFit="1" customWidth="1"/>
    <col min="4" max="4" width="5.7109375" style="165" bestFit="1" customWidth="1"/>
    <col min="5" max="5" width="6.140625" style="165" customWidth="1"/>
    <col min="6" max="6" width="5.7109375" style="165" bestFit="1" customWidth="1"/>
    <col min="7" max="7" width="5.85546875" style="165" bestFit="1" customWidth="1"/>
    <col min="8" max="8" width="6.28515625" style="165" bestFit="1" customWidth="1"/>
    <col min="9" max="9" width="6.5703125" style="165" bestFit="1" customWidth="1"/>
    <col min="10" max="10" width="9.28515625" style="165" bestFit="1" customWidth="1"/>
    <col min="11" max="11" width="8.140625" style="165" bestFit="1" customWidth="1"/>
    <col min="12" max="12" width="9.7109375" style="165" bestFit="1" customWidth="1"/>
    <col min="13" max="13" width="9.5703125" style="165" bestFit="1" customWidth="1"/>
    <col min="14" max="14" width="7.85546875" style="360" customWidth="1"/>
    <col min="15" max="15" width="8.85546875" style="360" customWidth="1"/>
    <col min="16" max="16" width="11.42578125" style="165" customWidth="1"/>
    <col min="17" max="16384" width="11.42578125" style="165"/>
  </cols>
  <sheetData>
    <row r="1" spans="1:15">
      <c r="A1" s="319" t="s">
        <v>676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64"/>
      <c r="O1" s="164"/>
    </row>
    <row r="2" spans="1:15">
      <c r="A2" s="321" t="s">
        <v>677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164"/>
      <c r="O2" s="164"/>
    </row>
    <row r="3" spans="1:1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64"/>
      <c r="O3" s="164"/>
    </row>
    <row r="4" spans="1:15">
      <c r="A4" s="312"/>
      <c r="B4" s="346" t="s">
        <v>182</v>
      </c>
      <c r="C4" s="346" t="s">
        <v>183</v>
      </c>
      <c r="D4" s="346" t="s">
        <v>184</v>
      </c>
      <c r="E4" s="346" t="s">
        <v>185</v>
      </c>
      <c r="F4" s="346" t="s">
        <v>186</v>
      </c>
      <c r="G4" s="346" t="s">
        <v>187</v>
      </c>
      <c r="H4" s="346" t="s">
        <v>188</v>
      </c>
      <c r="I4" s="346" t="s">
        <v>189</v>
      </c>
      <c r="J4" s="346" t="s">
        <v>190</v>
      </c>
      <c r="K4" s="346" t="s">
        <v>191</v>
      </c>
      <c r="L4" s="346" t="s">
        <v>192</v>
      </c>
      <c r="M4" s="346" t="s">
        <v>193</v>
      </c>
      <c r="N4" s="132"/>
      <c r="O4" s="132"/>
    </row>
    <row r="5" spans="1:15">
      <c r="A5" s="169" t="s">
        <v>641</v>
      </c>
      <c r="B5" s="187">
        <v>4961</v>
      </c>
      <c r="C5" s="187">
        <v>7856</v>
      </c>
      <c r="D5" s="187">
        <v>11537</v>
      </c>
      <c r="E5" s="187">
        <v>13232</v>
      </c>
      <c r="F5" s="187">
        <v>15783</v>
      </c>
      <c r="G5" s="187">
        <v>15926</v>
      </c>
      <c r="H5" s="187">
        <v>12805</v>
      </c>
      <c r="I5" s="187">
        <v>9639</v>
      </c>
      <c r="J5" s="187">
        <v>16339</v>
      </c>
      <c r="K5" s="187">
        <v>15871</v>
      </c>
      <c r="L5" s="187">
        <v>16350</v>
      </c>
      <c r="M5" s="187">
        <v>12147</v>
      </c>
      <c r="N5" s="246"/>
      <c r="O5" s="132"/>
    </row>
    <row r="6" spans="1:15">
      <c r="A6" s="138" t="s">
        <v>7</v>
      </c>
      <c r="B6" s="122">
        <v>2583</v>
      </c>
      <c r="C6" s="136">
        <v>3760</v>
      </c>
      <c r="D6" s="136">
        <v>5555</v>
      </c>
      <c r="E6" s="136">
        <v>7052</v>
      </c>
      <c r="F6" s="136">
        <v>8146</v>
      </c>
      <c r="G6" s="136">
        <v>7758</v>
      </c>
      <c r="H6" s="136">
        <v>6579</v>
      </c>
      <c r="I6" s="136">
        <v>5022</v>
      </c>
      <c r="J6" s="136">
        <v>7850</v>
      </c>
      <c r="K6" s="136">
        <v>8082</v>
      </c>
      <c r="L6" s="136">
        <v>9199</v>
      </c>
      <c r="M6" s="136">
        <v>6822</v>
      </c>
      <c r="N6" s="356">
        <f>SUM(B6:M6)</f>
        <v>78408</v>
      </c>
      <c r="O6" s="132"/>
    </row>
    <row r="7" spans="1:15">
      <c r="A7" s="139" t="s">
        <v>8</v>
      </c>
      <c r="B7" s="125">
        <v>2378</v>
      </c>
      <c r="C7" s="195">
        <v>4096</v>
      </c>
      <c r="D7" s="195">
        <v>5982</v>
      </c>
      <c r="E7" s="195">
        <v>6180</v>
      </c>
      <c r="F7" s="195">
        <v>7637</v>
      </c>
      <c r="G7" s="195">
        <v>8168</v>
      </c>
      <c r="H7" s="195">
        <v>6226</v>
      </c>
      <c r="I7" s="195">
        <v>4617</v>
      </c>
      <c r="J7" s="195">
        <v>8489</v>
      </c>
      <c r="K7" s="195">
        <v>7789</v>
      </c>
      <c r="L7" s="195">
        <v>7151</v>
      </c>
      <c r="M7" s="125">
        <v>5325</v>
      </c>
      <c r="N7" s="356">
        <f>SUM(B7:M7)</f>
        <v>74038</v>
      </c>
      <c r="O7" s="132"/>
    </row>
    <row r="8" spans="1:15">
      <c r="A8" s="169" t="s">
        <v>642</v>
      </c>
      <c r="B8" s="187">
        <v>35173</v>
      </c>
      <c r="C8" s="187">
        <v>27711</v>
      </c>
      <c r="D8" s="187">
        <v>30517</v>
      </c>
      <c r="E8" s="187">
        <v>17930</v>
      </c>
      <c r="F8" s="187">
        <v>22506</v>
      </c>
      <c r="G8" s="187">
        <v>24466</v>
      </c>
      <c r="H8" s="187">
        <v>25214</v>
      </c>
      <c r="I8" s="187">
        <v>10684</v>
      </c>
      <c r="J8" s="187">
        <v>12151</v>
      </c>
      <c r="K8" s="187">
        <v>13036</v>
      </c>
      <c r="L8" s="187">
        <v>14396</v>
      </c>
      <c r="M8" s="187">
        <v>11908</v>
      </c>
      <c r="N8" s="356"/>
      <c r="O8" s="132"/>
    </row>
    <row r="9" spans="1:15">
      <c r="A9" s="138" t="s">
        <v>7</v>
      </c>
      <c r="B9" s="122">
        <v>21322</v>
      </c>
      <c r="C9" s="136">
        <v>15399</v>
      </c>
      <c r="D9" s="136">
        <v>17565</v>
      </c>
      <c r="E9" s="136">
        <v>10006</v>
      </c>
      <c r="F9" s="136">
        <v>12502</v>
      </c>
      <c r="G9" s="136">
        <v>12874</v>
      </c>
      <c r="H9" s="136">
        <v>13213</v>
      </c>
      <c r="I9" s="136">
        <v>5053</v>
      </c>
      <c r="J9" s="136">
        <v>5627</v>
      </c>
      <c r="K9" s="136">
        <v>6293</v>
      </c>
      <c r="L9" s="136">
        <v>6830</v>
      </c>
      <c r="M9" s="122">
        <v>5227</v>
      </c>
      <c r="N9" s="356">
        <f>SUM(B9:M9)</f>
        <v>131911</v>
      </c>
      <c r="O9" s="132"/>
    </row>
    <row r="10" spans="1:15">
      <c r="A10" s="139" t="s">
        <v>8</v>
      </c>
      <c r="B10" s="125">
        <v>13851</v>
      </c>
      <c r="C10" s="195">
        <v>12312</v>
      </c>
      <c r="D10" s="195">
        <v>12952</v>
      </c>
      <c r="E10" s="195">
        <v>7924</v>
      </c>
      <c r="F10" s="195">
        <v>10004</v>
      </c>
      <c r="G10" s="195">
        <v>11592</v>
      </c>
      <c r="H10" s="195">
        <v>12001</v>
      </c>
      <c r="I10" s="195">
        <v>5631</v>
      </c>
      <c r="J10" s="195">
        <v>6524</v>
      </c>
      <c r="K10" s="195">
        <v>6743</v>
      </c>
      <c r="L10" s="195">
        <v>7566</v>
      </c>
      <c r="M10" s="125">
        <v>6681</v>
      </c>
      <c r="N10" s="356">
        <f>SUM(B10:M10)</f>
        <v>113781</v>
      </c>
      <c r="O10" s="132"/>
    </row>
    <row r="11" spans="1:15" ht="13.5">
      <c r="A11" s="127" t="s">
        <v>216</v>
      </c>
      <c r="B11" s="132"/>
      <c r="C11" s="132"/>
      <c r="D11" s="357"/>
      <c r="E11" s="357"/>
      <c r="F11" s="357"/>
      <c r="G11" s="357"/>
      <c r="H11" s="132"/>
      <c r="I11" s="132"/>
      <c r="J11" s="132"/>
      <c r="K11" s="132"/>
      <c r="L11" s="132"/>
      <c r="M11" s="132"/>
      <c r="N11" s="246"/>
      <c r="O11" s="358"/>
    </row>
    <row r="12" spans="1:15">
      <c r="A12" s="132"/>
      <c r="B12" s="132"/>
      <c r="C12" s="132"/>
      <c r="D12" s="357"/>
      <c r="E12" s="357"/>
      <c r="F12" s="357"/>
      <c r="G12" s="357"/>
      <c r="H12" s="132"/>
      <c r="I12" s="132"/>
      <c r="J12" s="132"/>
      <c r="K12" s="132"/>
      <c r="L12" s="132"/>
      <c r="M12" s="132"/>
      <c r="N12" s="358"/>
      <c r="O12" s="358"/>
    </row>
    <row r="13" spans="1:15">
      <c r="A13" s="132"/>
      <c r="B13" s="132"/>
      <c r="C13" s="132"/>
      <c r="E13" s="359" t="s">
        <v>678</v>
      </c>
      <c r="G13" s="357"/>
      <c r="H13" s="132"/>
      <c r="I13" s="132"/>
      <c r="J13" s="132"/>
      <c r="K13" s="132"/>
      <c r="L13" s="132"/>
      <c r="M13" s="132"/>
      <c r="N13" s="358"/>
      <c r="O13" s="358"/>
    </row>
    <row r="14" spans="1:15">
      <c r="A14" s="132"/>
      <c r="B14" s="132"/>
      <c r="C14" s="132"/>
      <c r="D14" s="357"/>
      <c r="E14" s="357"/>
      <c r="F14" s="357"/>
      <c r="G14" s="357"/>
      <c r="H14" s="132"/>
      <c r="I14" s="132"/>
      <c r="J14" s="132"/>
      <c r="K14" s="132"/>
      <c r="L14" s="132"/>
      <c r="M14" s="132"/>
      <c r="N14" s="358"/>
      <c r="O14" s="358"/>
    </row>
    <row r="15" spans="1:15">
      <c r="A15" s="132"/>
      <c r="B15" s="132"/>
      <c r="C15" s="132"/>
      <c r="D15" s="357"/>
      <c r="E15" s="357"/>
      <c r="F15" s="357"/>
      <c r="G15" s="357"/>
      <c r="H15" s="132"/>
      <c r="I15" s="132"/>
      <c r="J15" s="132"/>
      <c r="K15" s="132"/>
      <c r="L15" s="132"/>
      <c r="M15" s="132"/>
      <c r="N15" s="164"/>
      <c r="O15" s="164"/>
    </row>
    <row r="16" spans="1:15">
      <c r="A16" s="132"/>
      <c r="B16" s="132"/>
      <c r="C16" s="132"/>
      <c r="D16" s="357"/>
      <c r="E16" s="357"/>
      <c r="F16" s="357"/>
      <c r="G16" s="357"/>
      <c r="H16" s="132"/>
      <c r="I16" s="132"/>
      <c r="J16" s="132"/>
      <c r="K16" s="132"/>
      <c r="L16" s="132"/>
      <c r="M16" s="132"/>
      <c r="N16" s="164"/>
      <c r="O16" s="164"/>
    </row>
    <row r="17" spans="1:15">
      <c r="A17" s="132"/>
      <c r="B17" s="132"/>
      <c r="C17" s="132"/>
      <c r="D17" s="357"/>
      <c r="E17" s="357"/>
      <c r="F17" s="357"/>
      <c r="G17" s="357"/>
      <c r="H17" s="132"/>
      <c r="I17" s="132"/>
      <c r="J17" s="132"/>
      <c r="K17" s="132"/>
      <c r="L17" s="132"/>
      <c r="M17" s="132"/>
      <c r="N17" s="164"/>
      <c r="O17" s="164"/>
    </row>
    <row r="18" spans="1:15">
      <c r="A18" s="132"/>
      <c r="B18" s="132"/>
      <c r="C18" s="132"/>
      <c r="D18" s="357"/>
      <c r="E18" s="357"/>
      <c r="F18" s="357"/>
      <c r="G18" s="357"/>
      <c r="H18" s="132"/>
      <c r="I18" s="132"/>
      <c r="J18" s="132"/>
      <c r="K18" s="132"/>
      <c r="L18" s="132"/>
      <c r="M18" s="132"/>
      <c r="N18" s="164"/>
      <c r="O18" s="164"/>
    </row>
    <row r="19" spans="1:15">
      <c r="A19" s="132"/>
      <c r="B19" s="132"/>
      <c r="C19" s="132"/>
      <c r="D19" s="357"/>
      <c r="E19" s="357"/>
      <c r="F19" s="357"/>
      <c r="G19" s="357"/>
      <c r="H19" s="132"/>
      <c r="I19" s="132"/>
      <c r="J19" s="132"/>
      <c r="K19" s="132"/>
      <c r="L19" s="132"/>
      <c r="M19" s="132"/>
      <c r="N19" s="164"/>
      <c r="O19" s="164"/>
    </row>
    <row r="20" spans="1:15">
      <c r="A20" s="132"/>
      <c r="B20" s="132"/>
      <c r="C20" s="132"/>
      <c r="D20" s="357"/>
      <c r="E20" s="357"/>
      <c r="F20" s="357"/>
      <c r="G20" s="357"/>
      <c r="H20" s="132"/>
      <c r="I20" s="132"/>
      <c r="J20" s="132"/>
      <c r="K20" s="132"/>
      <c r="L20" s="132"/>
      <c r="M20" s="132"/>
      <c r="N20" s="164"/>
      <c r="O20" s="164"/>
    </row>
    <row r="21" spans="1:15">
      <c r="A21" s="132"/>
      <c r="B21" s="132"/>
      <c r="C21" s="132"/>
      <c r="D21" s="357"/>
      <c r="E21" s="357"/>
      <c r="F21" s="357"/>
      <c r="G21" s="357"/>
      <c r="H21" s="132"/>
      <c r="I21" s="132"/>
      <c r="J21" s="132"/>
      <c r="K21" s="132"/>
      <c r="L21" s="132"/>
      <c r="M21" s="132"/>
      <c r="N21" s="164"/>
      <c r="O21" s="164"/>
    </row>
    <row r="22" spans="1:15">
      <c r="A22" s="132"/>
      <c r="B22" s="132"/>
      <c r="C22" s="132"/>
      <c r="D22" s="357"/>
      <c r="E22" s="357"/>
      <c r="F22" s="357"/>
      <c r="G22" s="357"/>
      <c r="H22" s="132"/>
      <c r="I22" s="132"/>
      <c r="J22" s="132"/>
      <c r="K22" s="132"/>
      <c r="L22" s="132"/>
      <c r="M22" s="132"/>
      <c r="N22" s="164"/>
      <c r="O22" s="164"/>
    </row>
    <row r="23" spans="1:15">
      <c r="A23" s="132"/>
      <c r="B23" s="132"/>
      <c r="C23" s="132"/>
      <c r="D23" s="357"/>
      <c r="E23" s="357"/>
      <c r="F23" s="357"/>
      <c r="G23" s="357"/>
      <c r="H23" s="132"/>
      <c r="I23" s="132"/>
      <c r="J23" s="132"/>
      <c r="K23" s="132"/>
      <c r="L23" s="132"/>
      <c r="M23" s="132"/>
      <c r="N23" s="164"/>
      <c r="O23" s="164"/>
    </row>
    <row r="24" spans="1:15">
      <c r="A24" s="132"/>
      <c r="B24" s="132"/>
      <c r="C24" s="132"/>
      <c r="D24" s="357"/>
      <c r="E24" s="357"/>
      <c r="F24" s="357"/>
      <c r="G24" s="357"/>
      <c r="H24" s="132"/>
      <c r="I24" s="132"/>
      <c r="J24" s="132"/>
      <c r="K24" s="132"/>
      <c r="L24" s="132"/>
      <c r="M24" s="132"/>
      <c r="N24" s="164"/>
      <c r="O24" s="164"/>
    </row>
    <row r="25" spans="1:15">
      <c r="A25" s="132"/>
      <c r="B25" s="132"/>
      <c r="C25" s="132"/>
      <c r="D25" s="357"/>
      <c r="E25" s="357"/>
      <c r="F25" s="357"/>
      <c r="G25" s="357"/>
      <c r="H25" s="132"/>
      <c r="I25" s="132"/>
      <c r="J25" s="132"/>
      <c r="K25" s="132"/>
      <c r="L25" s="132"/>
      <c r="M25" s="132"/>
      <c r="N25" s="164"/>
      <c r="O25" s="164"/>
    </row>
    <row r="26" spans="1:15">
      <c r="A26" s="132"/>
      <c r="B26" s="132"/>
      <c r="C26" s="132"/>
      <c r="D26" s="357"/>
      <c r="E26" s="357"/>
      <c r="F26" s="357"/>
      <c r="G26" s="357"/>
      <c r="H26" s="132"/>
      <c r="I26" s="132"/>
      <c r="J26" s="132"/>
      <c r="K26" s="132"/>
      <c r="L26" s="132"/>
      <c r="M26" s="132"/>
      <c r="N26" s="164"/>
      <c r="O26" s="164"/>
    </row>
    <row r="27" spans="1:15">
      <c r="A27" s="132"/>
      <c r="B27" s="132"/>
      <c r="C27" s="132"/>
      <c r="D27" s="357"/>
      <c r="E27" s="357"/>
      <c r="F27" s="357"/>
      <c r="G27" s="357"/>
      <c r="H27" s="132"/>
      <c r="I27" s="132"/>
      <c r="J27" s="132"/>
      <c r="K27" s="132"/>
      <c r="L27" s="132"/>
      <c r="M27" s="132"/>
      <c r="N27" s="164"/>
      <c r="O27" s="164"/>
    </row>
    <row r="28" spans="1:15">
      <c r="A28" s="132"/>
      <c r="B28" s="132"/>
      <c r="C28" s="132"/>
      <c r="D28" s="357"/>
      <c r="E28" s="357"/>
      <c r="F28" s="357"/>
      <c r="G28" s="357"/>
      <c r="H28" s="132"/>
      <c r="I28" s="132"/>
      <c r="J28" s="132"/>
      <c r="K28" s="132"/>
      <c r="L28" s="132"/>
      <c r="M28" s="132"/>
      <c r="N28" s="164"/>
      <c r="O28" s="164"/>
    </row>
    <row r="29" spans="1:15">
      <c r="A29" s="132"/>
      <c r="B29" s="132"/>
      <c r="C29" s="132"/>
      <c r="D29" s="357"/>
      <c r="E29" s="357"/>
      <c r="F29" s="357"/>
      <c r="G29" s="357"/>
      <c r="H29" s="132"/>
      <c r="I29" s="132"/>
      <c r="J29" s="132"/>
      <c r="K29" s="132"/>
      <c r="L29" s="132"/>
      <c r="M29" s="132"/>
      <c r="N29" s="164"/>
      <c r="O29" s="164"/>
    </row>
    <row r="30" spans="1:15">
      <c r="A30" s="132"/>
      <c r="B30" s="132"/>
      <c r="C30" s="132"/>
      <c r="D30" s="357"/>
      <c r="E30" s="357"/>
      <c r="F30" s="357"/>
      <c r="G30" s="357"/>
      <c r="H30" s="132"/>
      <c r="I30" s="132"/>
      <c r="J30" s="132"/>
      <c r="K30" s="132"/>
      <c r="L30" s="132"/>
      <c r="M30" s="132"/>
      <c r="N30" s="164"/>
      <c r="O30" s="164"/>
    </row>
    <row r="31" spans="1:15">
      <c r="A31" s="132"/>
      <c r="B31" s="132"/>
      <c r="C31" s="132"/>
      <c r="D31" s="357"/>
      <c r="E31" s="357"/>
      <c r="F31" s="357"/>
      <c r="G31" s="357"/>
      <c r="H31" s="132"/>
      <c r="I31" s="132"/>
      <c r="J31" s="132"/>
      <c r="K31" s="132"/>
      <c r="L31" s="132"/>
      <c r="M31" s="132"/>
      <c r="N31" s="164"/>
      <c r="O31" s="164"/>
    </row>
    <row r="32" spans="1:15">
      <c r="A32" s="132"/>
      <c r="B32" s="132"/>
      <c r="C32" s="132"/>
      <c r="D32" s="357"/>
      <c r="E32" s="357"/>
      <c r="F32" s="357"/>
      <c r="G32" s="357"/>
      <c r="H32" s="132"/>
      <c r="I32" s="132"/>
      <c r="J32" s="132"/>
      <c r="K32" s="132"/>
      <c r="L32" s="132"/>
      <c r="M32" s="132"/>
      <c r="N32" s="164"/>
      <c r="O32" s="164"/>
    </row>
    <row r="33" spans="1:15">
      <c r="A33" s="132"/>
      <c r="B33" s="132"/>
      <c r="C33" s="132"/>
      <c r="D33" s="357"/>
      <c r="E33" s="357"/>
      <c r="F33" s="357"/>
      <c r="G33" s="357"/>
      <c r="H33" s="132"/>
      <c r="I33" s="132"/>
      <c r="J33" s="132"/>
      <c r="K33" s="132"/>
      <c r="L33" s="132"/>
      <c r="M33" s="132"/>
      <c r="N33" s="164"/>
      <c r="O33" s="164"/>
    </row>
    <row r="34" spans="1:15">
      <c r="A34" s="132"/>
      <c r="B34" s="132"/>
      <c r="C34" s="132"/>
      <c r="D34" s="357"/>
      <c r="E34" s="357"/>
      <c r="F34" s="357"/>
      <c r="G34" s="357"/>
      <c r="H34" s="132"/>
      <c r="I34" s="132"/>
      <c r="J34" s="132"/>
      <c r="K34" s="132"/>
      <c r="L34" s="132"/>
      <c r="M34" s="132"/>
      <c r="N34" s="164"/>
      <c r="O34" s="164"/>
    </row>
    <row r="35" spans="1:15">
      <c r="A35" s="132"/>
      <c r="B35" s="132"/>
      <c r="C35" s="132"/>
      <c r="D35" s="357"/>
      <c r="E35" s="357"/>
      <c r="F35" s="357"/>
      <c r="G35" s="357"/>
      <c r="H35" s="132"/>
      <c r="I35" s="132"/>
      <c r="J35" s="132"/>
      <c r="K35" s="132"/>
      <c r="L35" s="132"/>
      <c r="M35" s="132"/>
      <c r="N35" s="164"/>
      <c r="O35" s="164"/>
    </row>
    <row r="36" spans="1:15">
      <c r="A36" s="132"/>
      <c r="B36" s="132"/>
      <c r="C36" s="132"/>
      <c r="D36" s="357"/>
      <c r="E36" s="357"/>
      <c r="F36" s="357"/>
      <c r="G36" s="357"/>
      <c r="H36" s="132"/>
      <c r="I36" s="132"/>
      <c r="J36" s="132"/>
      <c r="K36" s="132"/>
      <c r="L36" s="132"/>
      <c r="M36" s="132"/>
      <c r="N36" s="164"/>
      <c r="O36" s="164"/>
    </row>
    <row r="37" spans="1:15">
      <c r="A37" s="132"/>
      <c r="B37" s="132"/>
      <c r="C37" s="132"/>
      <c r="D37" s="357"/>
      <c r="E37" s="357"/>
      <c r="F37" s="357"/>
      <c r="G37" s="357"/>
      <c r="H37" s="132"/>
      <c r="I37" s="132"/>
      <c r="J37" s="132"/>
      <c r="K37" s="132"/>
      <c r="L37" s="132"/>
      <c r="M37" s="132"/>
      <c r="N37" s="164"/>
      <c r="O37" s="164"/>
    </row>
    <row r="38" spans="1:15">
      <c r="A38" s="132"/>
      <c r="B38" s="132"/>
      <c r="C38" s="132"/>
      <c r="D38" s="357"/>
      <c r="E38" s="357"/>
      <c r="F38" s="357"/>
      <c r="G38" s="357"/>
      <c r="H38" s="132"/>
      <c r="I38" s="132"/>
      <c r="J38" s="132"/>
      <c r="K38" s="132"/>
      <c r="L38" s="132"/>
      <c r="M38" s="132"/>
      <c r="N38" s="164"/>
      <c r="O38" s="164"/>
    </row>
    <row r="39" spans="1:15">
      <c r="A39" s="132"/>
      <c r="B39" s="132"/>
      <c r="C39" s="132"/>
      <c r="D39" s="357"/>
      <c r="E39" s="357"/>
      <c r="F39" s="357"/>
      <c r="G39" s="357"/>
      <c r="H39" s="132"/>
      <c r="I39" s="132"/>
      <c r="J39" s="132"/>
      <c r="K39" s="132"/>
      <c r="L39" s="132"/>
      <c r="M39" s="132"/>
      <c r="N39" s="164"/>
      <c r="O39" s="164"/>
    </row>
    <row r="40" spans="1:15">
      <c r="A40" s="132"/>
      <c r="B40" s="132"/>
      <c r="C40" s="132"/>
      <c r="D40" s="357"/>
      <c r="E40" s="357"/>
      <c r="F40" s="357"/>
      <c r="G40" s="357"/>
      <c r="H40" s="132"/>
      <c r="I40" s="132"/>
      <c r="J40" s="132"/>
      <c r="K40" s="132"/>
      <c r="L40" s="132"/>
      <c r="M40" s="132"/>
      <c r="N40" s="164"/>
      <c r="O40" s="164"/>
    </row>
    <row r="41" spans="1:15">
      <c r="A41" s="132"/>
      <c r="B41" s="132"/>
      <c r="C41" s="132"/>
      <c r="D41" s="357"/>
      <c r="E41" s="357"/>
      <c r="F41" s="357"/>
      <c r="G41" s="357"/>
      <c r="H41" s="132"/>
      <c r="I41" s="132"/>
      <c r="J41" s="132"/>
      <c r="K41" s="132"/>
      <c r="L41" s="132"/>
      <c r="M41" s="132"/>
      <c r="N41" s="164"/>
      <c r="O41" s="164"/>
    </row>
    <row r="42" spans="1:15">
      <c r="A42" s="132"/>
      <c r="B42" s="132"/>
      <c r="C42" s="132"/>
      <c r="D42" s="357"/>
      <c r="E42" s="357"/>
      <c r="F42" s="357"/>
      <c r="G42" s="357"/>
      <c r="H42" s="132"/>
      <c r="I42" s="132"/>
      <c r="J42" s="132"/>
      <c r="K42" s="132"/>
      <c r="L42" s="132"/>
      <c r="M42" s="132"/>
      <c r="N42" s="164"/>
      <c r="O42" s="164"/>
    </row>
    <row r="43" spans="1:15">
      <c r="A43" s="132"/>
      <c r="B43" s="132"/>
      <c r="C43" s="132"/>
      <c r="D43" s="357"/>
      <c r="E43" s="357"/>
      <c r="F43" s="357"/>
      <c r="G43" s="357"/>
      <c r="H43" s="132"/>
      <c r="I43" s="132"/>
      <c r="J43" s="132"/>
      <c r="K43" s="132"/>
      <c r="L43" s="132"/>
      <c r="M43" s="132"/>
      <c r="N43" s="164"/>
      <c r="O43" s="164"/>
    </row>
    <row r="44" spans="1:15" ht="155.25" customHeight="1">
      <c r="A44" s="132"/>
      <c r="B44" s="132"/>
      <c r="C44" s="132"/>
      <c r="D44" s="357"/>
      <c r="E44" s="357"/>
      <c r="F44" s="357"/>
      <c r="G44" s="357"/>
      <c r="H44" s="132"/>
      <c r="I44" s="132"/>
      <c r="J44" s="132"/>
      <c r="K44" s="132"/>
      <c r="L44" s="132"/>
      <c r="M44" s="132"/>
      <c r="N44" s="164"/>
      <c r="O44" s="164"/>
    </row>
    <row r="45" spans="1:15">
      <c r="A45" s="132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64"/>
      <c r="O45" s="164"/>
    </row>
    <row r="46" spans="1:15">
      <c r="A46" s="132"/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64"/>
      <c r="O46" s="164"/>
    </row>
    <row r="47" spans="1:15">
      <c r="A47" s="132"/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64"/>
      <c r="O47" s="164"/>
    </row>
    <row r="48" spans="1:15">
      <c r="A48" s="132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64"/>
      <c r="O48" s="164"/>
    </row>
    <row r="49" spans="1:15">
      <c r="A49" s="132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64"/>
      <c r="O49" s="164"/>
    </row>
    <row r="50" spans="1:15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64"/>
      <c r="O50" s="164"/>
    </row>
    <row r="51" spans="1:15">
      <c r="A51" s="132"/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64"/>
      <c r="O51" s="164"/>
    </row>
    <row r="52" spans="1:15">
      <c r="A52" s="132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64"/>
      <c r="O52" s="164"/>
    </row>
    <row r="53" spans="1:15">
      <c r="A53" s="132"/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64"/>
      <c r="O53" s="164"/>
    </row>
    <row r="54" spans="1:15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64"/>
      <c r="O54" s="164"/>
    </row>
    <row r="55" spans="1:15">
      <c r="A55" s="132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64"/>
      <c r="O55" s="164"/>
    </row>
    <row r="56" spans="1:15">
      <c r="A56" s="132"/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64"/>
      <c r="O56" s="164"/>
    </row>
    <row r="57" spans="1:15">
      <c r="A57" s="132"/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64"/>
      <c r="O57" s="164"/>
    </row>
    <row r="58" spans="1:15">
      <c r="A58" s="132"/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64"/>
      <c r="O58" s="164"/>
    </row>
    <row r="59" spans="1:15">
      <c r="A59" s="132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64"/>
      <c r="O59" s="164"/>
    </row>
    <row r="60" spans="1:15">
      <c r="A60" s="132"/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64"/>
      <c r="O60" s="164"/>
    </row>
    <row r="61" spans="1:15">
      <c r="A61" s="132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64"/>
      <c r="O61" s="164"/>
    </row>
    <row r="62" spans="1:15">
      <c r="A62" s="132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64"/>
      <c r="O62" s="164"/>
    </row>
    <row r="63" spans="1:15">
      <c r="A63" s="132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64"/>
      <c r="O63" s="164"/>
    </row>
    <row r="64" spans="1:15">
      <c r="A64" s="132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64"/>
      <c r="O64" s="164"/>
    </row>
    <row r="65" spans="1:15">
      <c r="A65" s="132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64"/>
      <c r="O65" s="164"/>
    </row>
    <row r="66" spans="1:15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64"/>
      <c r="O66" s="164"/>
    </row>
    <row r="67" spans="1:1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64"/>
      <c r="O67" s="164"/>
    </row>
    <row r="68" spans="1:1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64"/>
      <c r="O68" s="164"/>
    </row>
    <row r="69" spans="1:15">
      <c r="A69" s="132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64"/>
      <c r="O69" s="164"/>
    </row>
    <row r="70" spans="1:15">
      <c r="A70" s="132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64"/>
      <c r="O70" s="164"/>
    </row>
    <row r="71" spans="1:15">
      <c r="A71" s="132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  <c r="O71" s="164"/>
    </row>
    <row r="72" spans="1:15">
      <c r="A72" s="132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  <c r="O72" s="164"/>
    </row>
    <row r="73" spans="1:15">
      <c r="A73" s="132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64"/>
      <c r="O73" s="164"/>
    </row>
    <row r="74" spans="1:15">
      <c r="A74" s="132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64"/>
      <c r="O74" s="164"/>
    </row>
    <row r="75" spans="1:15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64"/>
      <c r="O75" s="164"/>
    </row>
    <row r="76" spans="1:15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64"/>
      <c r="O76" s="164"/>
    </row>
    <row r="77" spans="1:15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64"/>
      <c r="O77" s="164"/>
    </row>
    <row r="78" spans="1:15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64"/>
      <c r="O78" s="164"/>
    </row>
    <row r="79" spans="1:15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64"/>
      <c r="O79" s="164"/>
    </row>
    <row r="80" spans="1:15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64"/>
      <c r="O80" s="164"/>
    </row>
    <row r="81" spans="1:15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64"/>
      <c r="O81" s="164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64"/>
      <c r="O82" s="164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64"/>
      <c r="O83" s="164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64"/>
      <c r="O84" s="164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64"/>
      <c r="O85" s="164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64"/>
      <c r="O86" s="164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64"/>
      <c r="O87" s="164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64"/>
      <c r="O88" s="164"/>
    </row>
    <row r="89" spans="1:15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64"/>
      <c r="O89" s="164"/>
    </row>
    <row r="90" spans="1:15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64"/>
      <c r="O90" s="164"/>
    </row>
    <row r="91" spans="1:15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64"/>
      <c r="O91" s="164"/>
    </row>
    <row r="92" spans="1:15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64"/>
      <c r="O92" s="164"/>
    </row>
    <row r="93" spans="1:15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64"/>
      <c r="O93" s="164"/>
    </row>
    <row r="94" spans="1:15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64"/>
      <c r="O94" s="164"/>
    </row>
    <row r="95" spans="1:15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64"/>
      <c r="O95" s="164"/>
    </row>
    <row r="96" spans="1:15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64"/>
      <c r="O96" s="164"/>
    </row>
    <row r="97" spans="1:15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64"/>
      <c r="O97" s="164"/>
    </row>
    <row r="98" spans="1:15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64"/>
      <c r="O98" s="164"/>
    </row>
    <row r="99" spans="1:15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64"/>
      <c r="O99" s="164"/>
    </row>
    <row r="100" spans="1:15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64"/>
      <c r="O100" s="164"/>
    </row>
    <row r="101" spans="1:15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64"/>
      <c r="O101" s="164"/>
    </row>
    <row r="102" spans="1:15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64"/>
      <c r="O102" s="164"/>
    </row>
    <row r="103" spans="1:15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64"/>
      <c r="O103" s="164"/>
    </row>
    <row r="104" spans="1:15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64"/>
      <c r="O104" s="164"/>
    </row>
    <row r="105" spans="1:15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64"/>
      <c r="O105" s="164"/>
    </row>
    <row r="106" spans="1:15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64"/>
      <c r="O106" s="164"/>
    </row>
    <row r="107" spans="1:15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64"/>
      <c r="O107" s="164"/>
    </row>
    <row r="108" spans="1:15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</row>
    <row r="109" spans="1:15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</row>
    <row r="110" spans="1:15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</row>
    <row r="111" spans="1:15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</row>
    <row r="112" spans="1:15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</row>
    <row r="113" spans="1:13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</row>
    <row r="114" spans="1:13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</row>
    <row r="115" spans="1:13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</row>
    <row r="116" spans="1:13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</row>
    <row r="117" spans="1:13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</row>
    <row r="118" spans="1:13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</row>
    <row r="119" spans="1:13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</row>
    <row r="120" spans="1:13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</row>
    <row r="121" spans="1:13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</row>
    <row r="122" spans="1:13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</row>
    <row r="123" spans="1:13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</row>
    <row r="124" spans="1:13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</row>
    <row r="125" spans="1:13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</row>
    <row r="126" spans="1:13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</row>
    <row r="127" spans="1:13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</row>
    <row r="128" spans="1:13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</row>
    <row r="129" spans="1:13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</row>
    <row r="130" spans="1:13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</row>
    <row r="131" spans="1:13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</row>
    <row r="132" spans="1:13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</row>
    <row r="133" spans="1:13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</row>
    <row r="134" spans="1:13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</row>
    <row r="135" spans="1:13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</row>
    <row r="136" spans="1:13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</row>
    <row r="137" spans="1:13">
      <c r="A137" s="132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</row>
    <row r="138" spans="1:13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</row>
    <row r="139" spans="1:13">
      <c r="A139" s="132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</row>
    <row r="140" spans="1:13">
      <c r="A140" s="132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</row>
    <row r="141" spans="1:13">
      <c r="A141" s="132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</row>
    <row r="142" spans="1:13">
      <c r="A142" s="132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</row>
    <row r="143" spans="1:13">
      <c r="A143" s="132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</row>
    <row r="144" spans="1:13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</row>
    <row r="145" spans="1:13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</row>
    <row r="146" spans="1:13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</row>
    <row r="147" spans="1:13">
      <c r="A147" s="132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</row>
    <row r="148" spans="1:13">
      <c r="A148" s="132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</row>
    <row r="149" spans="1:13">
      <c r="A149" s="132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</row>
    <row r="150" spans="1:13">
      <c r="A150" s="132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</row>
    <row r="151" spans="1:13">
      <c r="A151" s="132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</row>
    <row r="152" spans="1:13">
      <c r="A152" s="132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</row>
    <row r="153" spans="1:13">
      <c r="A153" s="132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</row>
    <row r="154" spans="1:13">
      <c r="A154" s="132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</row>
    <row r="155" spans="1:13">
      <c r="A155" s="132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</row>
    <row r="156" spans="1:13">
      <c r="A156" s="132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</row>
    <row r="157" spans="1:13">
      <c r="A157" s="132"/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</row>
    <row r="158" spans="1:13">
      <c r="A158" s="132"/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</row>
    <row r="159" spans="1:13">
      <c r="A159" s="132"/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</row>
    <row r="160" spans="1:13">
      <c r="A160" s="132"/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</row>
    <row r="161" spans="1:13">
      <c r="A161" s="132"/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</row>
    <row r="162" spans="1:13">
      <c r="A162" s="132"/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</row>
    <row r="163" spans="1:13">
      <c r="A163" s="132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</row>
    <row r="164" spans="1:13">
      <c r="A164" s="132"/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</row>
    <row r="165" spans="1:13">
      <c r="A165" s="132"/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</row>
    <row r="166" spans="1:1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</row>
    <row r="167" spans="1:13">
      <c r="A167" s="132"/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</row>
    <row r="168" spans="1:13">
      <c r="A168" s="132"/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</row>
    <row r="169" spans="1:13">
      <c r="A169" s="132"/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</row>
    <row r="170" spans="1:13">
      <c r="A170" s="132"/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</row>
    <row r="171" spans="1:1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</row>
    <row r="172" spans="1:13">
      <c r="A172" s="132"/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</row>
    <row r="173" spans="1:13">
      <c r="A173" s="132"/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</row>
    <row r="174" spans="1:13">
      <c r="A174" s="132"/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</row>
    <row r="175" spans="1:13">
      <c r="A175" s="132"/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</row>
    <row r="176" spans="1:13">
      <c r="A176" s="132"/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</row>
    <row r="177" spans="1:13">
      <c r="A177" s="132"/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</row>
    <row r="178" spans="1:13">
      <c r="A178" s="132"/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</row>
    <row r="179" spans="1:13">
      <c r="A179" s="132"/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</row>
    <row r="180" spans="1:13">
      <c r="A180" s="132"/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</row>
    <row r="181" spans="1:13">
      <c r="A181" s="132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</row>
    <row r="182" spans="1:13">
      <c r="A182" s="132"/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</row>
    <row r="183" spans="1:13">
      <c r="A183" s="132"/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</row>
    <row r="184" spans="1:13">
      <c r="A184" s="132"/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</row>
    <row r="185" spans="1:13">
      <c r="A185" s="132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</row>
    <row r="186" spans="1:13">
      <c r="A186" s="132"/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</row>
    <row r="187" spans="1:13">
      <c r="A187" s="132"/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</row>
    <row r="188" spans="1:13">
      <c r="A188" s="132"/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</row>
    <row r="189" spans="1:13">
      <c r="A189" s="132"/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</row>
    <row r="190" spans="1:13">
      <c r="A190" s="132"/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</row>
    <row r="191" spans="1:13">
      <c r="A191" s="132"/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</row>
    <row r="192" spans="1:13">
      <c r="A192" s="132"/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</row>
    <row r="193" spans="1:13">
      <c r="A193" s="132"/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</row>
    <row r="194" spans="1:13">
      <c r="A194" s="132"/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</row>
    <row r="195" spans="1:13">
      <c r="A195" s="132"/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</row>
    <row r="196" spans="1:13">
      <c r="A196" s="132"/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</row>
    <row r="197" spans="1:13">
      <c r="A197" s="132"/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</row>
    <row r="198" spans="1:13">
      <c r="A198" s="132"/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</row>
    <row r="199" spans="1:13">
      <c r="A199" s="132"/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</row>
    <row r="200" spans="1:13">
      <c r="A200" s="132"/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</row>
    <row r="201" spans="1:13">
      <c r="A201" s="132"/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</row>
    <row r="202" spans="1:13">
      <c r="A202" s="132"/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</row>
    <row r="203" spans="1:13">
      <c r="A203" s="132"/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</row>
    <row r="204" spans="1:13">
      <c r="A204" s="132"/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</row>
    <row r="205" spans="1:13">
      <c r="A205" s="132"/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</row>
    <row r="206" spans="1:13">
      <c r="A206" s="132"/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</row>
    <row r="207" spans="1:13">
      <c r="A207" s="132"/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</row>
    <row r="208" spans="1:13">
      <c r="A208" s="132"/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</row>
    <row r="209" spans="1:13">
      <c r="A209" s="132"/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</row>
    <row r="210" spans="1:13">
      <c r="A210" s="132"/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</row>
    <row r="211" spans="1:13">
      <c r="A211" s="132"/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</row>
    <row r="212" spans="1:13">
      <c r="A212" s="132"/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</row>
    <row r="213" spans="1:13">
      <c r="A213" s="132"/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</row>
    <row r="214" spans="1:13">
      <c r="A214" s="132"/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</row>
    <row r="215" spans="1:13">
      <c r="A215" s="132"/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</row>
    <row r="216" spans="1:13">
      <c r="A216" s="132"/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</row>
    <row r="217" spans="1:13">
      <c r="A217" s="132"/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</row>
    <row r="218" spans="1:13">
      <c r="A218" s="132"/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</row>
    <row r="219" spans="1:13">
      <c r="A219" s="132"/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</row>
    <row r="220" spans="1:13">
      <c r="A220" s="132"/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</row>
    <row r="221" spans="1:13">
      <c r="A221" s="132"/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</row>
    <row r="222" spans="1:13">
      <c r="A222" s="132"/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</row>
    <row r="223" spans="1:13">
      <c r="A223" s="132"/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</row>
    <row r="224" spans="1:13">
      <c r="A224" s="132"/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</row>
    <row r="225" spans="1:13">
      <c r="A225" s="132"/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</row>
    <row r="226" spans="1:13">
      <c r="A226" s="132"/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</row>
    <row r="227" spans="1:13">
      <c r="A227" s="132"/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</row>
    <row r="228" spans="1:13">
      <c r="A228" s="132"/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</row>
    <row r="229" spans="1:13">
      <c r="A229" s="132"/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</row>
    <row r="230" spans="1:13">
      <c r="A230" s="132"/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</row>
    <row r="231" spans="1:13">
      <c r="A231" s="132"/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</row>
    <row r="232" spans="1:13">
      <c r="A232" s="132"/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</row>
    <row r="233" spans="1:13">
      <c r="A233" s="132"/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</row>
    <row r="234" spans="1:13">
      <c r="A234" s="132"/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</row>
    <row r="235" spans="1:13">
      <c r="A235" s="132"/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</row>
    <row r="236" spans="1:13">
      <c r="A236" s="132"/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</row>
    <row r="237" spans="1:13">
      <c r="A237" s="132"/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</row>
    <row r="238" spans="1:13">
      <c r="A238" s="132"/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</row>
    <row r="239" spans="1:13">
      <c r="A239" s="132"/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</row>
    <row r="240" spans="1:13">
      <c r="A240" s="132"/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</row>
    <row r="241" spans="1:13">
      <c r="A241" s="132"/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</row>
    <row r="242" spans="1:13">
      <c r="A242" s="132"/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</row>
    <row r="243" spans="1:13">
      <c r="A243" s="132"/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</row>
    <row r="244" spans="1:13">
      <c r="A244" s="132"/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</row>
    <row r="245" spans="1:13">
      <c r="A245" s="132"/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</row>
    <row r="246" spans="1:13">
      <c r="A246" s="132"/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</row>
    <row r="247" spans="1:13">
      <c r="A247" s="132"/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</row>
    <row r="248" spans="1:13">
      <c r="A248" s="132"/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</row>
    <row r="249" spans="1:13">
      <c r="A249" s="132"/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1"/>
  <sheetViews>
    <sheetView zoomScaleNormal="100" workbookViewId="0">
      <selection activeCell="I24" sqref="I24"/>
    </sheetView>
  </sheetViews>
  <sheetFormatPr baseColWidth="10" defaultColWidth="11.42578125" defaultRowHeight="12.75"/>
  <cols>
    <col min="1" max="1" width="11.28515625" style="364" customWidth="1"/>
    <col min="2" max="7" width="12" style="364" customWidth="1"/>
    <col min="8" max="13" width="9.28515625" style="364" customWidth="1"/>
    <col min="14" max="14" width="5.42578125" style="364" customWidth="1"/>
    <col min="15" max="15" width="6.85546875" style="362" customWidth="1"/>
    <col min="16" max="16" width="11.42578125" style="363"/>
    <col min="17" max="18" width="6.85546875" style="363" customWidth="1"/>
    <col min="19" max="19" width="13.7109375" style="363" customWidth="1"/>
    <col min="20" max="20" width="6.85546875" style="363" customWidth="1"/>
    <col min="21" max="21" width="13.28515625" style="363" customWidth="1"/>
    <col min="22" max="25" width="6.85546875" style="363" customWidth="1"/>
    <col min="26" max="16384" width="11.42578125" style="364"/>
  </cols>
  <sheetData>
    <row r="1" spans="1:29" s="363" customFormat="1">
      <c r="A1" s="361" t="s">
        <v>679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62"/>
      <c r="Z1" s="364"/>
      <c r="AA1" s="364"/>
      <c r="AB1" s="364"/>
      <c r="AC1" s="364"/>
    </row>
    <row r="2" spans="1:29" s="363" customFormat="1">
      <c r="A2" s="365" t="s">
        <v>680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62"/>
      <c r="Z2" s="364"/>
      <c r="AA2" s="364"/>
      <c r="AB2" s="364"/>
      <c r="AC2" s="364"/>
    </row>
    <row r="3" spans="1:29" s="363" customForma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2"/>
      <c r="O3" s="362"/>
      <c r="Z3" s="364"/>
      <c r="AA3" s="364"/>
      <c r="AB3" s="364"/>
      <c r="AC3" s="364"/>
    </row>
    <row r="4" spans="1:29" s="363" customFormat="1">
      <c r="A4" s="366"/>
      <c r="B4" s="367" t="s">
        <v>182</v>
      </c>
      <c r="C4" s="367" t="s">
        <v>183</v>
      </c>
      <c r="D4" s="367" t="s">
        <v>184</v>
      </c>
      <c r="E4" s="367" t="s">
        <v>185</v>
      </c>
      <c r="F4" s="367" t="s">
        <v>186</v>
      </c>
      <c r="G4" s="367" t="s">
        <v>187</v>
      </c>
      <c r="N4" s="2"/>
      <c r="O4" s="362"/>
      <c r="Z4" s="364"/>
      <c r="AA4" s="364"/>
      <c r="AB4" s="364"/>
      <c r="AC4" s="364"/>
    </row>
    <row r="5" spans="1:29" s="363" customFormat="1">
      <c r="A5" s="94" t="s">
        <v>27</v>
      </c>
      <c r="B5" s="368">
        <v>406147</v>
      </c>
      <c r="C5" s="368">
        <v>409011</v>
      </c>
      <c r="D5" s="368">
        <v>410096</v>
      </c>
      <c r="E5" s="368">
        <v>414640</v>
      </c>
      <c r="F5" s="368">
        <v>412047</v>
      </c>
      <c r="G5" s="368">
        <v>411802</v>
      </c>
      <c r="N5" s="2"/>
      <c r="O5" s="362"/>
      <c r="Q5" s="369"/>
      <c r="Z5" s="364"/>
      <c r="AA5" s="364"/>
      <c r="AB5" s="364"/>
      <c r="AC5" s="364"/>
    </row>
    <row r="6" spans="1:29" s="363" customFormat="1">
      <c r="A6" s="94" t="s">
        <v>28</v>
      </c>
      <c r="B6" s="368">
        <v>1065268</v>
      </c>
      <c r="C6" s="368">
        <v>1069826</v>
      </c>
      <c r="D6" s="368">
        <v>1071497</v>
      </c>
      <c r="E6" s="368">
        <v>1082780</v>
      </c>
      <c r="F6" s="368">
        <v>1077390</v>
      </c>
      <c r="G6" s="368">
        <v>1065307</v>
      </c>
      <c r="N6" s="2"/>
      <c r="O6" s="362"/>
      <c r="Z6" s="364"/>
      <c r="AA6" s="364"/>
      <c r="AB6" s="364"/>
      <c r="AC6" s="364"/>
    </row>
    <row r="7" spans="1:29" s="363" customFormat="1">
      <c r="A7" s="94" t="s">
        <v>29</v>
      </c>
      <c r="B7" s="368">
        <v>1982606</v>
      </c>
      <c r="C7" s="368">
        <v>1993117</v>
      </c>
      <c r="D7" s="368">
        <v>2003687</v>
      </c>
      <c r="E7" s="368">
        <v>2031608</v>
      </c>
      <c r="F7" s="368">
        <v>2028091</v>
      </c>
      <c r="G7" s="368">
        <v>2021582</v>
      </c>
      <c r="N7" s="2"/>
      <c r="O7" s="362"/>
      <c r="Q7" s="369"/>
      <c r="Z7" s="364"/>
      <c r="AA7" s="364"/>
      <c r="AB7" s="364"/>
      <c r="AC7" s="364"/>
    </row>
    <row r="8" spans="1:29" s="363" customFormat="1">
      <c r="A8" s="94" t="s">
        <v>30</v>
      </c>
      <c r="B8" s="368">
        <v>19534921</v>
      </c>
      <c r="C8" s="368">
        <v>19661611</v>
      </c>
      <c r="D8" s="368">
        <v>19764004</v>
      </c>
      <c r="E8" s="368">
        <v>20098119</v>
      </c>
      <c r="F8" s="368">
        <v>20173603</v>
      </c>
      <c r="G8" s="368">
        <v>20094348</v>
      </c>
      <c r="N8" s="2"/>
      <c r="O8" s="362"/>
      <c r="Q8" s="369"/>
      <c r="Z8" s="364"/>
      <c r="AA8" s="364"/>
      <c r="AB8" s="364"/>
      <c r="AC8" s="364"/>
    </row>
    <row r="9" spans="1:29" s="363" customFormat="1" ht="13.5">
      <c r="A9" s="366"/>
      <c r="B9" s="367" t="s">
        <v>188</v>
      </c>
      <c r="C9" s="367" t="s">
        <v>189</v>
      </c>
      <c r="D9" s="367" t="s">
        <v>190</v>
      </c>
      <c r="E9" s="367" t="s">
        <v>191</v>
      </c>
      <c r="F9" s="367" t="s">
        <v>192</v>
      </c>
      <c r="G9" s="367" t="s">
        <v>193</v>
      </c>
      <c r="H9" s="370"/>
      <c r="I9" s="370"/>
      <c r="J9" s="370"/>
      <c r="K9" s="371"/>
      <c r="L9" s="371"/>
      <c r="M9" s="371"/>
      <c r="N9" s="2"/>
      <c r="O9" s="362"/>
      <c r="Z9" s="364"/>
      <c r="AA9" s="364"/>
      <c r="AB9" s="364"/>
      <c r="AC9" s="364"/>
    </row>
    <row r="10" spans="1:29" s="363" customFormat="1" ht="13.5">
      <c r="A10" s="94" t="s">
        <v>27</v>
      </c>
      <c r="B10" s="368">
        <v>413606</v>
      </c>
      <c r="C10" s="368">
        <v>405793</v>
      </c>
      <c r="D10" s="368">
        <v>414253</v>
      </c>
      <c r="E10" s="372">
        <v>419422</v>
      </c>
      <c r="F10" s="372">
        <v>426608</v>
      </c>
      <c r="G10" s="372">
        <v>423929</v>
      </c>
      <c r="H10" s="370"/>
      <c r="I10" s="370"/>
      <c r="J10" s="370"/>
      <c r="K10" s="371"/>
      <c r="L10" s="371"/>
      <c r="M10" s="371"/>
      <c r="N10" s="2"/>
      <c r="O10" s="362"/>
      <c r="Z10" s="364"/>
      <c r="AA10" s="364"/>
      <c r="AB10" s="364"/>
      <c r="AC10" s="364"/>
    </row>
    <row r="11" spans="1:29" s="363" customFormat="1" ht="13.5">
      <c r="A11" s="94" t="s">
        <v>28</v>
      </c>
      <c r="B11" s="368">
        <v>1070354</v>
      </c>
      <c r="C11" s="368">
        <v>1046233</v>
      </c>
      <c r="D11" s="368">
        <v>1066384</v>
      </c>
      <c r="E11" s="372">
        <v>1095012</v>
      </c>
      <c r="F11" s="372">
        <v>1109393</v>
      </c>
      <c r="G11" s="372">
        <v>1109846</v>
      </c>
      <c r="H11" s="370"/>
      <c r="I11" s="370"/>
      <c r="J11" s="370"/>
      <c r="K11" s="371"/>
      <c r="L11" s="371"/>
      <c r="M11" s="371"/>
      <c r="N11" s="2"/>
      <c r="O11" s="373"/>
      <c r="P11" s="374"/>
      <c r="Q11" s="374"/>
      <c r="R11" s="374"/>
      <c r="S11" s="374"/>
      <c r="T11" s="374"/>
      <c r="U11" s="374"/>
      <c r="V11" s="374"/>
      <c r="W11" s="374"/>
      <c r="X11" s="374"/>
      <c r="Y11" s="374"/>
      <c r="Z11" s="374"/>
      <c r="AA11" s="374"/>
      <c r="AB11" s="364"/>
      <c r="AC11" s="364"/>
    </row>
    <row r="12" spans="1:29" s="363" customFormat="1" ht="13.5">
      <c r="A12" s="94" t="s">
        <v>29</v>
      </c>
      <c r="B12" s="368">
        <v>2040963</v>
      </c>
      <c r="C12" s="368">
        <v>1982370</v>
      </c>
      <c r="D12" s="368">
        <v>2014558</v>
      </c>
      <c r="E12" s="372">
        <v>2056214</v>
      </c>
      <c r="F12" s="372">
        <v>2073106</v>
      </c>
      <c r="G12" s="372">
        <v>2073027</v>
      </c>
      <c r="H12" s="370"/>
      <c r="I12" s="370"/>
      <c r="J12" s="370"/>
      <c r="K12" s="371"/>
      <c r="L12" s="371"/>
      <c r="M12" s="371"/>
      <c r="N12" s="2"/>
      <c r="O12" s="373"/>
      <c r="P12" s="374"/>
      <c r="Q12" s="374"/>
      <c r="R12" s="374"/>
      <c r="S12" s="374"/>
      <c r="T12" s="374"/>
      <c r="U12" s="373"/>
      <c r="V12" s="373"/>
      <c r="W12" s="373"/>
      <c r="X12" s="374"/>
      <c r="Y12" s="374"/>
      <c r="Z12" s="374"/>
      <c r="AA12" s="374"/>
      <c r="AB12" s="364"/>
      <c r="AC12" s="364"/>
    </row>
    <row r="13" spans="1:29" s="363" customFormat="1">
      <c r="A13" s="375" t="s">
        <v>30</v>
      </c>
      <c r="B13" s="376">
        <v>20275194</v>
      </c>
      <c r="C13" s="376">
        <v>19865765</v>
      </c>
      <c r="D13" s="376">
        <v>20053519</v>
      </c>
      <c r="E13" s="377">
        <v>20144325</v>
      </c>
      <c r="F13" s="377">
        <v>20238561</v>
      </c>
      <c r="G13" s="377">
        <v>20296270</v>
      </c>
      <c r="H13" s="2"/>
      <c r="I13" s="2"/>
      <c r="J13" s="2"/>
      <c r="K13" s="2"/>
      <c r="L13" s="2"/>
      <c r="M13" s="17"/>
      <c r="N13" s="2"/>
      <c r="O13" s="373"/>
      <c r="P13" s="374"/>
      <c r="Q13" s="374"/>
      <c r="R13" s="374"/>
      <c r="S13" s="374"/>
      <c r="T13" s="374"/>
      <c r="U13" s="373"/>
      <c r="V13" s="373"/>
      <c r="W13" s="373"/>
      <c r="X13" s="374"/>
      <c r="Y13" s="374"/>
      <c r="Z13" s="374"/>
      <c r="AA13" s="374"/>
      <c r="AB13" s="364"/>
      <c r="AC13" s="364"/>
    </row>
    <row r="14" spans="1:29" s="363" customFormat="1" ht="13.5">
      <c r="A14" s="378" t="s">
        <v>681</v>
      </c>
      <c r="B14" s="2"/>
      <c r="C14" s="2"/>
      <c r="D14" s="2"/>
      <c r="E14" s="2"/>
      <c r="F14" s="2"/>
      <c r="G14" s="17"/>
      <c r="H14" s="2"/>
      <c r="I14" s="2"/>
      <c r="J14" s="2"/>
      <c r="K14" s="17"/>
      <c r="L14" s="17"/>
      <c r="M14" s="17"/>
      <c r="N14" s="2"/>
      <c r="O14" s="373"/>
      <c r="P14" s="379"/>
      <c r="Q14" s="374"/>
      <c r="R14" s="374"/>
      <c r="S14" s="374"/>
      <c r="T14" s="374"/>
      <c r="U14" s="373"/>
      <c r="V14" s="373"/>
      <c r="W14" s="373"/>
      <c r="X14" s="374"/>
      <c r="Y14" s="374"/>
      <c r="Z14" s="374"/>
      <c r="AA14" s="374"/>
      <c r="AB14" s="364"/>
      <c r="AC14" s="364"/>
    </row>
    <row r="15" spans="1:29" ht="13.5">
      <c r="A15" s="378" t="s">
        <v>682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364"/>
      <c r="P15" s="364"/>
      <c r="Q15" s="364"/>
      <c r="R15" s="364"/>
      <c r="S15" s="364"/>
      <c r="T15" s="364"/>
      <c r="U15" s="364"/>
      <c r="V15" s="364"/>
      <c r="W15" s="373"/>
      <c r="X15" s="374"/>
      <c r="Y15" s="374"/>
      <c r="Z15" s="374"/>
      <c r="AA15" s="374"/>
    </row>
    <row r="16" spans="1:29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364"/>
      <c r="P16" s="364"/>
      <c r="Q16" s="364"/>
      <c r="R16" s="364"/>
      <c r="S16" s="364"/>
      <c r="T16" s="364"/>
      <c r="U16" s="364"/>
      <c r="V16" s="364"/>
      <c r="W16" s="373"/>
      <c r="X16" s="374"/>
      <c r="Y16" s="374"/>
      <c r="Z16" s="374"/>
      <c r="AA16" s="380"/>
      <c r="AC16" s="381"/>
    </row>
    <row r="17" spans="1:29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364"/>
      <c r="P17" s="364"/>
      <c r="Q17" s="364"/>
      <c r="R17" s="364"/>
      <c r="S17" s="364"/>
      <c r="T17" s="364"/>
      <c r="U17" s="364"/>
      <c r="V17" s="364"/>
      <c r="W17" s="373"/>
      <c r="X17" s="374"/>
      <c r="Y17" s="374"/>
      <c r="Z17" s="374"/>
      <c r="AA17" s="380"/>
      <c r="AC17" s="381"/>
    </row>
    <row r="18" spans="1:29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364"/>
      <c r="P18" s="364"/>
      <c r="Q18" s="364"/>
      <c r="R18" s="364"/>
      <c r="S18" s="364"/>
      <c r="T18" s="364"/>
      <c r="U18" s="364"/>
      <c r="V18" s="364"/>
      <c r="W18" s="373"/>
      <c r="X18" s="374"/>
      <c r="Y18" s="374"/>
      <c r="Z18" s="374"/>
      <c r="AA18" s="380"/>
      <c r="AC18" s="381"/>
    </row>
    <row r="19" spans="1:2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364"/>
      <c r="P19" s="364"/>
      <c r="Q19" s="364"/>
      <c r="R19" s="364"/>
      <c r="S19" s="364"/>
      <c r="T19" s="364"/>
      <c r="U19" s="364"/>
      <c r="V19" s="364"/>
      <c r="W19" s="373"/>
      <c r="X19" s="374"/>
      <c r="Y19" s="374"/>
      <c r="Z19" s="374"/>
      <c r="AA19" s="380"/>
      <c r="AC19" s="381"/>
    </row>
    <row r="20" spans="1:29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364"/>
      <c r="P20" s="364"/>
      <c r="Q20" s="364"/>
      <c r="R20" s="364"/>
      <c r="S20" s="364"/>
      <c r="T20" s="364"/>
      <c r="U20" s="364"/>
      <c r="V20" s="364"/>
      <c r="W20" s="373"/>
      <c r="X20" s="374"/>
      <c r="Y20" s="374"/>
      <c r="Z20" s="374"/>
      <c r="AA20" s="380"/>
      <c r="AC20" s="381"/>
    </row>
    <row r="21" spans="1:29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364"/>
      <c r="P21" s="364"/>
      <c r="Q21" s="364"/>
      <c r="R21" s="364"/>
      <c r="S21" s="364"/>
      <c r="T21" s="364"/>
      <c r="U21" s="364"/>
      <c r="V21" s="364"/>
      <c r="W21" s="373"/>
      <c r="X21" s="374"/>
      <c r="Y21" s="374"/>
      <c r="Z21" s="374"/>
      <c r="AA21" s="380"/>
      <c r="AC21" s="381"/>
    </row>
    <row r="22" spans="1:29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364"/>
      <c r="P22" s="364"/>
      <c r="Q22" s="364"/>
      <c r="R22" s="364"/>
      <c r="S22" s="364"/>
      <c r="T22" s="364"/>
      <c r="U22" s="364"/>
      <c r="V22" s="364"/>
      <c r="W22" s="373"/>
      <c r="X22" s="374"/>
      <c r="Y22" s="374"/>
      <c r="Z22" s="374"/>
      <c r="AA22" s="380"/>
      <c r="AC22" s="381"/>
    </row>
    <row r="23" spans="1:29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364"/>
      <c r="P23" s="364"/>
      <c r="Q23" s="364"/>
      <c r="R23" s="364"/>
      <c r="S23" s="364"/>
      <c r="T23" s="364"/>
      <c r="U23" s="364"/>
      <c r="V23" s="364"/>
      <c r="W23" s="373"/>
      <c r="X23" s="374"/>
      <c r="Y23" s="374"/>
      <c r="Z23" s="374"/>
      <c r="AA23" s="380"/>
      <c r="AC23" s="381"/>
    </row>
    <row r="24" spans="1:29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364"/>
      <c r="P24" s="364"/>
      <c r="Q24" s="364"/>
      <c r="R24" s="364"/>
      <c r="S24" s="364"/>
      <c r="T24" s="364"/>
      <c r="U24" s="364"/>
      <c r="V24" s="364"/>
      <c r="W24" s="373"/>
      <c r="X24" s="374"/>
      <c r="Y24" s="374"/>
      <c r="Z24" s="374"/>
      <c r="AA24" s="380"/>
      <c r="AC24" s="381"/>
    </row>
    <row r="25" spans="1:29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364"/>
      <c r="P25" s="364"/>
      <c r="Q25" s="364"/>
      <c r="R25" s="364"/>
      <c r="S25" s="364"/>
      <c r="T25" s="364"/>
      <c r="U25" s="364"/>
      <c r="V25" s="364"/>
      <c r="W25" s="373"/>
      <c r="X25" s="374"/>
      <c r="Y25" s="374"/>
      <c r="Z25" s="374"/>
      <c r="AA25" s="380"/>
      <c r="AC25" s="381"/>
    </row>
    <row r="26" spans="1:29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364"/>
      <c r="P26" s="364"/>
      <c r="Q26" s="364"/>
      <c r="R26" s="364"/>
      <c r="S26" s="364"/>
      <c r="T26" s="364"/>
      <c r="U26" s="364"/>
      <c r="V26" s="364"/>
      <c r="W26" s="373"/>
      <c r="X26" s="374"/>
      <c r="Y26" s="374"/>
      <c r="Z26" s="374"/>
      <c r="AA26" s="380"/>
      <c r="AC26" s="381"/>
    </row>
    <row r="27" spans="1:29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373"/>
      <c r="P27" s="374"/>
      <c r="Q27" s="374"/>
      <c r="R27" s="374"/>
      <c r="S27" s="382"/>
      <c r="T27" s="374"/>
      <c r="U27" s="373"/>
      <c r="V27" s="373"/>
      <c r="W27" s="373"/>
      <c r="X27" s="374"/>
      <c r="Y27" s="374"/>
      <c r="Z27" s="374"/>
      <c r="AA27" s="374"/>
    </row>
    <row r="28" spans="1:29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29">
      <c r="A29" s="363"/>
      <c r="B29" s="363">
        <v>2018</v>
      </c>
      <c r="C29" s="363"/>
      <c r="D29" s="363">
        <v>2019</v>
      </c>
      <c r="E29" s="363"/>
      <c r="F29" s="363">
        <v>2020</v>
      </c>
      <c r="G29" s="362"/>
      <c r="H29" s="362">
        <v>2021</v>
      </c>
    </row>
    <row r="30" spans="1:29" ht="13.9" customHeight="1">
      <c r="A30" s="383" t="s">
        <v>683</v>
      </c>
      <c r="B30" s="384">
        <v>363157</v>
      </c>
      <c r="C30" s="383" t="s">
        <v>684</v>
      </c>
      <c r="D30" s="384">
        <v>378383</v>
      </c>
      <c r="E30" s="383" t="s">
        <v>685</v>
      </c>
      <c r="F30" s="384">
        <v>383773</v>
      </c>
      <c r="G30" s="385" t="s">
        <v>685</v>
      </c>
      <c r="H30" s="386">
        <v>382846</v>
      </c>
      <c r="I30" s="385" t="s">
        <v>686</v>
      </c>
      <c r="J30" s="386">
        <v>406147</v>
      </c>
    </row>
    <row r="31" spans="1:29" ht="13.5">
      <c r="A31" s="363" t="s">
        <v>172</v>
      </c>
      <c r="B31" s="384">
        <v>366218</v>
      </c>
      <c r="C31" s="363" t="s">
        <v>172</v>
      </c>
      <c r="D31" s="384">
        <v>380702</v>
      </c>
      <c r="E31" s="363" t="s">
        <v>172</v>
      </c>
      <c r="F31" s="384">
        <v>389493</v>
      </c>
      <c r="G31" s="362" t="s">
        <v>172</v>
      </c>
      <c r="H31" s="386">
        <v>382426</v>
      </c>
      <c r="I31" s="363" t="s">
        <v>172</v>
      </c>
      <c r="J31" s="386">
        <v>409011</v>
      </c>
    </row>
    <row r="32" spans="1:29" ht="13.5">
      <c r="A32" s="363" t="s">
        <v>173</v>
      </c>
      <c r="B32" s="384">
        <v>370280</v>
      </c>
      <c r="C32" s="363" t="s">
        <v>173</v>
      </c>
      <c r="D32" s="384">
        <v>385107</v>
      </c>
      <c r="E32" s="363" t="s">
        <v>173</v>
      </c>
      <c r="F32" s="384">
        <v>369244</v>
      </c>
      <c r="G32" s="362" t="s">
        <v>173</v>
      </c>
      <c r="H32" s="386">
        <v>381976</v>
      </c>
      <c r="I32" s="363" t="s">
        <v>173</v>
      </c>
      <c r="J32" s="386">
        <v>410096</v>
      </c>
    </row>
    <row r="33" spans="1:10" ht="13.5">
      <c r="A33" s="363" t="s">
        <v>174</v>
      </c>
      <c r="B33" s="384">
        <v>370583</v>
      </c>
      <c r="C33" s="363" t="s">
        <v>174</v>
      </c>
      <c r="D33" s="384">
        <v>382788</v>
      </c>
      <c r="E33" s="363" t="s">
        <v>174</v>
      </c>
      <c r="F33" s="384">
        <v>368949</v>
      </c>
      <c r="G33" s="362" t="s">
        <v>174</v>
      </c>
      <c r="H33" s="386">
        <v>385055</v>
      </c>
      <c r="I33" s="363" t="s">
        <v>174</v>
      </c>
      <c r="J33" s="386">
        <v>414640</v>
      </c>
    </row>
    <row r="34" spans="1:10" ht="13.5">
      <c r="A34" s="363" t="s">
        <v>175</v>
      </c>
      <c r="B34" s="384">
        <v>371795</v>
      </c>
      <c r="C34" s="363" t="s">
        <v>175</v>
      </c>
      <c r="D34" s="384">
        <v>383903</v>
      </c>
      <c r="E34" s="363" t="s">
        <v>175</v>
      </c>
      <c r="F34" s="384">
        <v>371422</v>
      </c>
      <c r="G34" s="362" t="s">
        <v>175</v>
      </c>
      <c r="H34" s="386">
        <v>388901</v>
      </c>
      <c r="I34" s="363" t="s">
        <v>175</v>
      </c>
      <c r="J34" s="386">
        <v>412047</v>
      </c>
    </row>
    <row r="35" spans="1:10" ht="13.5">
      <c r="A35" s="363" t="s">
        <v>176</v>
      </c>
      <c r="B35" s="384">
        <v>374672</v>
      </c>
      <c r="C35" s="363" t="s">
        <v>176</v>
      </c>
      <c r="D35" s="384">
        <v>386192</v>
      </c>
      <c r="E35" s="363" t="s">
        <v>176</v>
      </c>
      <c r="F35" s="384">
        <v>371426</v>
      </c>
      <c r="G35" s="362" t="s">
        <v>176</v>
      </c>
      <c r="H35" s="386">
        <v>387413</v>
      </c>
      <c r="I35" s="363" t="s">
        <v>176</v>
      </c>
      <c r="J35" s="386">
        <v>411802</v>
      </c>
    </row>
    <row r="36" spans="1:10" ht="13.5">
      <c r="A36" s="363" t="s">
        <v>178</v>
      </c>
      <c r="B36" s="384">
        <v>368402</v>
      </c>
      <c r="C36" s="363" t="s">
        <v>178</v>
      </c>
      <c r="D36" s="384">
        <v>378809</v>
      </c>
      <c r="E36" s="363" t="s">
        <v>178</v>
      </c>
      <c r="F36" s="384">
        <v>370863</v>
      </c>
      <c r="G36" s="362" t="s">
        <v>178</v>
      </c>
      <c r="H36" s="386">
        <v>391302</v>
      </c>
      <c r="I36" s="363" t="s">
        <v>178</v>
      </c>
      <c r="J36" s="386">
        <v>413606</v>
      </c>
    </row>
    <row r="37" spans="1:10" ht="13.5">
      <c r="A37" s="363" t="s">
        <v>197</v>
      </c>
      <c r="B37" s="384">
        <v>364524</v>
      </c>
      <c r="C37" s="363" t="s">
        <v>197</v>
      </c>
      <c r="D37" s="384">
        <v>377421</v>
      </c>
      <c r="E37" s="363" t="s">
        <v>197</v>
      </c>
      <c r="F37" s="384">
        <v>370698</v>
      </c>
      <c r="G37" s="362" t="s">
        <v>197</v>
      </c>
      <c r="H37" s="386">
        <v>384958</v>
      </c>
      <c r="I37" s="363" t="s">
        <v>197</v>
      </c>
      <c r="J37" s="386">
        <v>405793</v>
      </c>
    </row>
    <row r="38" spans="1:10" ht="13.5">
      <c r="A38" s="363" t="s">
        <v>198</v>
      </c>
      <c r="B38" s="384">
        <v>375786</v>
      </c>
      <c r="C38" s="363" t="s">
        <v>198</v>
      </c>
      <c r="D38" s="384">
        <v>382695</v>
      </c>
      <c r="E38" s="363" t="s">
        <v>198</v>
      </c>
      <c r="F38" s="384">
        <v>378363</v>
      </c>
      <c r="G38" s="362" t="s">
        <v>198</v>
      </c>
      <c r="H38" s="386">
        <v>397094</v>
      </c>
      <c r="I38" s="363" t="s">
        <v>198</v>
      </c>
      <c r="J38" s="386">
        <v>414253</v>
      </c>
    </row>
    <row r="39" spans="1:10" ht="13.5">
      <c r="A39" s="363" t="s">
        <v>199</v>
      </c>
      <c r="B39" s="384">
        <v>376350</v>
      </c>
      <c r="C39" s="363" t="s">
        <v>199</v>
      </c>
      <c r="D39" s="384">
        <v>385852</v>
      </c>
      <c r="E39" s="363" t="s">
        <v>199</v>
      </c>
      <c r="F39" s="384">
        <v>384571</v>
      </c>
      <c r="G39" s="362" t="s">
        <v>199</v>
      </c>
      <c r="H39" s="387">
        <v>403673</v>
      </c>
      <c r="I39" s="363" t="s">
        <v>199</v>
      </c>
      <c r="J39" s="387">
        <v>419422</v>
      </c>
    </row>
    <row r="40" spans="1:10" ht="13.5">
      <c r="A40" s="363" t="s">
        <v>200</v>
      </c>
      <c r="B40" s="384">
        <v>381469</v>
      </c>
      <c r="C40" s="363" t="s">
        <v>200</v>
      </c>
      <c r="D40" s="384">
        <v>393974</v>
      </c>
      <c r="E40" s="363" t="s">
        <v>200</v>
      </c>
      <c r="F40" s="384">
        <v>388970</v>
      </c>
      <c r="G40" s="362" t="s">
        <v>200</v>
      </c>
      <c r="H40" s="387">
        <v>409049</v>
      </c>
      <c r="I40" s="363" t="s">
        <v>200</v>
      </c>
      <c r="J40" s="387">
        <v>426608</v>
      </c>
    </row>
    <row r="41" spans="1:10" ht="13.5">
      <c r="A41" s="363" t="s">
        <v>201</v>
      </c>
      <c r="B41" s="384">
        <v>382871</v>
      </c>
      <c r="C41" s="363" t="s">
        <v>201</v>
      </c>
      <c r="D41" s="384">
        <v>391705</v>
      </c>
      <c r="E41" s="363" t="s">
        <v>201</v>
      </c>
      <c r="F41" s="384">
        <v>387082</v>
      </c>
      <c r="G41" s="362" t="s">
        <v>201</v>
      </c>
      <c r="H41" s="387">
        <v>401345</v>
      </c>
      <c r="I41" s="363" t="s">
        <v>201</v>
      </c>
      <c r="J41" s="387">
        <v>423929</v>
      </c>
    </row>
  </sheetData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zoomScaleNormal="100" workbookViewId="0"/>
  </sheetViews>
  <sheetFormatPr baseColWidth="10" defaultColWidth="11.42578125" defaultRowHeight="12.75"/>
  <cols>
    <col min="1" max="1" width="13" style="17" customWidth="1"/>
    <col min="2" max="7" width="9.5703125" style="17" customWidth="1"/>
    <col min="8" max="8" width="6.7109375" style="17" customWidth="1"/>
    <col min="9" max="12" width="7.42578125" style="17" customWidth="1"/>
    <col min="13" max="16384" width="11.42578125" style="17"/>
  </cols>
  <sheetData>
    <row r="1" spans="1:11">
      <c r="A1" s="361" t="s">
        <v>687</v>
      </c>
    </row>
    <row r="2" spans="1:11">
      <c r="A2" s="365" t="s">
        <v>688</v>
      </c>
    </row>
    <row r="3" spans="1:11">
      <c r="A3" s="44"/>
      <c r="I3" s="50"/>
      <c r="J3" s="50"/>
      <c r="K3" s="50"/>
    </row>
    <row r="4" spans="1:11">
      <c r="A4" s="366"/>
      <c r="B4" s="367" t="s">
        <v>182</v>
      </c>
      <c r="C4" s="367" t="s">
        <v>183</v>
      </c>
      <c r="D4" s="367" t="s">
        <v>184</v>
      </c>
      <c r="E4" s="367" t="s">
        <v>185</v>
      </c>
      <c r="F4" s="367" t="s">
        <v>186</v>
      </c>
      <c r="G4" s="367" t="s">
        <v>187</v>
      </c>
      <c r="I4" s="388" t="s">
        <v>689</v>
      </c>
      <c r="J4" s="389" t="s">
        <v>86</v>
      </c>
      <c r="K4" s="50"/>
    </row>
    <row r="5" spans="1:11">
      <c r="A5" s="8" t="s">
        <v>6</v>
      </c>
      <c r="B5" s="390">
        <v>406147</v>
      </c>
      <c r="C5" s="390">
        <v>409011</v>
      </c>
      <c r="D5" s="390">
        <v>410096</v>
      </c>
      <c r="E5" s="390">
        <v>414640</v>
      </c>
      <c r="F5" s="390">
        <v>412047</v>
      </c>
      <c r="G5" s="390">
        <v>411802</v>
      </c>
      <c r="I5" s="391">
        <f>SUM(I6:I10)</f>
        <v>413946.16666666669</v>
      </c>
      <c r="J5" s="391">
        <f t="shared" ref="J5:J10" si="0">100*I5/I$5</f>
        <v>100.00000000000001</v>
      </c>
      <c r="K5" s="50"/>
    </row>
    <row r="6" spans="1:11">
      <c r="A6" s="17" t="s">
        <v>690</v>
      </c>
      <c r="B6" s="368">
        <v>332162</v>
      </c>
      <c r="C6" s="368">
        <v>335067</v>
      </c>
      <c r="D6" s="368">
        <v>336082</v>
      </c>
      <c r="E6" s="368">
        <v>340363</v>
      </c>
      <c r="F6" s="368">
        <v>338221</v>
      </c>
      <c r="G6" s="368">
        <v>338793</v>
      </c>
      <c r="I6" s="391">
        <f>AVERAGE(B6:G6,B13:G13)</f>
        <v>340107.66666666669</v>
      </c>
      <c r="J6" s="392">
        <f t="shared" si="0"/>
        <v>82.162294050313321</v>
      </c>
      <c r="K6" s="50"/>
    </row>
    <row r="7" spans="1:11">
      <c r="A7" s="17" t="s">
        <v>691</v>
      </c>
      <c r="B7" s="368">
        <v>3744</v>
      </c>
      <c r="C7" s="368">
        <v>3454</v>
      </c>
      <c r="D7" s="368">
        <v>3578</v>
      </c>
      <c r="E7" s="368">
        <v>3559</v>
      </c>
      <c r="F7" s="368">
        <v>2881</v>
      </c>
      <c r="G7" s="368">
        <v>2193</v>
      </c>
      <c r="I7" s="391">
        <f>AVERAGE(B7:G7,B14:G14)</f>
        <v>3152.5833333333335</v>
      </c>
      <c r="J7" s="392">
        <f t="shared" si="0"/>
        <v>0.76159259034085358</v>
      </c>
      <c r="K7" s="50"/>
    </row>
    <row r="8" spans="1:11">
      <c r="A8" s="17" t="s">
        <v>692</v>
      </c>
      <c r="B8" s="368">
        <v>2962</v>
      </c>
      <c r="C8" s="368">
        <v>2941</v>
      </c>
      <c r="D8" s="368">
        <v>2944</v>
      </c>
      <c r="E8" s="368">
        <v>2854</v>
      </c>
      <c r="F8" s="368">
        <v>3095</v>
      </c>
      <c r="G8" s="368">
        <v>3117</v>
      </c>
      <c r="I8" s="391">
        <f>AVERAGE(B8:G8,B15:G15)</f>
        <v>2984.4166666666665</v>
      </c>
      <c r="J8" s="392">
        <f t="shared" si="0"/>
        <v>0.7209673399560409</v>
      </c>
      <c r="K8" s="50"/>
    </row>
    <row r="9" spans="1:11">
      <c r="A9" s="17" t="s">
        <v>693</v>
      </c>
      <c r="B9" s="368">
        <v>10406</v>
      </c>
      <c r="C9" s="368">
        <v>10401</v>
      </c>
      <c r="D9" s="368">
        <v>10351</v>
      </c>
      <c r="E9" s="368">
        <v>10384</v>
      </c>
      <c r="F9" s="368">
        <v>10311</v>
      </c>
      <c r="G9" s="368">
        <v>10262</v>
      </c>
      <c r="I9" s="391">
        <f>AVERAGE(B9:G9,B16:G16)</f>
        <v>10300</v>
      </c>
      <c r="J9" s="392">
        <f t="shared" si="0"/>
        <v>2.4882462574642354</v>
      </c>
      <c r="K9" s="50"/>
    </row>
    <row r="10" spans="1:11">
      <c r="A10" s="17" t="s">
        <v>694</v>
      </c>
      <c r="B10" s="368">
        <v>56873</v>
      </c>
      <c r="C10" s="368">
        <v>57148</v>
      </c>
      <c r="D10" s="368">
        <v>57141</v>
      </c>
      <c r="E10" s="368">
        <v>57480</v>
      </c>
      <c r="F10" s="368">
        <v>57539</v>
      </c>
      <c r="G10" s="368">
        <v>57437</v>
      </c>
      <c r="I10" s="391">
        <f>AVERAGE(B10:G10,B17:G17)</f>
        <v>57401.5</v>
      </c>
      <c r="J10" s="392">
        <f t="shared" si="0"/>
        <v>13.866899761925565</v>
      </c>
      <c r="K10" s="50"/>
    </row>
    <row r="11" spans="1:11">
      <c r="A11" s="366"/>
      <c r="B11" s="367" t="s">
        <v>188</v>
      </c>
      <c r="C11" s="367" t="s">
        <v>189</v>
      </c>
      <c r="D11" s="367" t="s">
        <v>190</v>
      </c>
      <c r="E11" s="367" t="s">
        <v>191</v>
      </c>
      <c r="F11" s="367" t="s">
        <v>192</v>
      </c>
      <c r="G11" s="367" t="s">
        <v>193</v>
      </c>
      <c r="I11" s="50"/>
      <c r="J11" s="50"/>
      <c r="K11" s="50"/>
    </row>
    <row r="12" spans="1:11">
      <c r="A12" s="8" t="s">
        <v>6</v>
      </c>
      <c r="B12" s="390">
        <v>413606</v>
      </c>
      <c r="C12" s="390">
        <v>405793</v>
      </c>
      <c r="D12" s="390">
        <v>414253</v>
      </c>
      <c r="E12" s="390">
        <v>419422</v>
      </c>
      <c r="F12" s="390">
        <v>426608</v>
      </c>
      <c r="G12" s="390">
        <v>423929</v>
      </c>
    </row>
    <row r="13" spans="1:11">
      <c r="A13" s="17" t="s">
        <v>690</v>
      </c>
      <c r="B13" s="368">
        <v>340623</v>
      </c>
      <c r="C13" s="368">
        <v>333009</v>
      </c>
      <c r="D13" s="368">
        <v>341261</v>
      </c>
      <c r="E13" s="368">
        <v>344951</v>
      </c>
      <c r="F13" s="368">
        <v>351799</v>
      </c>
      <c r="G13" s="368">
        <v>348961</v>
      </c>
    </row>
    <row r="14" spans="1:11">
      <c r="A14" s="17" t="s">
        <v>691</v>
      </c>
      <c r="B14" s="368">
        <v>2319</v>
      </c>
      <c r="C14" s="368">
        <v>2308</v>
      </c>
      <c r="D14" s="368">
        <v>2668</v>
      </c>
      <c r="E14" s="368">
        <v>3682</v>
      </c>
      <c r="F14" s="368">
        <v>3764</v>
      </c>
      <c r="G14" s="368">
        <v>3681</v>
      </c>
    </row>
    <row r="15" spans="1:11">
      <c r="A15" s="17" t="s">
        <v>692</v>
      </c>
      <c r="B15" s="368">
        <v>2991</v>
      </c>
      <c r="C15" s="368">
        <v>3257</v>
      </c>
      <c r="D15" s="368">
        <v>2935</v>
      </c>
      <c r="E15" s="368">
        <v>2881</v>
      </c>
      <c r="F15" s="368">
        <v>2922</v>
      </c>
      <c r="G15" s="368">
        <v>2914</v>
      </c>
    </row>
    <row r="16" spans="1:11">
      <c r="A16" s="17" t="s">
        <v>693</v>
      </c>
      <c r="B16" s="368">
        <v>10255</v>
      </c>
      <c r="C16" s="368">
        <v>10200</v>
      </c>
      <c r="D16" s="368">
        <v>10129</v>
      </c>
      <c r="E16" s="368">
        <v>10239</v>
      </c>
      <c r="F16" s="368">
        <v>10275</v>
      </c>
      <c r="G16" s="368">
        <v>10387</v>
      </c>
    </row>
    <row r="17" spans="1:7">
      <c r="A17" s="393" t="s">
        <v>694</v>
      </c>
      <c r="B17" s="376">
        <v>57418</v>
      </c>
      <c r="C17" s="376">
        <v>57019</v>
      </c>
      <c r="D17" s="376">
        <v>57260</v>
      </c>
      <c r="E17" s="376">
        <v>57669</v>
      </c>
      <c r="F17" s="376">
        <v>57848</v>
      </c>
      <c r="G17" s="376">
        <v>57986</v>
      </c>
    </row>
    <row r="18" spans="1:7" ht="13.5">
      <c r="A18" s="378" t="s">
        <v>695</v>
      </c>
    </row>
    <row r="19" spans="1:7" ht="13.5">
      <c r="A19" s="378" t="s">
        <v>682</v>
      </c>
    </row>
    <row r="30" spans="1:7" ht="15.6" customHeight="1"/>
  </sheetData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9"/>
  <sheetViews>
    <sheetView zoomScale="94" zoomScaleNormal="94" workbookViewId="0"/>
  </sheetViews>
  <sheetFormatPr baseColWidth="10" defaultColWidth="11.42578125" defaultRowHeight="12.75"/>
  <cols>
    <col min="1" max="1" width="8.28515625" style="2" customWidth="1"/>
    <col min="2" max="13" width="7.7109375" style="2" customWidth="1"/>
    <col min="14" max="14" width="6.85546875" style="2" customWidth="1"/>
    <col min="15" max="15" width="13.28515625" style="2" customWidth="1"/>
    <col min="16" max="19" width="6.85546875" style="2" customWidth="1"/>
    <col min="20" max="16384" width="11.42578125" style="2"/>
  </cols>
  <sheetData>
    <row r="1" spans="1:13">
      <c r="A1" s="361" t="s">
        <v>696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3">
      <c r="A2" s="365" t="s">
        <v>697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</row>
    <row r="3" spans="1:13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>
      <c r="A4" s="366"/>
      <c r="B4" s="394" t="s">
        <v>184</v>
      </c>
      <c r="C4" s="394"/>
      <c r="D4" s="394"/>
      <c r="E4" s="394" t="s">
        <v>187</v>
      </c>
      <c r="F4" s="394"/>
      <c r="G4" s="394"/>
      <c r="H4" s="394" t="s">
        <v>190</v>
      </c>
      <c r="I4" s="394"/>
      <c r="J4" s="394"/>
      <c r="K4" s="394" t="s">
        <v>193</v>
      </c>
      <c r="L4" s="394"/>
      <c r="M4" s="394"/>
    </row>
    <row r="5" spans="1:13">
      <c r="A5" s="366"/>
      <c r="B5" s="367" t="s">
        <v>698</v>
      </c>
      <c r="C5" s="367" t="s">
        <v>206</v>
      </c>
      <c r="D5" s="367" t="s">
        <v>699</v>
      </c>
      <c r="E5" s="367" t="s">
        <v>698</v>
      </c>
      <c r="F5" s="367" t="s">
        <v>206</v>
      </c>
      <c r="G5" s="367" t="s">
        <v>699</v>
      </c>
      <c r="H5" s="367" t="s">
        <v>698</v>
      </c>
      <c r="I5" s="367" t="s">
        <v>206</v>
      </c>
      <c r="J5" s="367" t="s">
        <v>699</v>
      </c>
      <c r="K5" s="367" t="s">
        <v>698</v>
      </c>
      <c r="L5" s="367" t="s">
        <v>206</v>
      </c>
      <c r="M5" s="367" t="s">
        <v>699</v>
      </c>
    </row>
    <row r="6" spans="1:13">
      <c r="A6" s="70" t="s">
        <v>6</v>
      </c>
      <c r="B6" s="390">
        <v>410127</v>
      </c>
      <c r="C6" s="390">
        <v>189959</v>
      </c>
      <c r="D6" s="390">
        <v>220168</v>
      </c>
      <c r="E6" s="390">
        <v>410015</v>
      </c>
      <c r="F6" s="390">
        <v>191522</v>
      </c>
      <c r="G6" s="390">
        <v>218493</v>
      </c>
      <c r="H6" s="390">
        <v>414221</v>
      </c>
      <c r="I6" s="390">
        <v>191202</v>
      </c>
      <c r="J6" s="390">
        <v>223019</v>
      </c>
      <c r="K6" s="395">
        <v>423915</v>
      </c>
      <c r="L6" s="395">
        <v>194693</v>
      </c>
      <c r="M6" s="395">
        <v>229222</v>
      </c>
    </row>
    <row r="7" spans="1:13">
      <c r="A7" s="29" t="s">
        <v>700</v>
      </c>
      <c r="B7" s="368">
        <v>20242</v>
      </c>
      <c r="C7" s="368">
        <v>10533</v>
      </c>
      <c r="D7" s="368">
        <v>9709</v>
      </c>
      <c r="E7" s="368">
        <v>23704</v>
      </c>
      <c r="F7" s="368">
        <v>12334</v>
      </c>
      <c r="G7" s="368">
        <v>11370</v>
      </c>
      <c r="H7" s="368">
        <v>24306</v>
      </c>
      <c r="I7" s="368">
        <v>12177</v>
      </c>
      <c r="J7" s="368">
        <v>12129</v>
      </c>
      <c r="K7" s="372">
        <v>28318</v>
      </c>
      <c r="L7" s="372">
        <v>13846</v>
      </c>
      <c r="M7" s="372">
        <v>14472</v>
      </c>
    </row>
    <row r="8" spans="1:13">
      <c r="A8" s="29" t="s">
        <v>701</v>
      </c>
      <c r="B8" s="368">
        <v>38252</v>
      </c>
      <c r="C8" s="368">
        <v>17646</v>
      </c>
      <c r="D8" s="368">
        <v>20606</v>
      </c>
      <c r="E8" s="368">
        <v>38688</v>
      </c>
      <c r="F8" s="368">
        <v>18054</v>
      </c>
      <c r="G8" s="368">
        <v>20634</v>
      </c>
      <c r="H8" s="368">
        <v>39418</v>
      </c>
      <c r="I8" s="368">
        <v>18194</v>
      </c>
      <c r="J8" s="368">
        <v>21224</v>
      </c>
      <c r="K8" s="372">
        <v>41561</v>
      </c>
      <c r="L8" s="372">
        <v>19077</v>
      </c>
      <c r="M8" s="372">
        <v>22484</v>
      </c>
    </row>
    <row r="9" spans="1:13">
      <c r="A9" s="29" t="s">
        <v>702</v>
      </c>
      <c r="B9" s="368">
        <v>42093</v>
      </c>
      <c r="C9" s="368">
        <v>19131</v>
      </c>
      <c r="D9" s="368">
        <v>22962</v>
      </c>
      <c r="E9" s="368">
        <v>41811</v>
      </c>
      <c r="F9" s="368">
        <v>19158</v>
      </c>
      <c r="G9" s="368">
        <v>22653</v>
      </c>
      <c r="H9" s="368">
        <v>42260</v>
      </c>
      <c r="I9" s="368">
        <v>19220</v>
      </c>
      <c r="J9" s="368">
        <v>23040</v>
      </c>
      <c r="K9" s="372">
        <v>43800</v>
      </c>
      <c r="L9" s="372">
        <v>19870</v>
      </c>
      <c r="M9" s="372">
        <v>23930</v>
      </c>
    </row>
    <row r="10" spans="1:13">
      <c r="A10" s="29" t="s">
        <v>703</v>
      </c>
      <c r="B10" s="368">
        <v>45131</v>
      </c>
      <c r="C10" s="368">
        <v>20464</v>
      </c>
      <c r="D10" s="368">
        <v>24667</v>
      </c>
      <c r="E10" s="368">
        <v>44994</v>
      </c>
      <c r="F10" s="368">
        <v>20474</v>
      </c>
      <c r="G10" s="368">
        <v>24520</v>
      </c>
      <c r="H10" s="368">
        <v>45396</v>
      </c>
      <c r="I10" s="368">
        <v>20527</v>
      </c>
      <c r="J10" s="368">
        <v>24869</v>
      </c>
      <c r="K10" s="372">
        <v>46545</v>
      </c>
      <c r="L10" s="372">
        <v>20971</v>
      </c>
      <c r="M10" s="372">
        <v>25574</v>
      </c>
    </row>
    <row r="11" spans="1:13">
      <c r="A11" s="29" t="s">
        <v>704</v>
      </c>
      <c r="B11" s="368">
        <v>57046</v>
      </c>
      <c r="C11" s="368">
        <v>26223</v>
      </c>
      <c r="D11" s="368">
        <v>30823</v>
      </c>
      <c r="E11" s="368">
        <v>56492</v>
      </c>
      <c r="F11" s="368">
        <v>26095</v>
      </c>
      <c r="G11" s="368">
        <v>30397</v>
      </c>
      <c r="H11" s="368">
        <v>57207</v>
      </c>
      <c r="I11" s="368">
        <v>26170</v>
      </c>
      <c r="J11" s="368">
        <v>31037</v>
      </c>
      <c r="K11" s="372">
        <v>58281</v>
      </c>
      <c r="L11" s="372">
        <v>26504</v>
      </c>
      <c r="M11" s="372">
        <v>31777</v>
      </c>
    </row>
    <row r="12" spans="1:13">
      <c r="A12" s="29" t="s">
        <v>705</v>
      </c>
      <c r="B12" s="368">
        <v>62003</v>
      </c>
      <c r="C12" s="368">
        <v>28443</v>
      </c>
      <c r="D12" s="368">
        <v>33560</v>
      </c>
      <c r="E12" s="368">
        <v>61693</v>
      </c>
      <c r="F12" s="368">
        <v>28485</v>
      </c>
      <c r="G12" s="368">
        <v>33208</v>
      </c>
      <c r="H12" s="368">
        <v>62534</v>
      </c>
      <c r="I12" s="368">
        <v>28541</v>
      </c>
      <c r="J12" s="368">
        <v>33993</v>
      </c>
      <c r="K12" s="372">
        <v>63360</v>
      </c>
      <c r="L12" s="372">
        <v>28864</v>
      </c>
      <c r="M12" s="372">
        <v>34496</v>
      </c>
    </row>
    <row r="13" spans="1:13">
      <c r="A13" s="29" t="s">
        <v>706</v>
      </c>
      <c r="B13" s="368">
        <v>55143</v>
      </c>
      <c r="C13" s="368">
        <v>25407</v>
      </c>
      <c r="D13" s="368">
        <v>29736</v>
      </c>
      <c r="E13" s="368">
        <v>54641</v>
      </c>
      <c r="F13" s="368">
        <v>25433</v>
      </c>
      <c r="G13" s="368">
        <v>29208</v>
      </c>
      <c r="H13" s="368">
        <v>55397</v>
      </c>
      <c r="I13" s="368">
        <v>25484</v>
      </c>
      <c r="J13" s="368">
        <v>29913</v>
      </c>
      <c r="K13" s="372">
        <v>55847</v>
      </c>
      <c r="L13" s="372">
        <v>25585</v>
      </c>
      <c r="M13" s="372">
        <v>30262</v>
      </c>
    </row>
    <row r="14" spans="1:13">
      <c r="A14" s="29" t="s">
        <v>707</v>
      </c>
      <c r="B14" s="368">
        <v>47290</v>
      </c>
      <c r="C14" s="368">
        <v>21930</v>
      </c>
      <c r="D14" s="368">
        <v>25360</v>
      </c>
      <c r="E14" s="368">
        <v>46704</v>
      </c>
      <c r="F14" s="368">
        <v>21876</v>
      </c>
      <c r="G14" s="368">
        <v>24828</v>
      </c>
      <c r="H14" s="368">
        <v>47229</v>
      </c>
      <c r="I14" s="368">
        <v>21869</v>
      </c>
      <c r="J14" s="368">
        <v>25360</v>
      </c>
      <c r="K14" s="372">
        <v>47451</v>
      </c>
      <c r="L14" s="372">
        <v>21875</v>
      </c>
      <c r="M14" s="372">
        <v>25576</v>
      </c>
    </row>
    <row r="15" spans="1:13">
      <c r="A15" s="29" t="s">
        <v>708</v>
      </c>
      <c r="B15" s="368">
        <v>33642</v>
      </c>
      <c r="C15" s="368">
        <v>15594</v>
      </c>
      <c r="D15" s="368">
        <v>18048</v>
      </c>
      <c r="E15" s="368">
        <v>32920</v>
      </c>
      <c r="F15" s="368">
        <v>15382</v>
      </c>
      <c r="G15" s="368">
        <v>17538</v>
      </c>
      <c r="H15" s="368">
        <v>32923</v>
      </c>
      <c r="I15" s="368">
        <v>15201</v>
      </c>
      <c r="J15" s="368">
        <v>17722</v>
      </c>
      <c r="K15" s="372">
        <v>32091</v>
      </c>
      <c r="L15" s="372">
        <v>14715</v>
      </c>
      <c r="M15" s="372">
        <v>17376</v>
      </c>
    </row>
    <row r="16" spans="1:13">
      <c r="A16" s="72" t="s">
        <v>709</v>
      </c>
      <c r="B16" s="376">
        <v>9285</v>
      </c>
      <c r="C16" s="376">
        <v>4588</v>
      </c>
      <c r="D16" s="376">
        <v>4697</v>
      </c>
      <c r="E16" s="376">
        <v>8367</v>
      </c>
      <c r="F16" s="376">
        <v>4230</v>
      </c>
      <c r="G16" s="376">
        <v>4137</v>
      </c>
      <c r="H16" s="376">
        <v>7551</v>
      </c>
      <c r="I16" s="376">
        <v>3819</v>
      </c>
      <c r="J16" s="376">
        <v>3732</v>
      </c>
      <c r="K16" s="377">
        <v>6659</v>
      </c>
      <c r="L16" s="377">
        <v>3385</v>
      </c>
      <c r="M16" s="377">
        <v>3274</v>
      </c>
    </row>
    <row r="17" spans="1:13" ht="13.5">
      <c r="A17" s="378" t="s">
        <v>710</v>
      </c>
      <c r="B17" s="17"/>
      <c r="C17" s="17"/>
      <c r="D17" s="17"/>
      <c r="E17" s="17"/>
      <c r="F17" s="368"/>
      <c r="G17" s="17"/>
      <c r="H17" s="17"/>
      <c r="I17" s="17"/>
      <c r="J17" s="17"/>
      <c r="K17" s="17"/>
      <c r="L17" s="17"/>
      <c r="M17" s="17"/>
    </row>
    <row r="18" spans="1:13" ht="13.5">
      <c r="A18" s="378" t="s">
        <v>711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7"/>
      <c r="L18" s="397"/>
      <c r="M18" s="397"/>
    </row>
    <row r="19" spans="1:13">
      <c r="A19" s="398"/>
      <c r="B19" s="396"/>
      <c r="C19" s="396"/>
      <c r="D19" s="396"/>
      <c r="E19" s="396"/>
      <c r="F19" s="396"/>
      <c r="G19" s="396"/>
      <c r="H19" s="396"/>
      <c r="I19" s="396"/>
      <c r="J19" s="396"/>
      <c r="K19" s="397"/>
      <c r="L19" s="397"/>
      <c r="M19" s="397"/>
    </row>
  </sheetData>
  <mergeCells count="4">
    <mergeCell ref="B4:D4"/>
    <mergeCell ref="E4:G4"/>
    <mergeCell ref="H4:J4"/>
    <mergeCell ref="K4:M4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3"/>
  <sheetViews>
    <sheetView zoomScale="94" zoomScaleNormal="94" workbookViewId="0"/>
  </sheetViews>
  <sheetFormatPr baseColWidth="10" defaultColWidth="11.42578125" defaultRowHeight="12.75"/>
  <cols>
    <col min="1" max="1" width="12" style="17" customWidth="1"/>
    <col min="2" max="13" width="7.140625" style="17" customWidth="1"/>
    <col min="14" max="14" width="6.85546875" style="17" customWidth="1"/>
    <col min="15" max="15" width="13.7109375" style="17" customWidth="1"/>
    <col min="16" max="16" width="6.85546875" style="17" customWidth="1"/>
    <col min="17" max="17" width="13.28515625" style="17" customWidth="1"/>
    <col min="18" max="21" width="6.85546875" style="17" customWidth="1"/>
    <col min="22" max="16384" width="11.42578125" style="17"/>
  </cols>
  <sheetData>
    <row r="1" spans="1:25">
      <c r="A1" s="361" t="s">
        <v>712</v>
      </c>
    </row>
    <row r="2" spans="1:25">
      <c r="A2" s="365" t="s">
        <v>713</v>
      </c>
    </row>
    <row r="4" spans="1:25">
      <c r="A4" s="366"/>
      <c r="B4" s="394" t="s">
        <v>184</v>
      </c>
      <c r="C4" s="394"/>
      <c r="D4" s="394"/>
      <c r="E4" s="394" t="s">
        <v>187</v>
      </c>
      <c r="F4" s="394"/>
      <c r="G4" s="394"/>
      <c r="H4" s="394" t="s">
        <v>190</v>
      </c>
      <c r="I4" s="394"/>
      <c r="J4" s="394"/>
      <c r="K4" s="394" t="s">
        <v>193</v>
      </c>
      <c r="L4" s="394"/>
      <c r="M4" s="394"/>
    </row>
    <row r="5" spans="1:25">
      <c r="A5" s="366"/>
      <c r="B5" s="367" t="s">
        <v>698</v>
      </c>
      <c r="C5" s="367" t="s">
        <v>206</v>
      </c>
      <c r="D5" s="367" t="s">
        <v>699</v>
      </c>
      <c r="E5" s="367" t="s">
        <v>698</v>
      </c>
      <c r="F5" s="367" t="s">
        <v>206</v>
      </c>
      <c r="G5" s="367" t="s">
        <v>699</v>
      </c>
      <c r="H5" s="367" t="s">
        <v>698</v>
      </c>
      <c r="I5" s="367" t="s">
        <v>206</v>
      </c>
      <c r="J5" s="367" t="s">
        <v>699</v>
      </c>
      <c r="K5" s="367" t="s">
        <v>698</v>
      </c>
      <c r="L5" s="367" t="s">
        <v>206</v>
      </c>
      <c r="M5" s="367" t="s">
        <v>699</v>
      </c>
    </row>
    <row r="6" spans="1:25">
      <c r="A6" s="70" t="s">
        <v>6</v>
      </c>
      <c r="B6" s="390">
        <v>410127</v>
      </c>
      <c r="C6" s="390">
        <v>189959</v>
      </c>
      <c r="D6" s="390">
        <v>220168</v>
      </c>
      <c r="E6" s="390">
        <v>410015</v>
      </c>
      <c r="F6" s="390">
        <v>191522</v>
      </c>
      <c r="G6" s="390">
        <v>218493</v>
      </c>
      <c r="H6" s="390">
        <v>414221</v>
      </c>
      <c r="I6" s="390">
        <v>191202</v>
      </c>
      <c r="J6" s="390">
        <v>223019</v>
      </c>
      <c r="K6" s="395">
        <v>423915</v>
      </c>
      <c r="L6" s="395">
        <v>194693</v>
      </c>
      <c r="M6" s="395">
        <v>229222</v>
      </c>
      <c r="N6" s="368"/>
      <c r="O6" s="399"/>
      <c r="P6" s="368"/>
      <c r="Q6" s="399"/>
      <c r="R6" s="368"/>
      <c r="W6" s="368"/>
      <c r="X6" s="399"/>
      <c r="Y6" s="368"/>
    </row>
    <row r="7" spans="1:25">
      <c r="A7" s="29" t="s">
        <v>75</v>
      </c>
      <c r="B7" s="368">
        <v>5159</v>
      </c>
      <c r="C7" s="368">
        <v>4298</v>
      </c>
      <c r="D7" s="368">
        <v>861</v>
      </c>
      <c r="E7" s="368">
        <v>3720</v>
      </c>
      <c r="F7" s="368">
        <v>3007</v>
      </c>
      <c r="G7" s="368">
        <v>713</v>
      </c>
      <c r="H7" s="368">
        <v>4342</v>
      </c>
      <c r="I7" s="368">
        <v>3581</v>
      </c>
      <c r="J7" s="368">
        <v>761</v>
      </c>
      <c r="K7" s="372">
        <v>5223</v>
      </c>
      <c r="L7" s="372">
        <v>4384</v>
      </c>
      <c r="M7" s="372">
        <v>839</v>
      </c>
      <c r="N7" s="368"/>
      <c r="P7" s="368"/>
      <c r="R7" s="368"/>
      <c r="W7" s="368"/>
      <c r="Y7" s="368"/>
    </row>
    <row r="8" spans="1:25">
      <c r="A8" s="29" t="s">
        <v>76</v>
      </c>
      <c r="B8" s="368">
        <v>13834</v>
      </c>
      <c r="C8" s="368">
        <v>9560</v>
      </c>
      <c r="D8" s="368">
        <v>4274</v>
      </c>
      <c r="E8" s="368">
        <v>14447</v>
      </c>
      <c r="F8" s="368">
        <v>9980</v>
      </c>
      <c r="G8" s="368">
        <v>4467</v>
      </c>
      <c r="H8" s="368">
        <v>14205</v>
      </c>
      <c r="I8" s="368">
        <v>9746</v>
      </c>
      <c r="J8" s="368">
        <v>4459</v>
      </c>
      <c r="K8" s="372">
        <v>14248</v>
      </c>
      <c r="L8" s="372">
        <v>9731</v>
      </c>
      <c r="M8" s="372">
        <v>4517</v>
      </c>
      <c r="N8" s="368"/>
      <c r="P8" s="368"/>
      <c r="R8" s="368"/>
      <c r="W8" s="368"/>
      <c r="Y8" s="368"/>
    </row>
    <row r="9" spans="1:25">
      <c r="A9" s="29" t="s">
        <v>77</v>
      </c>
      <c r="B9" s="368">
        <v>17946</v>
      </c>
      <c r="C9" s="368">
        <v>15174</v>
      </c>
      <c r="D9" s="368">
        <v>2772</v>
      </c>
      <c r="E9" s="368">
        <v>18557</v>
      </c>
      <c r="F9" s="368">
        <v>15738</v>
      </c>
      <c r="G9" s="368">
        <v>2819</v>
      </c>
      <c r="H9" s="368">
        <v>18369</v>
      </c>
      <c r="I9" s="368">
        <v>15552</v>
      </c>
      <c r="J9" s="368">
        <v>2817</v>
      </c>
      <c r="K9" s="372">
        <v>18619</v>
      </c>
      <c r="L9" s="372">
        <v>15714</v>
      </c>
      <c r="M9" s="372">
        <v>2905</v>
      </c>
      <c r="N9" s="368"/>
      <c r="P9" s="368"/>
      <c r="R9" s="368"/>
      <c r="W9" s="368"/>
      <c r="Y9" s="368"/>
    </row>
    <row r="10" spans="1:25">
      <c r="A10" s="72" t="s">
        <v>78</v>
      </c>
      <c r="B10" s="376">
        <v>373188</v>
      </c>
      <c r="C10" s="376">
        <v>160927</v>
      </c>
      <c r="D10" s="376">
        <v>212261</v>
      </c>
      <c r="E10" s="376">
        <v>373291</v>
      </c>
      <c r="F10" s="376">
        <v>162797</v>
      </c>
      <c r="G10" s="376">
        <v>210494</v>
      </c>
      <c r="H10" s="376">
        <v>377305</v>
      </c>
      <c r="I10" s="376">
        <v>162323</v>
      </c>
      <c r="J10" s="376">
        <v>214982</v>
      </c>
      <c r="K10" s="377">
        <v>385825</v>
      </c>
      <c r="L10" s="377">
        <v>164864</v>
      </c>
      <c r="M10" s="377">
        <v>220961</v>
      </c>
      <c r="N10" s="368"/>
      <c r="P10" s="368"/>
      <c r="R10" s="368"/>
      <c r="W10" s="368"/>
      <c r="Y10" s="368"/>
    </row>
    <row r="11" spans="1:25" ht="13.5">
      <c r="A11" s="378" t="s">
        <v>710</v>
      </c>
      <c r="F11" s="368"/>
      <c r="N11" s="368"/>
      <c r="P11" s="368"/>
      <c r="R11" s="368"/>
      <c r="W11" s="368"/>
      <c r="Y11" s="368"/>
    </row>
    <row r="12" spans="1:25" ht="13.5">
      <c r="A12" s="378" t="s">
        <v>711</v>
      </c>
      <c r="B12" s="396"/>
      <c r="C12" s="396"/>
      <c r="D12" s="396"/>
      <c r="E12" s="396"/>
      <c r="F12" s="396"/>
      <c r="G12" s="396"/>
      <c r="H12" s="396"/>
      <c r="I12" s="396"/>
      <c r="J12" s="396"/>
      <c r="K12" s="397"/>
      <c r="L12" s="397"/>
      <c r="M12" s="397"/>
      <c r="O12" s="399"/>
    </row>
    <row r="13" spans="1:25">
      <c r="A13" s="398"/>
      <c r="B13" s="396"/>
      <c r="C13" s="396"/>
      <c r="D13" s="396"/>
      <c r="E13" s="396"/>
      <c r="F13" s="396"/>
      <c r="G13" s="396"/>
      <c r="H13" s="396"/>
      <c r="I13" s="396"/>
      <c r="J13" s="396"/>
      <c r="K13" s="397"/>
      <c r="L13" s="397"/>
      <c r="M13" s="397"/>
      <c r="O13" s="399"/>
    </row>
  </sheetData>
  <mergeCells count="4">
    <mergeCell ref="B4:D4"/>
    <mergeCell ref="E4:G4"/>
    <mergeCell ref="H4:J4"/>
    <mergeCell ref="K4:M4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"/>
  <sheetViews>
    <sheetView zoomScale="94" zoomScaleNormal="94" workbookViewId="0"/>
  </sheetViews>
  <sheetFormatPr baseColWidth="10" defaultColWidth="11.42578125" defaultRowHeight="12.75"/>
  <cols>
    <col min="1" max="1" width="17.85546875" style="17" customWidth="1"/>
    <col min="2" max="15" width="6.85546875" style="17" customWidth="1"/>
    <col min="16" max="16" width="13.7109375" style="17" customWidth="1"/>
    <col min="17" max="17" width="6.85546875" style="17" customWidth="1"/>
    <col min="18" max="18" width="13.28515625" style="17" customWidth="1"/>
    <col min="19" max="22" width="6.85546875" style="17" customWidth="1"/>
    <col min="23" max="16384" width="11.42578125" style="17"/>
  </cols>
  <sheetData>
    <row r="1" spans="1:13">
      <c r="A1" s="361" t="s">
        <v>714</v>
      </c>
    </row>
    <row r="2" spans="1:13">
      <c r="A2" s="365" t="s">
        <v>715</v>
      </c>
    </row>
    <row r="4" spans="1:13">
      <c r="A4" s="366"/>
      <c r="B4" s="394" t="s">
        <v>184</v>
      </c>
      <c r="C4" s="394"/>
      <c r="D4" s="394"/>
      <c r="E4" s="394" t="s">
        <v>187</v>
      </c>
      <c r="F4" s="394"/>
      <c r="G4" s="394"/>
      <c r="H4" s="394" t="s">
        <v>190</v>
      </c>
      <c r="I4" s="394"/>
      <c r="J4" s="394"/>
      <c r="K4" s="394" t="s">
        <v>193</v>
      </c>
      <c r="L4" s="394"/>
      <c r="M4" s="394"/>
    </row>
    <row r="5" spans="1:13">
      <c r="A5" s="366"/>
      <c r="B5" s="367" t="s">
        <v>698</v>
      </c>
      <c r="C5" s="367" t="s">
        <v>206</v>
      </c>
      <c r="D5" s="367" t="s">
        <v>699</v>
      </c>
      <c r="E5" s="367" t="s">
        <v>698</v>
      </c>
      <c r="F5" s="367" t="s">
        <v>206</v>
      </c>
      <c r="G5" s="367" t="s">
        <v>699</v>
      </c>
      <c r="H5" s="367" t="s">
        <v>698</v>
      </c>
      <c r="I5" s="367" t="s">
        <v>206</v>
      </c>
      <c r="J5" s="367" t="s">
        <v>699</v>
      </c>
      <c r="K5" s="367" t="s">
        <v>698</v>
      </c>
      <c r="L5" s="367" t="s">
        <v>206</v>
      </c>
      <c r="M5" s="367" t="s">
        <v>699</v>
      </c>
    </row>
    <row r="6" spans="1:13">
      <c r="A6" s="70" t="s">
        <v>6</v>
      </c>
      <c r="B6" s="390">
        <v>410127</v>
      </c>
      <c r="C6" s="390">
        <v>189959</v>
      </c>
      <c r="D6" s="390">
        <v>220168</v>
      </c>
      <c r="E6" s="390">
        <v>410015</v>
      </c>
      <c r="F6" s="390">
        <v>191522</v>
      </c>
      <c r="G6" s="390">
        <v>218493</v>
      </c>
      <c r="H6" s="390">
        <v>414221</v>
      </c>
      <c r="I6" s="390">
        <v>191202</v>
      </c>
      <c r="J6" s="390">
        <v>223019</v>
      </c>
      <c r="K6" s="395">
        <v>423915</v>
      </c>
      <c r="L6" s="395">
        <v>194693</v>
      </c>
      <c r="M6" s="395">
        <v>229222</v>
      </c>
    </row>
    <row r="7" spans="1:13">
      <c r="A7" s="29" t="s">
        <v>30</v>
      </c>
      <c r="B7" s="368">
        <v>362753</v>
      </c>
      <c r="C7" s="368">
        <v>165250</v>
      </c>
      <c r="D7" s="368">
        <v>197503</v>
      </c>
      <c r="E7" s="368">
        <v>361366</v>
      </c>
      <c r="F7" s="368">
        <v>166540</v>
      </c>
      <c r="G7" s="368">
        <v>194826</v>
      </c>
      <c r="H7" s="368">
        <v>364358</v>
      </c>
      <c r="I7" s="368">
        <v>165459</v>
      </c>
      <c r="J7" s="368">
        <v>198899</v>
      </c>
      <c r="K7" s="372">
        <v>370879</v>
      </c>
      <c r="L7" s="372">
        <v>167466</v>
      </c>
      <c r="M7" s="372">
        <v>203413</v>
      </c>
    </row>
    <row r="8" spans="1:13">
      <c r="A8" s="29" t="s">
        <v>716</v>
      </c>
      <c r="B8" s="368">
        <v>16483</v>
      </c>
      <c r="C8" s="368">
        <v>7979</v>
      </c>
      <c r="D8" s="368">
        <v>8504</v>
      </c>
      <c r="E8" s="368">
        <v>17130</v>
      </c>
      <c r="F8" s="368">
        <v>8350</v>
      </c>
      <c r="G8" s="368">
        <v>8780</v>
      </c>
      <c r="H8" s="368">
        <v>17449</v>
      </c>
      <c r="I8" s="368">
        <v>8463</v>
      </c>
      <c r="J8" s="368">
        <v>8986</v>
      </c>
      <c r="K8" s="372">
        <v>18191</v>
      </c>
      <c r="L8" s="372">
        <v>8755</v>
      </c>
      <c r="M8" s="372">
        <v>9436</v>
      </c>
    </row>
    <row r="9" spans="1:13">
      <c r="A9" s="72" t="s">
        <v>717</v>
      </c>
      <c r="B9" s="376">
        <v>30891</v>
      </c>
      <c r="C9" s="376">
        <v>16730</v>
      </c>
      <c r="D9" s="376">
        <v>14161</v>
      </c>
      <c r="E9" s="376">
        <v>31519</v>
      </c>
      <c r="F9" s="376">
        <v>16632</v>
      </c>
      <c r="G9" s="376">
        <v>14887</v>
      </c>
      <c r="H9" s="376">
        <v>32414</v>
      </c>
      <c r="I9" s="376">
        <v>17280</v>
      </c>
      <c r="J9" s="376">
        <v>15134</v>
      </c>
      <c r="K9" s="377">
        <v>34845</v>
      </c>
      <c r="L9" s="377">
        <v>18472</v>
      </c>
      <c r="M9" s="377">
        <v>16373</v>
      </c>
    </row>
    <row r="10" spans="1:13" ht="13.5">
      <c r="A10" s="378" t="s">
        <v>710</v>
      </c>
      <c r="F10" s="368"/>
    </row>
    <row r="11" spans="1:13" ht="13.5">
      <c r="A11" s="378" t="s">
        <v>711</v>
      </c>
      <c r="B11" s="396"/>
      <c r="C11" s="396"/>
      <c r="D11" s="396"/>
      <c r="E11" s="396"/>
      <c r="F11" s="396"/>
      <c r="G11" s="396"/>
      <c r="H11" s="396"/>
      <c r="I11" s="396"/>
      <c r="J11" s="396"/>
      <c r="K11" s="397"/>
      <c r="L11" s="397"/>
      <c r="M11" s="397"/>
    </row>
    <row r="12" spans="1:13">
      <c r="A12" s="398"/>
      <c r="B12" s="396"/>
      <c r="C12" s="396"/>
      <c r="D12" s="396"/>
      <c r="E12" s="396"/>
      <c r="F12" s="396"/>
      <c r="G12" s="396"/>
      <c r="H12" s="396"/>
      <c r="I12" s="396"/>
      <c r="J12" s="396"/>
      <c r="K12" s="397"/>
      <c r="L12" s="397"/>
      <c r="M12" s="397"/>
    </row>
    <row r="13" spans="1:13">
      <c r="A13" s="398"/>
      <c r="B13" s="396"/>
      <c r="C13" s="396"/>
      <c r="D13" s="396"/>
      <c r="E13" s="396"/>
      <c r="F13" s="396"/>
      <c r="G13" s="396"/>
      <c r="H13" s="396"/>
      <c r="I13" s="396"/>
      <c r="J13" s="396"/>
      <c r="K13" s="397"/>
      <c r="L13" s="397"/>
      <c r="M13" s="397"/>
    </row>
  </sheetData>
  <mergeCells count="4">
    <mergeCell ref="B4:D4"/>
    <mergeCell ref="E4:G4"/>
    <mergeCell ref="H4:J4"/>
    <mergeCell ref="K4:M4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zoomScale="94" zoomScaleNormal="94" workbookViewId="0"/>
  </sheetViews>
  <sheetFormatPr baseColWidth="10" defaultColWidth="11.42578125" defaultRowHeight="12.75"/>
  <cols>
    <col min="1" max="1" width="31.7109375" style="17" customWidth="1"/>
    <col min="2" max="3" width="9.28515625" style="17" customWidth="1"/>
    <col min="4" max="4" width="11.140625" style="17" customWidth="1"/>
    <col min="5" max="6" width="9.28515625" style="17" customWidth="1"/>
    <col min="7" max="7" width="11.42578125" style="17" customWidth="1"/>
    <col min="8" max="13" width="9.28515625" style="17" customWidth="1"/>
    <col min="14" max="14" width="12.28515625" style="17" customWidth="1"/>
    <col min="15" max="15" width="4.7109375" style="17" customWidth="1"/>
    <col min="16" max="16" width="6.85546875" style="17" customWidth="1"/>
    <col min="17" max="17" width="11.42578125" style="17"/>
    <col min="18" max="19" width="6.85546875" style="17" customWidth="1"/>
    <col min="20" max="20" width="13.7109375" style="17" customWidth="1"/>
    <col min="21" max="21" width="6.85546875" style="17" customWidth="1"/>
    <col min="22" max="22" width="13.28515625" style="17" customWidth="1"/>
    <col min="23" max="26" width="6.85546875" style="17" customWidth="1"/>
    <col min="27" max="16384" width="11.42578125" style="17"/>
  </cols>
  <sheetData>
    <row r="1" spans="1:13">
      <c r="A1" s="361" t="s">
        <v>718</v>
      </c>
    </row>
    <row r="2" spans="1:13">
      <c r="A2" s="365" t="s">
        <v>719</v>
      </c>
    </row>
    <row r="4" spans="1:13">
      <c r="A4" s="366"/>
      <c r="B4" s="394" t="s">
        <v>184</v>
      </c>
      <c r="C4" s="394"/>
      <c r="D4" s="394"/>
      <c r="E4" s="394" t="s">
        <v>187</v>
      </c>
      <c r="F4" s="394"/>
      <c r="G4" s="394"/>
    </row>
    <row r="5" spans="1:13">
      <c r="A5" s="366"/>
      <c r="B5" s="367" t="s">
        <v>698</v>
      </c>
      <c r="C5" s="367" t="s">
        <v>667</v>
      </c>
      <c r="D5" s="367" t="s">
        <v>668</v>
      </c>
      <c r="E5" s="367" t="s">
        <v>698</v>
      </c>
      <c r="F5" s="367" t="s">
        <v>667</v>
      </c>
      <c r="G5" s="367" t="s">
        <v>668</v>
      </c>
    </row>
    <row r="6" spans="1:13">
      <c r="A6" s="70" t="s">
        <v>6</v>
      </c>
      <c r="B6" s="390">
        <v>410127</v>
      </c>
      <c r="C6" s="390">
        <v>362753</v>
      </c>
      <c r="D6" s="390">
        <v>47374</v>
      </c>
      <c r="E6" s="390">
        <v>410015</v>
      </c>
      <c r="F6" s="390">
        <v>361366</v>
      </c>
      <c r="G6" s="390">
        <v>48649</v>
      </c>
    </row>
    <row r="7" spans="1:13">
      <c r="A7" s="29" t="s">
        <v>720</v>
      </c>
      <c r="B7" s="368">
        <v>336060</v>
      </c>
      <c r="C7" s="368">
        <v>305950</v>
      </c>
      <c r="D7" s="368">
        <v>30110</v>
      </c>
      <c r="E7" s="368">
        <v>337112</v>
      </c>
      <c r="F7" s="368">
        <v>304847</v>
      </c>
      <c r="G7" s="368">
        <v>32265</v>
      </c>
    </row>
    <row r="8" spans="1:13">
      <c r="A8" s="29" t="s">
        <v>721</v>
      </c>
      <c r="B8" s="368">
        <v>3627</v>
      </c>
      <c r="C8" s="368">
        <v>867</v>
      </c>
      <c r="D8" s="368">
        <v>2760</v>
      </c>
      <c r="E8" s="368">
        <v>2159</v>
      </c>
      <c r="F8" s="368">
        <v>569</v>
      </c>
      <c r="G8" s="368">
        <v>1590</v>
      </c>
    </row>
    <row r="9" spans="1:13">
      <c r="A9" s="29" t="s">
        <v>722</v>
      </c>
      <c r="B9" s="368">
        <v>10355</v>
      </c>
      <c r="C9" s="368">
        <v>6122</v>
      </c>
      <c r="D9" s="368">
        <v>4233</v>
      </c>
      <c r="E9" s="368">
        <v>10248</v>
      </c>
      <c r="F9" s="368">
        <v>6058</v>
      </c>
      <c r="G9" s="368">
        <v>4190</v>
      </c>
    </row>
    <row r="10" spans="1:13">
      <c r="A10" s="29" t="s">
        <v>723</v>
      </c>
      <c r="B10" s="368">
        <v>57141</v>
      </c>
      <c r="C10" s="368">
        <v>46927</v>
      </c>
      <c r="D10" s="368">
        <v>10214</v>
      </c>
      <c r="E10" s="368">
        <v>57437</v>
      </c>
      <c r="F10" s="368">
        <v>46909</v>
      </c>
      <c r="G10" s="368">
        <v>10528</v>
      </c>
    </row>
    <row r="11" spans="1:13">
      <c r="A11" s="72" t="s">
        <v>724</v>
      </c>
      <c r="B11" s="376">
        <v>2944</v>
      </c>
      <c r="C11" s="376">
        <v>2887</v>
      </c>
      <c r="D11" s="376">
        <v>57</v>
      </c>
      <c r="E11" s="376">
        <v>3059</v>
      </c>
      <c r="F11" s="376">
        <v>2983</v>
      </c>
      <c r="G11" s="376">
        <v>76</v>
      </c>
    </row>
    <row r="12" spans="1:13">
      <c r="A12" s="366"/>
      <c r="B12" s="394" t="s">
        <v>190</v>
      </c>
      <c r="C12" s="394"/>
      <c r="D12" s="394"/>
      <c r="E12" s="394" t="s">
        <v>193</v>
      </c>
      <c r="F12" s="394"/>
      <c r="G12" s="394"/>
    </row>
    <row r="13" spans="1:13">
      <c r="A13" s="366"/>
      <c r="B13" s="367" t="s">
        <v>698</v>
      </c>
      <c r="C13" s="367" t="s">
        <v>667</v>
      </c>
      <c r="D13" s="367" t="s">
        <v>668</v>
      </c>
      <c r="E13" s="367" t="s">
        <v>698</v>
      </c>
      <c r="F13" s="367" t="s">
        <v>667</v>
      </c>
      <c r="G13" s="367" t="s">
        <v>668</v>
      </c>
      <c r="H13" s="396"/>
      <c r="I13" s="396"/>
      <c r="J13" s="396"/>
      <c r="K13" s="397"/>
      <c r="L13" s="397"/>
      <c r="M13" s="397"/>
    </row>
    <row r="14" spans="1:13">
      <c r="A14" s="70" t="s">
        <v>6</v>
      </c>
      <c r="B14" s="390">
        <v>414221</v>
      </c>
      <c r="C14" s="390">
        <v>364358</v>
      </c>
      <c r="D14" s="390">
        <v>49863</v>
      </c>
      <c r="E14" s="395">
        <v>423915</v>
      </c>
      <c r="F14" s="395">
        <v>370879</v>
      </c>
      <c r="G14" s="395">
        <v>53036</v>
      </c>
    </row>
    <row r="15" spans="1:13">
      <c r="A15" s="29" t="s">
        <v>720</v>
      </c>
      <c r="B15" s="368">
        <v>341138</v>
      </c>
      <c r="C15" s="368">
        <v>308261</v>
      </c>
      <c r="D15" s="368">
        <v>32877</v>
      </c>
      <c r="E15" s="372">
        <v>348904</v>
      </c>
      <c r="F15" s="372">
        <v>314206</v>
      </c>
      <c r="G15" s="372">
        <v>34698</v>
      </c>
    </row>
    <row r="16" spans="1:13">
      <c r="A16" s="29" t="s">
        <v>721</v>
      </c>
      <c r="B16" s="368">
        <v>2754</v>
      </c>
      <c r="C16" s="368">
        <v>680</v>
      </c>
      <c r="D16" s="368">
        <v>2074</v>
      </c>
      <c r="E16" s="372">
        <v>3719</v>
      </c>
      <c r="F16" s="372">
        <v>884</v>
      </c>
      <c r="G16" s="372">
        <v>2835</v>
      </c>
    </row>
    <row r="17" spans="1:7">
      <c r="A17" s="29" t="s">
        <v>722</v>
      </c>
      <c r="B17" s="368">
        <v>10133</v>
      </c>
      <c r="C17" s="368">
        <v>5989</v>
      </c>
      <c r="D17" s="368">
        <v>4144</v>
      </c>
      <c r="E17" s="372">
        <v>10392</v>
      </c>
      <c r="F17" s="372">
        <v>6051</v>
      </c>
      <c r="G17" s="372">
        <v>4341</v>
      </c>
    </row>
    <row r="18" spans="1:7">
      <c r="A18" s="29" t="s">
        <v>723</v>
      </c>
      <c r="B18" s="368">
        <v>57261</v>
      </c>
      <c r="C18" s="368">
        <v>46559</v>
      </c>
      <c r="D18" s="368">
        <v>10702</v>
      </c>
      <c r="E18" s="372">
        <v>57986</v>
      </c>
      <c r="F18" s="372">
        <v>46890</v>
      </c>
      <c r="G18" s="372">
        <v>11096</v>
      </c>
    </row>
    <row r="19" spans="1:7">
      <c r="A19" s="72" t="s">
        <v>724</v>
      </c>
      <c r="B19" s="376">
        <v>2935</v>
      </c>
      <c r="C19" s="376">
        <v>2869</v>
      </c>
      <c r="D19" s="376">
        <v>66</v>
      </c>
      <c r="E19" s="377">
        <v>2914</v>
      </c>
      <c r="F19" s="377">
        <v>2848</v>
      </c>
      <c r="G19" s="377">
        <v>66</v>
      </c>
    </row>
    <row r="20" spans="1:7" ht="13.5">
      <c r="A20" s="378" t="s">
        <v>710</v>
      </c>
    </row>
    <row r="21" spans="1:7" ht="13.5">
      <c r="A21" s="378" t="s">
        <v>711</v>
      </c>
    </row>
  </sheetData>
  <mergeCells count="4">
    <mergeCell ref="B4:D4"/>
    <mergeCell ref="E4:G4"/>
    <mergeCell ref="B12:D12"/>
    <mergeCell ref="E12:G12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"/>
  <sheetViews>
    <sheetView zoomScaleNormal="100" workbookViewId="0"/>
  </sheetViews>
  <sheetFormatPr baseColWidth="10" defaultColWidth="11.42578125" defaultRowHeight="12.75"/>
  <cols>
    <col min="1" max="1" width="38.28515625" style="17" customWidth="1"/>
    <col min="2" max="5" width="12.42578125" style="17" customWidth="1"/>
    <col min="6" max="6" width="6.85546875" style="17" customWidth="1"/>
    <col min="7" max="7" width="13.28515625" style="17" customWidth="1"/>
    <col min="8" max="11" width="6.85546875" style="17" customWidth="1"/>
    <col min="12" max="16384" width="11.42578125" style="17"/>
  </cols>
  <sheetData>
    <row r="1" spans="1:5">
      <c r="A1" s="361" t="s">
        <v>725</v>
      </c>
    </row>
    <row r="2" spans="1:5">
      <c r="A2" s="365" t="s">
        <v>726</v>
      </c>
    </row>
    <row r="4" spans="1:5">
      <c r="A4" s="366"/>
      <c r="B4" s="367" t="s">
        <v>184</v>
      </c>
      <c r="C4" s="367" t="s">
        <v>187</v>
      </c>
      <c r="D4" s="367" t="s">
        <v>190</v>
      </c>
      <c r="E4" s="367" t="s">
        <v>193</v>
      </c>
    </row>
    <row r="5" spans="1:5">
      <c r="A5" s="70" t="s">
        <v>6</v>
      </c>
      <c r="B5" s="390">
        <v>336060</v>
      </c>
      <c r="C5" s="390">
        <v>337112</v>
      </c>
      <c r="D5" s="390">
        <v>341138</v>
      </c>
      <c r="E5" s="395">
        <v>348904</v>
      </c>
    </row>
    <row r="6" spans="1:5">
      <c r="A6" s="29" t="s">
        <v>727</v>
      </c>
      <c r="B6" s="368">
        <v>60809</v>
      </c>
      <c r="C6" s="368">
        <v>60725</v>
      </c>
      <c r="D6" s="368">
        <v>61523</v>
      </c>
      <c r="E6" s="372">
        <v>64176</v>
      </c>
    </row>
    <row r="7" spans="1:5">
      <c r="A7" s="29" t="s">
        <v>728</v>
      </c>
      <c r="B7" s="368">
        <v>41910</v>
      </c>
      <c r="C7" s="368">
        <v>41006</v>
      </c>
      <c r="D7" s="368">
        <v>41836</v>
      </c>
      <c r="E7" s="372">
        <v>43190</v>
      </c>
    </row>
    <row r="8" spans="1:5">
      <c r="A8" s="29" t="s">
        <v>729</v>
      </c>
      <c r="B8" s="368">
        <v>17662</v>
      </c>
      <c r="C8" s="368">
        <v>17774</v>
      </c>
      <c r="D8" s="368">
        <v>18323</v>
      </c>
      <c r="E8" s="372">
        <v>18588</v>
      </c>
    </row>
    <row r="9" spans="1:5">
      <c r="A9" s="29" t="s">
        <v>730</v>
      </c>
      <c r="B9" s="368">
        <v>12186</v>
      </c>
      <c r="C9" s="368">
        <v>12232</v>
      </c>
      <c r="D9" s="368">
        <v>12138</v>
      </c>
      <c r="E9" s="372">
        <v>13041</v>
      </c>
    </row>
    <row r="10" spans="1:5">
      <c r="A10" s="29" t="s">
        <v>731</v>
      </c>
      <c r="B10" s="368">
        <v>48154</v>
      </c>
      <c r="C10" s="368">
        <v>48672</v>
      </c>
      <c r="D10" s="368">
        <v>49061</v>
      </c>
      <c r="E10" s="372">
        <v>50551</v>
      </c>
    </row>
    <row r="11" spans="1:5">
      <c r="A11" s="29" t="s">
        <v>732</v>
      </c>
      <c r="B11" s="368">
        <v>25801</v>
      </c>
      <c r="C11" s="368">
        <v>25096</v>
      </c>
      <c r="D11" s="368">
        <v>27087</v>
      </c>
      <c r="E11" s="372">
        <v>26320</v>
      </c>
    </row>
    <row r="12" spans="1:5">
      <c r="A12" s="29" t="s">
        <v>733</v>
      </c>
      <c r="B12" s="368">
        <v>38413</v>
      </c>
      <c r="C12" s="368">
        <v>38877</v>
      </c>
      <c r="D12" s="368">
        <v>39024</v>
      </c>
      <c r="E12" s="372">
        <v>40654</v>
      </c>
    </row>
    <row r="13" spans="1:5">
      <c r="A13" s="29" t="s">
        <v>734</v>
      </c>
      <c r="B13" s="368">
        <v>34618</v>
      </c>
      <c r="C13" s="368">
        <v>35845</v>
      </c>
      <c r="D13" s="368">
        <v>35727</v>
      </c>
      <c r="E13" s="372">
        <v>36357</v>
      </c>
    </row>
    <row r="14" spans="1:5">
      <c r="A14" s="29" t="s">
        <v>735</v>
      </c>
      <c r="B14" s="368">
        <v>25064</v>
      </c>
      <c r="C14" s="368">
        <v>25714</v>
      </c>
      <c r="D14" s="368">
        <v>25418</v>
      </c>
      <c r="E14" s="372">
        <v>24939</v>
      </c>
    </row>
    <row r="15" spans="1:5">
      <c r="A15" s="29" t="s">
        <v>736</v>
      </c>
      <c r="B15" s="368">
        <v>31409</v>
      </c>
      <c r="C15" s="368">
        <v>31115</v>
      </c>
      <c r="D15" s="368">
        <v>30956</v>
      </c>
      <c r="E15" s="372">
        <v>31041</v>
      </c>
    </row>
    <row r="16" spans="1:5">
      <c r="A16" s="72" t="s">
        <v>737</v>
      </c>
      <c r="B16" s="376">
        <v>34</v>
      </c>
      <c r="C16" s="376">
        <v>56</v>
      </c>
      <c r="D16" s="376">
        <v>45</v>
      </c>
      <c r="E16" s="377">
        <v>47</v>
      </c>
    </row>
    <row r="17" spans="1:5" ht="13.5">
      <c r="A17" s="378" t="s">
        <v>738</v>
      </c>
      <c r="B17" s="396"/>
      <c r="C17" s="396"/>
      <c r="D17" s="396"/>
      <c r="E17" s="397"/>
    </row>
    <row r="18" spans="1:5" ht="13.5">
      <c r="A18" s="378" t="s">
        <v>711</v>
      </c>
    </row>
    <row r="19" spans="1:5" ht="13.5">
      <c r="A19" s="97"/>
    </row>
  </sheetData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9"/>
  <sheetViews>
    <sheetView zoomScaleNormal="100" workbookViewId="0"/>
  </sheetViews>
  <sheetFormatPr baseColWidth="10" defaultColWidth="11.42578125" defaultRowHeight="12.75"/>
  <cols>
    <col min="1" max="1" width="15" style="364" customWidth="1"/>
    <col min="2" max="7" width="10.85546875" style="364" customWidth="1"/>
    <col min="8" max="13" width="7.85546875" style="364" customWidth="1"/>
    <col min="14" max="14" width="6.85546875" style="364" customWidth="1"/>
    <col min="15" max="15" width="11.42578125" style="364"/>
    <col min="16" max="17" width="6.85546875" style="364" customWidth="1"/>
    <col min="18" max="18" width="13.7109375" style="364" customWidth="1"/>
    <col min="19" max="19" width="6.85546875" style="364" customWidth="1"/>
    <col min="20" max="20" width="13.28515625" style="364" customWidth="1"/>
    <col min="21" max="24" width="6.85546875" style="364" customWidth="1"/>
    <col min="25" max="16384" width="11.42578125" style="364"/>
  </cols>
  <sheetData>
    <row r="1" spans="1:28">
      <c r="A1" s="361" t="s">
        <v>739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28">
      <c r="A2" s="365" t="s">
        <v>740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28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28">
      <c r="A4" s="366"/>
      <c r="B4" s="394" t="s">
        <v>184</v>
      </c>
      <c r="C4" s="394"/>
      <c r="D4" s="394"/>
      <c r="E4" s="394" t="s">
        <v>187</v>
      </c>
      <c r="F4" s="394"/>
      <c r="G4" s="394"/>
      <c r="N4" s="17"/>
      <c r="O4" s="400"/>
    </row>
    <row r="5" spans="1:28">
      <c r="A5" s="366"/>
      <c r="B5" s="367" t="s">
        <v>698</v>
      </c>
      <c r="C5" s="367" t="s">
        <v>206</v>
      </c>
      <c r="D5" s="367" t="s">
        <v>699</v>
      </c>
      <c r="E5" s="367" t="s">
        <v>698</v>
      </c>
      <c r="F5" s="367" t="s">
        <v>206</v>
      </c>
      <c r="G5" s="367" t="s">
        <v>699</v>
      </c>
      <c r="N5" s="17"/>
    </row>
    <row r="6" spans="1:28">
      <c r="A6" s="70" t="s">
        <v>6</v>
      </c>
      <c r="B6" s="390">
        <v>336060</v>
      </c>
      <c r="C6" s="390">
        <v>148750</v>
      </c>
      <c r="D6" s="390">
        <v>187310</v>
      </c>
      <c r="E6" s="390">
        <v>337112</v>
      </c>
      <c r="F6" s="390">
        <v>151326</v>
      </c>
      <c r="G6" s="390">
        <v>185786</v>
      </c>
      <c r="N6" s="399"/>
      <c r="O6" s="381"/>
      <c r="P6" s="401"/>
      <c r="Q6" s="381"/>
      <c r="R6" s="401"/>
      <c r="S6" s="381"/>
      <c r="T6" s="401"/>
      <c r="U6" s="381"/>
      <c r="Z6" s="381"/>
      <c r="AA6" s="401"/>
      <c r="AB6" s="381"/>
    </row>
    <row r="7" spans="1:28">
      <c r="A7" s="29" t="s">
        <v>741</v>
      </c>
      <c r="B7" s="368">
        <v>221896</v>
      </c>
      <c r="C7" s="368">
        <v>103424</v>
      </c>
      <c r="D7" s="368">
        <v>118472</v>
      </c>
      <c r="E7" s="368">
        <v>239443</v>
      </c>
      <c r="F7" s="368">
        <v>113612</v>
      </c>
      <c r="G7" s="368">
        <v>125831</v>
      </c>
      <c r="N7" s="17"/>
      <c r="O7" s="381"/>
      <c r="Q7" s="381"/>
      <c r="S7" s="381"/>
      <c r="U7" s="381"/>
      <c r="Z7" s="381"/>
      <c r="AB7" s="381"/>
    </row>
    <row r="8" spans="1:28">
      <c r="A8" s="29" t="s">
        <v>742</v>
      </c>
      <c r="B8" s="368">
        <v>109412</v>
      </c>
      <c r="C8" s="368">
        <v>42881</v>
      </c>
      <c r="D8" s="368">
        <v>66531</v>
      </c>
      <c r="E8" s="368">
        <v>93077</v>
      </c>
      <c r="F8" s="368">
        <v>35425</v>
      </c>
      <c r="G8" s="368">
        <v>57652</v>
      </c>
      <c r="N8" s="17"/>
      <c r="O8" s="381"/>
      <c r="Q8" s="381"/>
      <c r="S8" s="381"/>
      <c r="U8" s="381"/>
      <c r="Z8" s="381"/>
      <c r="AB8" s="381"/>
    </row>
    <row r="9" spans="1:28">
      <c r="A9" s="29" t="s">
        <v>743</v>
      </c>
      <c r="B9" s="368">
        <v>3933</v>
      </c>
      <c r="C9" s="368">
        <v>2029</v>
      </c>
      <c r="D9" s="368">
        <v>1904</v>
      </c>
      <c r="E9" s="368">
        <v>3773</v>
      </c>
      <c r="F9" s="368">
        <v>1871</v>
      </c>
      <c r="G9" s="368">
        <v>1902</v>
      </c>
      <c r="N9" s="17"/>
      <c r="O9" s="381"/>
      <c r="Q9" s="381"/>
      <c r="S9" s="381"/>
      <c r="U9" s="381"/>
      <c r="Z9" s="381"/>
      <c r="AB9" s="381"/>
    </row>
    <row r="10" spans="1:28">
      <c r="A10" s="72" t="s">
        <v>111</v>
      </c>
      <c r="B10" s="377">
        <v>819</v>
      </c>
      <c r="C10" s="377">
        <v>416</v>
      </c>
      <c r="D10" s="377">
        <v>403</v>
      </c>
      <c r="E10" s="402">
        <v>819</v>
      </c>
      <c r="F10" s="402">
        <v>418</v>
      </c>
      <c r="G10" s="402">
        <v>401</v>
      </c>
      <c r="N10" s="17"/>
      <c r="O10" s="381"/>
      <c r="Q10" s="381"/>
      <c r="S10" s="381"/>
      <c r="U10" s="381"/>
      <c r="Z10" s="381"/>
      <c r="AB10" s="381"/>
    </row>
    <row r="11" spans="1:28">
      <c r="A11" s="366"/>
      <c r="B11" s="394" t="s">
        <v>190</v>
      </c>
      <c r="C11" s="394"/>
      <c r="D11" s="394"/>
      <c r="E11" s="394" t="s">
        <v>193</v>
      </c>
      <c r="F11" s="394"/>
      <c r="G11" s="394"/>
      <c r="H11" s="17"/>
      <c r="I11" s="17"/>
      <c r="J11" s="17"/>
      <c r="K11" s="17"/>
      <c r="L11" s="17"/>
      <c r="M11" s="17"/>
      <c r="N11" s="17"/>
      <c r="O11" s="381"/>
      <c r="Q11" s="381"/>
      <c r="S11" s="381"/>
      <c r="U11" s="381"/>
      <c r="Z11" s="381"/>
      <c r="AB11" s="381"/>
    </row>
    <row r="12" spans="1:28">
      <c r="A12" s="366"/>
      <c r="B12" s="367" t="s">
        <v>698</v>
      </c>
      <c r="C12" s="367" t="s">
        <v>206</v>
      </c>
      <c r="D12" s="367" t="s">
        <v>699</v>
      </c>
      <c r="E12" s="367" t="s">
        <v>698</v>
      </c>
      <c r="F12" s="367" t="s">
        <v>206</v>
      </c>
      <c r="G12" s="367" t="s">
        <v>699</v>
      </c>
      <c r="H12" s="396"/>
      <c r="I12" s="396"/>
      <c r="J12" s="396"/>
      <c r="K12" s="397"/>
      <c r="L12" s="397"/>
      <c r="M12" s="397"/>
      <c r="N12" s="17"/>
      <c r="R12" s="401"/>
    </row>
    <row r="13" spans="1:28">
      <c r="A13" s="70" t="s">
        <v>6</v>
      </c>
      <c r="B13" s="390">
        <v>341138</v>
      </c>
      <c r="C13" s="390">
        <v>150709</v>
      </c>
      <c r="D13" s="390">
        <v>190429</v>
      </c>
      <c r="E13" s="395">
        <v>348904</v>
      </c>
      <c r="F13" s="395">
        <v>152982</v>
      </c>
      <c r="G13" s="395">
        <v>195922</v>
      </c>
      <c r="H13" s="17"/>
      <c r="I13" s="17"/>
      <c r="J13" s="17"/>
      <c r="K13" s="17"/>
      <c r="L13" s="17"/>
      <c r="M13" s="17"/>
      <c r="N13" s="17"/>
    </row>
    <row r="14" spans="1:28">
      <c r="A14" s="29" t="s">
        <v>741</v>
      </c>
      <c r="B14" s="368">
        <v>254087</v>
      </c>
      <c r="C14" s="368">
        <v>119058</v>
      </c>
      <c r="D14" s="368">
        <v>135029</v>
      </c>
      <c r="E14" s="372">
        <v>262901</v>
      </c>
      <c r="F14" s="372">
        <v>122981</v>
      </c>
      <c r="G14" s="372">
        <v>139920</v>
      </c>
    </row>
    <row r="15" spans="1:28">
      <c r="A15" s="29" t="s">
        <v>742</v>
      </c>
      <c r="B15" s="368">
        <v>83256</v>
      </c>
      <c r="C15" s="368">
        <v>29829</v>
      </c>
      <c r="D15" s="368">
        <v>53427</v>
      </c>
      <c r="E15" s="372">
        <v>81673</v>
      </c>
      <c r="F15" s="372">
        <v>27927</v>
      </c>
      <c r="G15" s="372">
        <v>53746</v>
      </c>
    </row>
    <row r="16" spans="1:28">
      <c r="A16" s="29" t="s">
        <v>743</v>
      </c>
      <c r="B16" s="368">
        <v>2933</v>
      </c>
      <c r="C16" s="368">
        <v>1380</v>
      </c>
      <c r="D16" s="368">
        <v>1553</v>
      </c>
      <c r="E16" s="372">
        <v>3378</v>
      </c>
      <c r="F16" s="372">
        <v>1580</v>
      </c>
      <c r="G16" s="372">
        <v>1798</v>
      </c>
    </row>
    <row r="17" spans="1:7">
      <c r="A17" s="72" t="s">
        <v>111</v>
      </c>
      <c r="B17" s="402">
        <v>862</v>
      </c>
      <c r="C17" s="402">
        <v>442</v>
      </c>
      <c r="D17" s="402">
        <v>420</v>
      </c>
      <c r="E17" s="402">
        <v>952</v>
      </c>
      <c r="F17" s="402">
        <v>494</v>
      </c>
      <c r="G17" s="402">
        <v>458</v>
      </c>
    </row>
    <row r="18" spans="1:7" ht="13.5">
      <c r="A18" s="378" t="s">
        <v>744</v>
      </c>
    </row>
    <row r="19" spans="1:7" ht="13.5">
      <c r="A19" s="378" t="s">
        <v>711</v>
      </c>
    </row>
  </sheetData>
  <mergeCells count="4">
    <mergeCell ref="B4:D4"/>
    <mergeCell ref="E4:G4"/>
    <mergeCell ref="B11:D11"/>
    <mergeCell ref="E11:G11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zoomScaleNormal="100" workbookViewId="0">
      <selection activeCell="L29" sqref="L29"/>
    </sheetView>
  </sheetViews>
  <sheetFormatPr baseColWidth="10" defaultColWidth="11.42578125" defaultRowHeight="12.75"/>
  <cols>
    <col min="1" max="1" width="15.140625" style="3" customWidth="1"/>
    <col min="2" max="6" width="11.42578125" style="3" customWidth="1"/>
    <col min="7" max="16384" width="11.42578125" style="3"/>
  </cols>
  <sheetData>
    <row r="1" spans="1:9">
      <c r="A1" s="1" t="s">
        <v>82</v>
      </c>
      <c r="B1" s="2"/>
      <c r="C1" s="2"/>
      <c r="D1" s="2"/>
      <c r="E1" s="2"/>
      <c r="F1" s="2"/>
    </row>
    <row r="2" spans="1:9">
      <c r="A2" s="4" t="s">
        <v>83</v>
      </c>
      <c r="B2" s="2"/>
      <c r="C2" s="2"/>
      <c r="D2" s="2"/>
      <c r="E2" s="2"/>
      <c r="F2" s="2"/>
    </row>
    <row r="3" spans="1:9">
      <c r="A3" s="69"/>
      <c r="B3" s="2"/>
      <c r="C3" s="2"/>
      <c r="D3" s="2"/>
      <c r="E3" s="2"/>
      <c r="F3" s="2"/>
    </row>
    <row r="4" spans="1:9">
      <c r="A4" s="5"/>
      <c r="B4" s="86" t="s">
        <v>25</v>
      </c>
      <c r="C4" s="7" t="s">
        <v>71</v>
      </c>
      <c r="D4" s="7" t="s">
        <v>72</v>
      </c>
      <c r="E4" s="7" t="s">
        <v>73</v>
      </c>
      <c r="F4" s="7" t="s">
        <v>74</v>
      </c>
      <c r="G4" s="16"/>
      <c r="H4" s="16"/>
      <c r="I4" s="16"/>
    </row>
    <row r="5" spans="1:9">
      <c r="A5" s="76" t="s">
        <v>6</v>
      </c>
      <c r="B5" s="71">
        <f>SUM(B6:B9)</f>
        <v>328.47499999999997</v>
      </c>
      <c r="C5" s="71">
        <f t="shared" ref="C5:F5" si="0">SUM(C6:C9)</f>
        <v>311.3</v>
      </c>
      <c r="D5" s="71">
        <f t="shared" si="0"/>
        <v>329.6</v>
      </c>
      <c r="E5" s="71">
        <f t="shared" si="0"/>
        <v>328.4</v>
      </c>
      <c r="F5" s="71">
        <f t="shared" si="0"/>
        <v>344.6</v>
      </c>
      <c r="G5" s="16"/>
      <c r="H5" s="16"/>
      <c r="I5" s="16"/>
    </row>
    <row r="6" spans="1:9">
      <c r="A6" s="29" t="s">
        <v>75</v>
      </c>
      <c r="B6" s="63">
        <f>AVERAGE(C6:F6)</f>
        <v>2.0249999999999999</v>
      </c>
      <c r="C6" s="63">
        <v>2.2999999999999998</v>
      </c>
      <c r="D6" s="63">
        <v>4.0999999999999996</v>
      </c>
      <c r="E6" s="63">
        <v>1.7</v>
      </c>
      <c r="F6" s="63">
        <v>0</v>
      </c>
      <c r="G6" s="16"/>
      <c r="H6" s="16"/>
      <c r="I6" s="16"/>
    </row>
    <row r="7" spans="1:9">
      <c r="A7" s="29" t="s">
        <v>76</v>
      </c>
      <c r="B7" s="63">
        <f>AVERAGE(C7:F7)</f>
        <v>33.65</v>
      </c>
      <c r="C7" s="63">
        <v>33.700000000000003</v>
      </c>
      <c r="D7" s="63">
        <v>34.799999999999997</v>
      </c>
      <c r="E7" s="63">
        <v>35</v>
      </c>
      <c r="F7" s="63">
        <v>31.1</v>
      </c>
      <c r="G7" s="16"/>
      <c r="H7" s="16"/>
      <c r="I7" s="16"/>
    </row>
    <row r="8" spans="1:9">
      <c r="A8" s="29" t="s">
        <v>77</v>
      </c>
      <c r="B8" s="63">
        <f>AVERAGE(C8:F8)</f>
        <v>18.349999999999998</v>
      </c>
      <c r="C8" s="63">
        <v>15.7</v>
      </c>
      <c r="D8" s="63">
        <v>18.7</v>
      </c>
      <c r="E8" s="63">
        <v>18.2</v>
      </c>
      <c r="F8" s="63">
        <v>20.8</v>
      </c>
      <c r="G8" s="16"/>
      <c r="H8" s="16"/>
      <c r="I8" s="16"/>
    </row>
    <row r="9" spans="1:9">
      <c r="A9" s="72" t="s">
        <v>78</v>
      </c>
      <c r="B9" s="73">
        <f>AVERAGE(C9:F9)</f>
        <v>274.45</v>
      </c>
      <c r="C9" s="73">
        <v>259.60000000000002</v>
      </c>
      <c r="D9" s="73">
        <v>272</v>
      </c>
      <c r="E9" s="73">
        <v>273.5</v>
      </c>
      <c r="F9" s="73">
        <v>292.7</v>
      </c>
      <c r="G9" s="16"/>
      <c r="H9" s="16"/>
      <c r="I9" s="16"/>
    </row>
    <row r="10" spans="1:9" ht="13.5">
      <c r="A10" s="15" t="s">
        <v>17</v>
      </c>
      <c r="B10" s="16"/>
      <c r="C10" s="16"/>
      <c r="D10" s="16"/>
      <c r="E10" s="16"/>
      <c r="F10" s="16"/>
      <c r="G10" s="16"/>
      <c r="H10" s="16"/>
      <c r="I10" s="16"/>
    </row>
    <row r="11" spans="1:9" ht="13.5">
      <c r="A11" s="15" t="s">
        <v>18</v>
      </c>
      <c r="B11" s="16"/>
      <c r="C11" s="16"/>
      <c r="D11" s="16"/>
      <c r="E11" s="16"/>
      <c r="F11" s="16"/>
      <c r="G11" s="16"/>
      <c r="H11" s="16"/>
      <c r="I11" s="16"/>
    </row>
    <row r="12" spans="1:9">
      <c r="G12" s="10"/>
    </row>
    <row r="14" spans="1:9" ht="18.75" customHeight="1"/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9"/>
  <sheetViews>
    <sheetView zoomScaleNormal="100" workbookViewId="0"/>
  </sheetViews>
  <sheetFormatPr baseColWidth="10" defaultColWidth="11.42578125" defaultRowHeight="12.75"/>
  <cols>
    <col min="1" max="1" width="15.5703125" style="17" customWidth="1"/>
    <col min="2" max="7" width="11.5703125" style="17" customWidth="1"/>
    <col min="8" max="13" width="8.28515625" style="17" customWidth="1"/>
    <col min="14" max="14" width="6.85546875" style="17" customWidth="1"/>
    <col min="15" max="15" width="11.42578125" style="17"/>
    <col min="16" max="17" width="6.85546875" style="17" customWidth="1"/>
    <col min="18" max="18" width="13.7109375" style="17" customWidth="1"/>
    <col min="19" max="19" width="6.85546875" style="17" customWidth="1"/>
    <col min="20" max="20" width="13.28515625" style="17" customWidth="1"/>
    <col min="21" max="24" width="6.85546875" style="17" customWidth="1"/>
    <col min="25" max="16384" width="11.42578125" style="17"/>
  </cols>
  <sheetData>
    <row r="1" spans="1:28">
      <c r="A1" s="361" t="s">
        <v>745</v>
      </c>
    </row>
    <row r="2" spans="1:28">
      <c r="A2" s="365" t="s">
        <v>746</v>
      </c>
    </row>
    <row r="4" spans="1:28">
      <c r="A4" s="366"/>
      <c r="B4" s="394" t="s">
        <v>184</v>
      </c>
      <c r="C4" s="394"/>
      <c r="D4" s="394"/>
      <c r="E4" s="394" t="s">
        <v>187</v>
      </c>
      <c r="F4" s="394"/>
      <c r="G4" s="394"/>
      <c r="O4" s="94"/>
    </row>
    <row r="5" spans="1:28">
      <c r="A5" s="366"/>
      <c r="B5" s="367" t="s">
        <v>698</v>
      </c>
      <c r="C5" s="367" t="s">
        <v>206</v>
      </c>
      <c r="D5" s="367" t="s">
        <v>699</v>
      </c>
      <c r="E5" s="367" t="s">
        <v>698</v>
      </c>
      <c r="F5" s="367" t="s">
        <v>206</v>
      </c>
      <c r="G5" s="367" t="s">
        <v>699</v>
      </c>
    </row>
    <row r="6" spans="1:28">
      <c r="A6" s="70" t="s">
        <v>6</v>
      </c>
      <c r="B6" s="390">
        <v>336060</v>
      </c>
      <c r="C6" s="390">
        <v>148750</v>
      </c>
      <c r="D6" s="390">
        <v>187310</v>
      </c>
      <c r="E6" s="390">
        <v>337112</v>
      </c>
      <c r="F6" s="390">
        <v>151326</v>
      </c>
      <c r="G6" s="390">
        <v>185786</v>
      </c>
      <c r="N6" s="399"/>
      <c r="O6" s="368"/>
      <c r="P6" s="399"/>
      <c r="Q6" s="368"/>
      <c r="R6" s="399"/>
      <c r="S6" s="368"/>
      <c r="T6" s="399"/>
      <c r="U6" s="368"/>
      <c r="Z6" s="368"/>
      <c r="AA6" s="399"/>
      <c r="AB6" s="368"/>
    </row>
    <row r="7" spans="1:28">
      <c r="A7" s="29" t="s">
        <v>747</v>
      </c>
      <c r="B7" s="368">
        <v>250003</v>
      </c>
      <c r="C7" s="368">
        <v>119091</v>
      </c>
      <c r="D7" s="368">
        <v>130912</v>
      </c>
      <c r="E7" s="368">
        <v>252679</v>
      </c>
      <c r="F7" s="368">
        <v>121126</v>
      </c>
      <c r="G7" s="368">
        <v>131553</v>
      </c>
      <c r="O7" s="368"/>
      <c r="Q7" s="368"/>
      <c r="S7" s="368"/>
      <c r="U7" s="368"/>
      <c r="Z7" s="368"/>
      <c r="AB7" s="368"/>
    </row>
    <row r="8" spans="1:28">
      <c r="A8" s="29" t="s">
        <v>748</v>
      </c>
      <c r="B8" s="368">
        <v>74354</v>
      </c>
      <c r="C8" s="368">
        <v>24762</v>
      </c>
      <c r="D8" s="368">
        <v>49592</v>
      </c>
      <c r="E8" s="368">
        <v>70866</v>
      </c>
      <c r="F8" s="368">
        <v>23365</v>
      </c>
      <c r="G8" s="368">
        <v>47501</v>
      </c>
      <c r="O8" s="368"/>
      <c r="Q8" s="368"/>
      <c r="S8" s="368"/>
      <c r="U8" s="368"/>
      <c r="Z8" s="368"/>
      <c r="AB8" s="368"/>
    </row>
    <row r="9" spans="1:28">
      <c r="A9" s="29" t="s">
        <v>749</v>
      </c>
      <c r="B9" s="368">
        <v>6951</v>
      </c>
      <c r="C9" s="368">
        <v>2452</v>
      </c>
      <c r="D9" s="368">
        <v>4499</v>
      </c>
      <c r="E9" s="368">
        <v>8975</v>
      </c>
      <c r="F9" s="368">
        <v>4546</v>
      </c>
      <c r="G9" s="368">
        <v>4429</v>
      </c>
      <c r="O9" s="368"/>
      <c r="Q9" s="368"/>
      <c r="S9" s="368"/>
      <c r="U9" s="368"/>
      <c r="Z9" s="368"/>
      <c r="AB9" s="368"/>
    </row>
    <row r="10" spans="1:28">
      <c r="A10" s="72" t="s">
        <v>111</v>
      </c>
      <c r="B10" s="376">
        <v>4752</v>
      </c>
      <c r="C10" s="376">
        <v>2445</v>
      </c>
      <c r="D10" s="376">
        <v>2307</v>
      </c>
      <c r="E10" s="376">
        <v>4592</v>
      </c>
      <c r="F10" s="376">
        <v>2289</v>
      </c>
      <c r="G10" s="376">
        <v>2303</v>
      </c>
      <c r="O10" s="368"/>
      <c r="Q10" s="368"/>
      <c r="S10" s="368"/>
      <c r="U10" s="368"/>
      <c r="Z10" s="368"/>
      <c r="AB10" s="368"/>
    </row>
    <row r="11" spans="1:28">
      <c r="A11" s="366"/>
      <c r="B11" s="394" t="s">
        <v>190</v>
      </c>
      <c r="C11" s="394"/>
      <c r="D11" s="394"/>
      <c r="E11" s="394" t="s">
        <v>193</v>
      </c>
      <c r="F11" s="394"/>
      <c r="G11" s="394"/>
      <c r="O11" s="368"/>
      <c r="Q11" s="368"/>
      <c r="S11" s="368"/>
      <c r="U11" s="368"/>
      <c r="Z11" s="368"/>
      <c r="AB11" s="368"/>
    </row>
    <row r="12" spans="1:28">
      <c r="A12" s="366"/>
      <c r="B12" s="367" t="s">
        <v>698</v>
      </c>
      <c r="C12" s="367" t="s">
        <v>206</v>
      </c>
      <c r="D12" s="367" t="s">
        <v>699</v>
      </c>
      <c r="E12" s="367" t="s">
        <v>698</v>
      </c>
      <c r="F12" s="367" t="s">
        <v>206</v>
      </c>
      <c r="G12" s="367" t="s">
        <v>699</v>
      </c>
      <c r="H12" s="396"/>
      <c r="I12" s="396"/>
      <c r="J12" s="396"/>
      <c r="K12" s="397"/>
      <c r="L12" s="397"/>
      <c r="M12" s="397"/>
      <c r="R12" s="399"/>
    </row>
    <row r="13" spans="1:28">
      <c r="A13" s="70" t="s">
        <v>6</v>
      </c>
      <c r="B13" s="390">
        <v>341138</v>
      </c>
      <c r="C13" s="390">
        <v>150709</v>
      </c>
      <c r="D13" s="390">
        <v>190429</v>
      </c>
      <c r="E13" s="395">
        <v>348904</v>
      </c>
      <c r="F13" s="395">
        <v>152982</v>
      </c>
      <c r="G13" s="395">
        <v>195922</v>
      </c>
      <c r="H13" s="396"/>
      <c r="I13" s="396"/>
      <c r="J13" s="396"/>
      <c r="K13" s="397"/>
      <c r="L13" s="397"/>
      <c r="M13" s="397"/>
      <c r="R13" s="399"/>
    </row>
    <row r="14" spans="1:28">
      <c r="A14" s="29" t="s">
        <v>747</v>
      </c>
      <c r="B14" s="368">
        <v>254825</v>
      </c>
      <c r="C14" s="368">
        <v>120735</v>
      </c>
      <c r="D14" s="368">
        <v>134090</v>
      </c>
      <c r="E14" s="372">
        <v>255692</v>
      </c>
      <c r="F14" s="372">
        <v>120572</v>
      </c>
      <c r="G14" s="372">
        <v>135120</v>
      </c>
    </row>
    <row r="15" spans="1:28">
      <c r="A15" s="29" t="s">
        <v>748</v>
      </c>
      <c r="B15" s="368">
        <v>69110</v>
      </c>
      <c r="C15" s="368">
        <v>22582</v>
      </c>
      <c r="D15" s="368">
        <v>46528</v>
      </c>
      <c r="E15" s="372">
        <v>73950</v>
      </c>
      <c r="F15" s="372">
        <v>24342</v>
      </c>
      <c r="G15" s="372">
        <v>49608</v>
      </c>
      <c r="H15" s="396"/>
      <c r="I15" s="396"/>
      <c r="J15" s="396"/>
      <c r="K15" s="397"/>
      <c r="L15" s="397"/>
      <c r="M15" s="397"/>
    </row>
    <row r="16" spans="1:28">
      <c r="A16" s="29" t="s">
        <v>749</v>
      </c>
      <c r="B16" s="368">
        <v>13408</v>
      </c>
      <c r="C16" s="368">
        <v>5570</v>
      </c>
      <c r="D16" s="368">
        <v>7838</v>
      </c>
      <c r="E16" s="372">
        <v>14932</v>
      </c>
      <c r="F16" s="372">
        <v>5994</v>
      </c>
      <c r="G16" s="372">
        <v>8938</v>
      </c>
    </row>
    <row r="17" spans="1:7">
      <c r="A17" s="72" t="s">
        <v>111</v>
      </c>
      <c r="B17" s="376">
        <v>3795</v>
      </c>
      <c r="C17" s="376">
        <v>1822</v>
      </c>
      <c r="D17" s="376">
        <v>1973</v>
      </c>
      <c r="E17" s="377">
        <v>4330</v>
      </c>
      <c r="F17" s="377">
        <v>2074</v>
      </c>
      <c r="G17" s="377">
        <v>2256</v>
      </c>
    </row>
    <row r="18" spans="1:7" ht="13.5">
      <c r="A18" s="378" t="s">
        <v>744</v>
      </c>
    </row>
    <row r="19" spans="1:7" ht="13.5">
      <c r="A19" s="378" t="s">
        <v>711</v>
      </c>
    </row>
  </sheetData>
  <mergeCells count="4">
    <mergeCell ref="B4:D4"/>
    <mergeCell ref="E4:G4"/>
    <mergeCell ref="B11:D11"/>
    <mergeCell ref="E11:G11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0"/>
  <sheetViews>
    <sheetView topLeftCell="A73" zoomScaleNormal="100" workbookViewId="0"/>
  </sheetViews>
  <sheetFormatPr baseColWidth="10" defaultColWidth="11.42578125" defaultRowHeight="12.75"/>
  <cols>
    <col min="1" max="1" width="4.85546875" style="16" customWidth="1"/>
    <col min="2" max="2" width="68.140625" style="16" customWidth="1"/>
    <col min="3" max="6" width="9.28515625" style="16" customWidth="1"/>
    <col min="7" max="16384" width="11.42578125" style="16"/>
  </cols>
  <sheetData>
    <row r="1" spans="1:11">
      <c r="A1" s="361" t="s">
        <v>750</v>
      </c>
      <c r="B1" s="8"/>
      <c r="C1" s="8"/>
      <c r="D1" s="8"/>
      <c r="E1" s="8"/>
      <c r="F1" s="17"/>
    </row>
    <row r="2" spans="1:11">
      <c r="A2" s="365" t="s">
        <v>751</v>
      </c>
      <c r="B2" s="44"/>
      <c r="C2" s="44"/>
      <c r="D2" s="44"/>
      <c r="E2" s="44"/>
      <c r="F2" s="17"/>
    </row>
    <row r="3" spans="1:11">
      <c r="A3" s="44"/>
      <c r="B3" s="44"/>
      <c r="C3" s="44"/>
      <c r="D3" s="44"/>
      <c r="E3" s="44"/>
      <c r="F3" s="17"/>
    </row>
    <row r="4" spans="1:11">
      <c r="A4" s="403"/>
      <c r="B4" s="403"/>
      <c r="C4" s="404" t="s">
        <v>752</v>
      </c>
      <c r="D4" s="394" t="s">
        <v>753</v>
      </c>
      <c r="E4" s="394"/>
      <c r="F4" s="404" t="s">
        <v>754</v>
      </c>
    </row>
    <row r="5" spans="1:11" ht="25.5">
      <c r="A5" s="403" t="s">
        <v>755</v>
      </c>
      <c r="B5" s="403" t="s">
        <v>756</v>
      </c>
      <c r="C5" s="404"/>
      <c r="D5" s="405" t="s">
        <v>720</v>
      </c>
      <c r="E5" s="405" t="s">
        <v>757</v>
      </c>
      <c r="F5" s="406"/>
    </row>
    <row r="6" spans="1:11">
      <c r="A6" s="70" t="s">
        <v>6</v>
      </c>
      <c r="B6" s="70"/>
      <c r="C6" s="395">
        <v>423929</v>
      </c>
      <c r="D6" s="395">
        <v>348961</v>
      </c>
      <c r="E6" s="395">
        <v>16982</v>
      </c>
      <c r="F6" s="395">
        <v>57986</v>
      </c>
    </row>
    <row r="7" spans="1:11">
      <c r="A7" s="70" t="s">
        <v>758</v>
      </c>
      <c r="B7" s="70" t="s">
        <v>759</v>
      </c>
      <c r="C7" s="395">
        <v>5185</v>
      </c>
      <c r="D7" s="395">
        <v>890</v>
      </c>
      <c r="E7" s="395">
        <v>3722</v>
      </c>
      <c r="F7" s="395">
        <v>573</v>
      </c>
      <c r="H7" s="407"/>
      <c r="I7" s="407"/>
      <c r="J7" s="407"/>
      <c r="K7" s="407"/>
    </row>
    <row r="8" spans="1:11">
      <c r="A8" s="408" t="s">
        <v>760</v>
      </c>
      <c r="B8" s="29" t="s">
        <v>761</v>
      </c>
      <c r="C8" s="372">
        <v>4337</v>
      </c>
      <c r="D8" s="372">
        <v>91</v>
      </c>
      <c r="E8" s="368">
        <v>3681</v>
      </c>
      <c r="F8" s="368">
        <v>565</v>
      </c>
      <c r="H8" s="407"/>
      <c r="I8" s="407"/>
      <c r="J8" s="407"/>
      <c r="K8" s="407"/>
    </row>
    <row r="9" spans="1:11">
      <c r="A9" s="47" t="s">
        <v>762</v>
      </c>
      <c r="B9" s="29" t="s">
        <v>763</v>
      </c>
      <c r="C9" s="372">
        <v>808</v>
      </c>
      <c r="D9" s="372">
        <v>798</v>
      </c>
      <c r="E9" s="368">
        <v>4</v>
      </c>
      <c r="F9" s="368">
        <v>6</v>
      </c>
    </row>
    <row r="10" spans="1:11">
      <c r="A10" s="47" t="s">
        <v>764</v>
      </c>
      <c r="B10" s="29" t="s">
        <v>765</v>
      </c>
      <c r="C10" s="372">
        <v>40</v>
      </c>
      <c r="D10" s="372">
        <v>1</v>
      </c>
      <c r="E10" s="368">
        <v>37</v>
      </c>
      <c r="F10" s="368">
        <v>2</v>
      </c>
    </row>
    <row r="11" spans="1:11">
      <c r="A11" s="8" t="s">
        <v>766</v>
      </c>
      <c r="B11" s="8" t="s">
        <v>767</v>
      </c>
      <c r="C11" s="395">
        <v>42</v>
      </c>
      <c r="D11" s="395">
        <v>26</v>
      </c>
      <c r="E11" s="395">
        <v>0</v>
      </c>
      <c r="F11" s="395">
        <v>16</v>
      </c>
    </row>
    <row r="12" spans="1:11">
      <c r="A12" s="408" t="s">
        <v>768</v>
      </c>
      <c r="B12" s="29" t="s">
        <v>769</v>
      </c>
      <c r="C12" s="372">
        <v>1</v>
      </c>
      <c r="D12" s="372">
        <v>0</v>
      </c>
      <c r="E12" s="368">
        <v>0</v>
      </c>
      <c r="F12" s="368">
        <v>1</v>
      </c>
      <c r="H12" s="407"/>
      <c r="I12" s="407"/>
      <c r="J12" s="407"/>
      <c r="K12" s="407"/>
    </row>
    <row r="13" spans="1:11">
      <c r="A13" s="408" t="s">
        <v>770</v>
      </c>
      <c r="B13" s="29" t="s">
        <v>771</v>
      </c>
      <c r="C13" s="372">
        <v>13</v>
      </c>
      <c r="D13" s="372">
        <v>0</v>
      </c>
      <c r="E13" s="368">
        <v>0</v>
      </c>
      <c r="F13" s="368">
        <v>13</v>
      </c>
    </row>
    <row r="14" spans="1:11">
      <c r="A14" s="408" t="s">
        <v>772</v>
      </c>
      <c r="B14" s="29" t="s">
        <v>773</v>
      </c>
      <c r="C14" s="372">
        <v>28</v>
      </c>
      <c r="D14" s="372">
        <v>26</v>
      </c>
      <c r="E14" s="368">
        <v>0</v>
      </c>
      <c r="F14" s="368">
        <v>2</v>
      </c>
    </row>
    <row r="15" spans="1:11">
      <c r="A15" s="8" t="s">
        <v>774</v>
      </c>
      <c r="B15" s="8" t="s">
        <v>775</v>
      </c>
      <c r="C15" s="395">
        <v>8997</v>
      </c>
      <c r="D15" s="395">
        <v>6227</v>
      </c>
      <c r="E15" s="395">
        <v>0</v>
      </c>
      <c r="F15" s="395">
        <v>2770</v>
      </c>
      <c r="H15" s="407"/>
      <c r="I15" s="407"/>
      <c r="J15" s="407"/>
      <c r="K15" s="407"/>
    </row>
    <row r="16" spans="1:11">
      <c r="A16" s="47">
        <v>10</v>
      </c>
      <c r="B16" s="29" t="s">
        <v>776</v>
      </c>
      <c r="C16" s="372">
        <v>2001</v>
      </c>
      <c r="D16" s="372">
        <v>1677</v>
      </c>
      <c r="E16" s="368">
        <v>0</v>
      </c>
      <c r="F16" s="368">
        <v>324</v>
      </c>
    </row>
    <row r="17" spans="1:6">
      <c r="A17" s="47">
        <v>11</v>
      </c>
      <c r="B17" s="29" t="s">
        <v>777</v>
      </c>
      <c r="C17" s="372">
        <v>61</v>
      </c>
      <c r="D17" s="372">
        <v>28</v>
      </c>
      <c r="E17" s="368">
        <v>0</v>
      </c>
      <c r="F17" s="368">
        <v>33</v>
      </c>
    </row>
    <row r="18" spans="1:6">
      <c r="A18" s="47">
        <v>12</v>
      </c>
      <c r="B18" s="29" t="s">
        <v>778</v>
      </c>
      <c r="C18" s="372">
        <v>1</v>
      </c>
      <c r="D18" s="372">
        <v>0</v>
      </c>
      <c r="E18" s="368">
        <v>0</v>
      </c>
      <c r="F18" s="368">
        <v>1</v>
      </c>
    </row>
    <row r="19" spans="1:6">
      <c r="A19" s="47">
        <v>13</v>
      </c>
      <c r="B19" s="29" t="s">
        <v>779</v>
      </c>
      <c r="C19" s="372">
        <v>186</v>
      </c>
      <c r="D19" s="372">
        <v>111</v>
      </c>
      <c r="E19" s="368">
        <v>0</v>
      </c>
      <c r="F19" s="368">
        <v>75</v>
      </c>
    </row>
    <row r="20" spans="1:6">
      <c r="A20" s="47">
        <v>14</v>
      </c>
      <c r="B20" s="29" t="s">
        <v>780</v>
      </c>
      <c r="C20" s="372">
        <v>496</v>
      </c>
      <c r="D20" s="372">
        <v>255</v>
      </c>
      <c r="E20" s="368">
        <v>0</v>
      </c>
      <c r="F20" s="368">
        <v>241</v>
      </c>
    </row>
    <row r="21" spans="1:6">
      <c r="A21" s="47">
        <v>15</v>
      </c>
      <c r="B21" s="29" t="s">
        <v>781</v>
      </c>
      <c r="C21" s="372">
        <v>50</v>
      </c>
      <c r="D21" s="372">
        <v>14</v>
      </c>
      <c r="E21" s="368">
        <v>0</v>
      </c>
      <c r="F21" s="368">
        <v>36</v>
      </c>
    </row>
    <row r="22" spans="1:6">
      <c r="A22" s="47">
        <v>16</v>
      </c>
      <c r="B22" s="29" t="s">
        <v>782</v>
      </c>
      <c r="C22" s="372">
        <v>259</v>
      </c>
      <c r="D22" s="372">
        <v>143</v>
      </c>
      <c r="E22" s="368">
        <v>0</v>
      </c>
      <c r="F22" s="368">
        <v>116</v>
      </c>
    </row>
    <row r="23" spans="1:6">
      <c r="A23" s="47">
        <v>17</v>
      </c>
      <c r="B23" s="29" t="s">
        <v>783</v>
      </c>
      <c r="C23" s="372">
        <v>37</v>
      </c>
      <c r="D23" s="372">
        <v>11</v>
      </c>
      <c r="E23" s="368">
        <v>0</v>
      </c>
      <c r="F23" s="368">
        <v>26</v>
      </c>
    </row>
    <row r="24" spans="1:6">
      <c r="A24" s="47">
        <v>18</v>
      </c>
      <c r="B24" s="29" t="s">
        <v>784</v>
      </c>
      <c r="C24" s="372">
        <v>689</v>
      </c>
      <c r="D24" s="372">
        <v>341</v>
      </c>
      <c r="E24" s="368">
        <v>0</v>
      </c>
      <c r="F24" s="368">
        <v>348</v>
      </c>
    </row>
    <row r="25" spans="1:6">
      <c r="A25" s="47">
        <v>19</v>
      </c>
      <c r="B25" s="29" t="s">
        <v>785</v>
      </c>
      <c r="C25" s="372">
        <v>0</v>
      </c>
      <c r="D25" s="372">
        <v>0</v>
      </c>
      <c r="E25" s="372">
        <v>0</v>
      </c>
      <c r="F25" s="372">
        <v>0</v>
      </c>
    </row>
    <row r="26" spans="1:6">
      <c r="A26" s="47">
        <v>20</v>
      </c>
      <c r="B26" s="29" t="s">
        <v>786</v>
      </c>
      <c r="C26" s="372">
        <v>475</v>
      </c>
      <c r="D26" s="372">
        <v>393</v>
      </c>
      <c r="E26" s="368">
        <v>0</v>
      </c>
      <c r="F26" s="368">
        <v>82</v>
      </c>
    </row>
    <row r="27" spans="1:6">
      <c r="A27" s="47">
        <v>21</v>
      </c>
      <c r="B27" s="29" t="s">
        <v>787</v>
      </c>
      <c r="C27" s="372">
        <v>140</v>
      </c>
      <c r="D27" s="372">
        <v>139</v>
      </c>
      <c r="E27" s="368">
        <v>0</v>
      </c>
      <c r="F27" s="368">
        <v>1</v>
      </c>
    </row>
    <row r="28" spans="1:6">
      <c r="A28" s="47">
        <v>22</v>
      </c>
      <c r="B28" s="29" t="s">
        <v>788</v>
      </c>
      <c r="C28" s="372">
        <v>139</v>
      </c>
      <c r="D28" s="372">
        <v>57</v>
      </c>
      <c r="E28" s="368">
        <v>0</v>
      </c>
      <c r="F28" s="368">
        <v>82</v>
      </c>
    </row>
    <row r="29" spans="1:6">
      <c r="A29" s="47">
        <v>23</v>
      </c>
      <c r="B29" s="29" t="s">
        <v>789</v>
      </c>
      <c r="C29" s="372">
        <v>239</v>
      </c>
      <c r="D29" s="372">
        <v>149</v>
      </c>
      <c r="E29" s="368">
        <v>0</v>
      </c>
      <c r="F29" s="368">
        <v>90</v>
      </c>
    </row>
    <row r="30" spans="1:6">
      <c r="A30" s="47">
        <v>24</v>
      </c>
      <c r="B30" s="29" t="s">
        <v>790</v>
      </c>
      <c r="C30" s="372">
        <v>46</v>
      </c>
      <c r="D30" s="372">
        <v>4</v>
      </c>
      <c r="E30" s="368">
        <v>0</v>
      </c>
      <c r="F30" s="368">
        <v>42</v>
      </c>
    </row>
    <row r="31" spans="1:6">
      <c r="A31" s="47">
        <v>25</v>
      </c>
      <c r="B31" s="29" t="s">
        <v>791</v>
      </c>
      <c r="C31" s="372">
        <v>682</v>
      </c>
      <c r="D31" s="372">
        <v>370</v>
      </c>
      <c r="E31" s="368">
        <v>0</v>
      </c>
      <c r="F31" s="368">
        <v>312</v>
      </c>
    </row>
    <row r="32" spans="1:6">
      <c r="A32" s="47">
        <v>26</v>
      </c>
      <c r="B32" s="29" t="s">
        <v>792</v>
      </c>
      <c r="C32" s="372">
        <v>498</v>
      </c>
      <c r="D32" s="372">
        <v>450</v>
      </c>
      <c r="E32" s="368">
        <v>0</v>
      </c>
      <c r="F32" s="368">
        <v>48</v>
      </c>
    </row>
    <row r="33" spans="1:11">
      <c r="A33" s="47">
        <v>27</v>
      </c>
      <c r="B33" s="29" t="s">
        <v>793</v>
      </c>
      <c r="C33" s="372">
        <v>164</v>
      </c>
      <c r="D33" s="372">
        <v>124</v>
      </c>
      <c r="E33" s="368">
        <v>0</v>
      </c>
      <c r="F33" s="368">
        <v>40</v>
      </c>
    </row>
    <row r="34" spans="1:11">
      <c r="A34" s="47">
        <v>28</v>
      </c>
      <c r="B34" s="29" t="s">
        <v>794</v>
      </c>
      <c r="C34" s="372">
        <v>431</v>
      </c>
      <c r="D34" s="372">
        <v>307</v>
      </c>
      <c r="E34" s="368">
        <v>0</v>
      </c>
      <c r="F34" s="368">
        <v>124</v>
      </c>
    </row>
    <row r="35" spans="1:11">
      <c r="A35" s="47">
        <v>29</v>
      </c>
      <c r="B35" s="29" t="s">
        <v>795</v>
      </c>
      <c r="C35" s="372">
        <v>91</v>
      </c>
      <c r="D35" s="372">
        <v>73</v>
      </c>
      <c r="E35" s="368">
        <v>0</v>
      </c>
      <c r="F35" s="368">
        <v>18</v>
      </c>
    </row>
    <row r="36" spans="1:11">
      <c r="A36" s="47">
        <v>30</v>
      </c>
      <c r="B36" s="29" t="s">
        <v>796</v>
      </c>
      <c r="C36" s="372">
        <v>225</v>
      </c>
      <c r="D36" s="372">
        <v>206</v>
      </c>
      <c r="E36" s="368">
        <v>0</v>
      </c>
      <c r="F36" s="368">
        <v>19</v>
      </c>
    </row>
    <row r="37" spans="1:11">
      <c r="A37" s="47">
        <v>31</v>
      </c>
      <c r="B37" s="29" t="s">
        <v>797</v>
      </c>
      <c r="C37" s="372">
        <v>202</v>
      </c>
      <c r="D37" s="372">
        <v>53</v>
      </c>
      <c r="E37" s="368">
        <v>0</v>
      </c>
      <c r="F37" s="368">
        <v>149</v>
      </c>
    </row>
    <row r="38" spans="1:11">
      <c r="A38" s="47">
        <v>32</v>
      </c>
      <c r="B38" s="29" t="s">
        <v>798</v>
      </c>
      <c r="C38" s="372">
        <v>758</v>
      </c>
      <c r="D38" s="372">
        <v>517</v>
      </c>
      <c r="E38" s="368">
        <v>0</v>
      </c>
      <c r="F38" s="368">
        <v>241</v>
      </c>
    </row>
    <row r="39" spans="1:11">
      <c r="A39" s="47">
        <v>33</v>
      </c>
      <c r="B39" s="29" t="s">
        <v>799</v>
      </c>
      <c r="C39" s="372">
        <v>1127</v>
      </c>
      <c r="D39" s="372">
        <v>805</v>
      </c>
      <c r="E39" s="368">
        <v>0</v>
      </c>
      <c r="F39" s="368">
        <v>322</v>
      </c>
    </row>
    <row r="40" spans="1:11">
      <c r="A40" s="8" t="s">
        <v>800</v>
      </c>
      <c r="B40" s="70" t="s">
        <v>801</v>
      </c>
      <c r="C40" s="395">
        <v>1111</v>
      </c>
      <c r="D40" s="395">
        <v>1080</v>
      </c>
      <c r="E40" s="390">
        <v>0</v>
      </c>
      <c r="F40" s="395">
        <v>31</v>
      </c>
    </row>
    <row r="41" spans="1:11">
      <c r="A41" s="8" t="s">
        <v>802</v>
      </c>
      <c r="B41" s="70" t="s">
        <v>803</v>
      </c>
      <c r="C41" s="395">
        <v>4098</v>
      </c>
      <c r="D41" s="395">
        <v>4064</v>
      </c>
      <c r="E41" s="395">
        <v>0</v>
      </c>
      <c r="F41" s="395">
        <v>34</v>
      </c>
      <c r="H41" s="407"/>
      <c r="I41" s="407"/>
      <c r="J41" s="407"/>
      <c r="K41" s="407"/>
    </row>
    <row r="42" spans="1:11">
      <c r="A42" s="47">
        <v>36</v>
      </c>
      <c r="B42" s="29" t="s">
        <v>804</v>
      </c>
      <c r="C42" s="372">
        <v>1718</v>
      </c>
      <c r="D42" s="372">
        <v>1715</v>
      </c>
      <c r="E42" s="372">
        <v>0</v>
      </c>
      <c r="F42" s="372">
        <v>3</v>
      </c>
    </row>
    <row r="43" spans="1:11">
      <c r="A43" s="47">
        <v>37</v>
      </c>
      <c r="B43" s="29" t="s">
        <v>805</v>
      </c>
      <c r="C43" s="372">
        <v>233</v>
      </c>
      <c r="D43" s="372">
        <v>230</v>
      </c>
      <c r="E43" s="368">
        <v>0</v>
      </c>
      <c r="F43" s="368">
        <v>3</v>
      </c>
    </row>
    <row r="44" spans="1:11">
      <c r="A44" s="47">
        <v>38</v>
      </c>
      <c r="B44" s="29" t="s">
        <v>806</v>
      </c>
      <c r="C44" s="372">
        <v>2118</v>
      </c>
      <c r="D44" s="372">
        <v>2094</v>
      </c>
      <c r="E44" s="368">
        <v>0</v>
      </c>
      <c r="F44" s="368">
        <v>24</v>
      </c>
    </row>
    <row r="45" spans="1:11">
      <c r="A45" s="47">
        <v>39</v>
      </c>
      <c r="B45" s="29" t="s">
        <v>807</v>
      </c>
      <c r="C45" s="372">
        <v>29</v>
      </c>
      <c r="D45" s="372">
        <v>25</v>
      </c>
      <c r="E45" s="368">
        <v>0</v>
      </c>
      <c r="F45" s="368">
        <v>4</v>
      </c>
    </row>
    <row r="46" spans="1:11">
      <c r="A46" s="8" t="s">
        <v>808</v>
      </c>
      <c r="B46" s="70" t="s">
        <v>77</v>
      </c>
      <c r="C46" s="395">
        <v>18620</v>
      </c>
      <c r="D46" s="395">
        <v>14078</v>
      </c>
      <c r="E46" s="395">
        <v>10</v>
      </c>
      <c r="F46" s="395">
        <v>4532</v>
      </c>
      <c r="H46" s="407"/>
      <c r="I46" s="407"/>
      <c r="J46" s="407"/>
      <c r="K46" s="407"/>
    </row>
    <row r="47" spans="1:11">
      <c r="A47" s="47">
        <v>41</v>
      </c>
      <c r="B47" s="29" t="s">
        <v>809</v>
      </c>
      <c r="C47" s="372">
        <v>6941</v>
      </c>
      <c r="D47" s="372">
        <v>5443</v>
      </c>
      <c r="E47" s="372">
        <v>0</v>
      </c>
      <c r="F47" s="372">
        <v>1498</v>
      </c>
    </row>
    <row r="48" spans="1:11">
      <c r="A48" s="47">
        <v>42</v>
      </c>
      <c r="B48" s="29" t="s">
        <v>810</v>
      </c>
      <c r="C48" s="372">
        <v>1646</v>
      </c>
      <c r="D48" s="372">
        <v>1597</v>
      </c>
      <c r="E48" s="368">
        <v>7</v>
      </c>
      <c r="F48" s="368">
        <v>42</v>
      </c>
    </row>
    <row r="49" spans="1:11">
      <c r="A49" s="47">
        <v>43</v>
      </c>
      <c r="B49" s="29" t="s">
        <v>811</v>
      </c>
      <c r="C49" s="372">
        <v>10033</v>
      </c>
      <c r="D49" s="372">
        <v>7038</v>
      </c>
      <c r="E49" s="368">
        <v>3</v>
      </c>
      <c r="F49" s="368">
        <v>2992</v>
      </c>
    </row>
    <row r="50" spans="1:11">
      <c r="A50" s="8" t="s">
        <v>812</v>
      </c>
      <c r="B50" s="8" t="s">
        <v>813</v>
      </c>
      <c r="C50" s="395">
        <v>49429</v>
      </c>
      <c r="D50" s="395">
        <v>36691</v>
      </c>
      <c r="E50" s="395">
        <v>0</v>
      </c>
      <c r="F50" s="395">
        <v>12738</v>
      </c>
      <c r="H50" s="407"/>
      <c r="I50" s="407"/>
      <c r="J50" s="407"/>
      <c r="K50" s="407"/>
    </row>
    <row r="51" spans="1:11">
      <c r="A51" s="47">
        <v>45</v>
      </c>
      <c r="B51" s="29" t="s">
        <v>814</v>
      </c>
      <c r="C51" s="372">
        <v>4019</v>
      </c>
      <c r="D51" s="372">
        <v>3002</v>
      </c>
      <c r="E51" s="368">
        <v>0</v>
      </c>
      <c r="F51" s="368">
        <v>1017</v>
      </c>
    </row>
    <row r="52" spans="1:11">
      <c r="A52" s="47">
        <v>46</v>
      </c>
      <c r="B52" s="29" t="s">
        <v>815</v>
      </c>
      <c r="C52" s="372">
        <v>13683</v>
      </c>
      <c r="D52" s="372">
        <v>9858</v>
      </c>
      <c r="E52" s="368">
        <v>0</v>
      </c>
      <c r="F52" s="368">
        <v>3825</v>
      </c>
    </row>
    <row r="53" spans="1:11">
      <c r="A53" s="47">
        <v>47</v>
      </c>
      <c r="B53" s="29" t="s">
        <v>816</v>
      </c>
      <c r="C53" s="372">
        <v>31727</v>
      </c>
      <c r="D53" s="372">
        <v>23831</v>
      </c>
      <c r="E53" s="368">
        <v>0</v>
      </c>
      <c r="F53" s="368">
        <v>7896</v>
      </c>
    </row>
    <row r="54" spans="1:11">
      <c r="A54" s="8" t="s">
        <v>817</v>
      </c>
      <c r="B54" s="8" t="s">
        <v>818</v>
      </c>
      <c r="C54" s="395">
        <v>23107</v>
      </c>
      <c r="D54" s="395">
        <v>17912</v>
      </c>
      <c r="E54" s="395">
        <v>1358</v>
      </c>
      <c r="F54" s="395">
        <v>3837</v>
      </c>
      <c r="H54" s="407"/>
      <c r="I54" s="407"/>
      <c r="J54" s="407"/>
      <c r="K54" s="407"/>
    </row>
    <row r="55" spans="1:11">
      <c r="A55" s="47">
        <v>49</v>
      </c>
      <c r="B55" s="29" t="s">
        <v>819</v>
      </c>
      <c r="C55" s="372">
        <v>11325</v>
      </c>
      <c r="D55" s="372">
        <v>8138</v>
      </c>
      <c r="E55" s="368">
        <v>0</v>
      </c>
      <c r="F55" s="368">
        <v>3187</v>
      </c>
    </row>
    <row r="56" spans="1:11">
      <c r="A56" s="47">
        <v>50</v>
      </c>
      <c r="B56" s="29" t="s">
        <v>820</v>
      </c>
      <c r="C56" s="372">
        <v>629</v>
      </c>
      <c r="D56" s="372">
        <v>80</v>
      </c>
      <c r="E56" s="368">
        <v>525</v>
      </c>
      <c r="F56" s="368">
        <v>24</v>
      </c>
    </row>
    <row r="57" spans="1:11">
      <c r="A57" s="47">
        <v>51</v>
      </c>
      <c r="B57" s="29" t="s">
        <v>821</v>
      </c>
      <c r="C57" s="372">
        <v>13</v>
      </c>
      <c r="D57" s="372">
        <v>10</v>
      </c>
      <c r="E57" s="368">
        <v>0</v>
      </c>
      <c r="F57" s="368">
        <v>3</v>
      </c>
    </row>
    <row r="58" spans="1:11">
      <c r="A58" s="47">
        <v>52</v>
      </c>
      <c r="B58" s="29" t="s">
        <v>822</v>
      </c>
      <c r="C58" s="372">
        <v>7575</v>
      </c>
      <c r="D58" s="372">
        <v>6475</v>
      </c>
      <c r="E58" s="368">
        <v>833</v>
      </c>
      <c r="F58" s="368">
        <v>267</v>
      </c>
    </row>
    <row r="59" spans="1:11">
      <c r="A59" s="47">
        <v>53</v>
      </c>
      <c r="B59" s="29" t="s">
        <v>823</v>
      </c>
      <c r="C59" s="372">
        <v>3565</v>
      </c>
      <c r="D59" s="372">
        <v>3209</v>
      </c>
      <c r="E59" s="368">
        <v>0</v>
      </c>
      <c r="F59" s="368">
        <v>356</v>
      </c>
    </row>
    <row r="60" spans="1:11">
      <c r="A60" s="70" t="s">
        <v>824</v>
      </c>
      <c r="B60" s="70" t="s">
        <v>132</v>
      </c>
      <c r="C60" s="395">
        <v>35872</v>
      </c>
      <c r="D60" s="395">
        <v>29890</v>
      </c>
      <c r="E60" s="395">
        <v>0</v>
      </c>
      <c r="F60" s="395">
        <v>5982</v>
      </c>
      <c r="H60" s="407"/>
      <c r="I60" s="407"/>
      <c r="J60" s="407"/>
      <c r="K60" s="407"/>
    </row>
    <row r="61" spans="1:11">
      <c r="A61" s="47">
        <v>55</v>
      </c>
      <c r="B61" s="29" t="s">
        <v>825</v>
      </c>
      <c r="C61" s="372">
        <v>4483</v>
      </c>
      <c r="D61" s="372">
        <v>4310</v>
      </c>
      <c r="E61" s="372">
        <v>0</v>
      </c>
      <c r="F61" s="372">
        <v>173</v>
      </c>
    </row>
    <row r="62" spans="1:11">
      <c r="A62" s="408">
        <v>56</v>
      </c>
      <c r="B62" s="29" t="s">
        <v>826</v>
      </c>
      <c r="C62" s="372">
        <v>31389</v>
      </c>
      <c r="D62" s="372">
        <v>25580</v>
      </c>
      <c r="E62" s="372">
        <v>0</v>
      </c>
      <c r="F62" s="368">
        <v>5809</v>
      </c>
    </row>
    <row r="63" spans="1:11">
      <c r="A63" s="70" t="s">
        <v>827</v>
      </c>
      <c r="B63" s="8" t="s">
        <v>828</v>
      </c>
      <c r="C63" s="395">
        <v>19037</v>
      </c>
      <c r="D63" s="395">
        <v>16953</v>
      </c>
      <c r="E63" s="395">
        <v>0</v>
      </c>
      <c r="F63" s="395">
        <v>2084</v>
      </c>
      <c r="H63" s="407"/>
      <c r="I63" s="407"/>
      <c r="J63" s="407"/>
      <c r="K63" s="407"/>
    </row>
    <row r="64" spans="1:11">
      <c r="A64" s="47">
        <v>58</v>
      </c>
      <c r="B64" s="29" t="s">
        <v>829</v>
      </c>
      <c r="C64" s="372">
        <v>1848</v>
      </c>
      <c r="D64" s="372">
        <v>1657</v>
      </c>
      <c r="E64" s="368">
        <v>0</v>
      </c>
      <c r="F64" s="368">
        <v>191</v>
      </c>
    </row>
    <row r="65" spans="1:11">
      <c r="A65" s="47">
        <v>59</v>
      </c>
      <c r="B65" s="29" t="s">
        <v>830</v>
      </c>
      <c r="C65" s="372">
        <v>1141</v>
      </c>
      <c r="D65" s="372">
        <v>784</v>
      </c>
      <c r="E65" s="368">
        <v>0</v>
      </c>
      <c r="F65" s="368">
        <v>357</v>
      </c>
    </row>
    <row r="66" spans="1:11">
      <c r="A66" s="408">
        <v>60</v>
      </c>
      <c r="B66" s="29" t="s">
        <v>831</v>
      </c>
      <c r="C66" s="372">
        <v>159</v>
      </c>
      <c r="D66" s="372">
        <v>138</v>
      </c>
      <c r="E66" s="368">
        <v>0</v>
      </c>
      <c r="F66" s="372">
        <v>21</v>
      </c>
    </row>
    <row r="67" spans="1:11">
      <c r="A67" s="408">
        <v>61</v>
      </c>
      <c r="B67" s="29" t="s">
        <v>832</v>
      </c>
      <c r="C67" s="372">
        <v>1986</v>
      </c>
      <c r="D67" s="372">
        <v>1855</v>
      </c>
      <c r="E67" s="368">
        <v>0</v>
      </c>
      <c r="F67" s="368">
        <v>131</v>
      </c>
    </row>
    <row r="68" spans="1:11">
      <c r="A68" s="408">
        <v>62</v>
      </c>
      <c r="B68" s="29" t="s">
        <v>833</v>
      </c>
      <c r="C68" s="372">
        <v>12830</v>
      </c>
      <c r="D68" s="372">
        <v>11629</v>
      </c>
      <c r="E68" s="368">
        <v>0</v>
      </c>
      <c r="F68" s="368">
        <v>1201</v>
      </c>
    </row>
    <row r="69" spans="1:11">
      <c r="A69" s="47">
        <v>63</v>
      </c>
      <c r="B69" s="29" t="s">
        <v>834</v>
      </c>
      <c r="C69" s="372">
        <v>1073</v>
      </c>
      <c r="D69" s="372">
        <v>890</v>
      </c>
      <c r="E69" s="368">
        <v>0</v>
      </c>
      <c r="F69" s="368">
        <v>183</v>
      </c>
    </row>
    <row r="70" spans="1:11">
      <c r="A70" s="70" t="s">
        <v>835</v>
      </c>
      <c r="B70" s="8" t="s">
        <v>836</v>
      </c>
      <c r="C70" s="395">
        <v>11706</v>
      </c>
      <c r="D70" s="395">
        <v>10425</v>
      </c>
      <c r="E70" s="395">
        <v>0</v>
      </c>
      <c r="F70" s="395">
        <v>1281</v>
      </c>
      <c r="H70" s="407"/>
      <c r="I70" s="407"/>
      <c r="J70" s="407"/>
      <c r="K70" s="407"/>
    </row>
    <row r="71" spans="1:11">
      <c r="A71" s="47">
        <v>64</v>
      </c>
      <c r="B71" s="29" t="s">
        <v>837</v>
      </c>
      <c r="C71" s="372">
        <v>6827</v>
      </c>
      <c r="D71" s="372">
        <v>6699</v>
      </c>
      <c r="E71" s="372">
        <v>0</v>
      </c>
      <c r="F71" s="368">
        <v>128</v>
      </c>
    </row>
    <row r="72" spans="1:11">
      <c r="A72" s="47">
        <v>65</v>
      </c>
      <c r="B72" s="29" t="s">
        <v>838</v>
      </c>
      <c r="C72" s="372">
        <v>2134</v>
      </c>
      <c r="D72" s="372">
        <v>2087</v>
      </c>
      <c r="E72" s="372">
        <v>0</v>
      </c>
      <c r="F72" s="368">
        <v>47</v>
      </c>
    </row>
    <row r="73" spans="1:11">
      <c r="A73" s="47">
        <v>66</v>
      </c>
      <c r="B73" s="29" t="s">
        <v>839</v>
      </c>
      <c r="C73" s="372">
        <v>2745</v>
      </c>
      <c r="D73" s="372">
        <v>1639</v>
      </c>
      <c r="E73" s="372">
        <v>0</v>
      </c>
      <c r="F73" s="368">
        <v>1106</v>
      </c>
    </row>
    <row r="74" spans="1:11">
      <c r="A74" s="70" t="s">
        <v>840</v>
      </c>
      <c r="B74" s="8" t="s">
        <v>236</v>
      </c>
      <c r="C74" s="395">
        <v>4914</v>
      </c>
      <c r="D74" s="395">
        <v>3447</v>
      </c>
      <c r="E74" s="390">
        <v>0</v>
      </c>
      <c r="F74" s="390">
        <v>1467</v>
      </c>
    </row>
    <row r="75" spans="1:11">
      <c r="A75" s="8" t="s">
        <v>841</v>
      </c>
      <c r="B75" s="8" t="s">
        <v>842</v>
      </c>
      <c r="C75" s="395">
        <v>32130</v>
      </c>
      <c r="D75" s="395">
        <v>23002</v>
      </c>
      <c r="E75" s="395">
        <v>0</v>
      </c>
      <c r="F75" s="395">
        <v>9128</v>
      </c>
      <c r="H75" s="407"/>
      <c r="I75" s="407"/>
      <c r="J75" s="407"/>
      <c r="K75" s="407"/>
    </row>
    <row r="76" spans="1:11">
      <c r="A76" s="47">
        <v>69</v>
      </c>
      <c r="B76" s="29" t="s">
        <v>843</v>
      </c>
      <c r="C76" s="372">
        <v>11087</v>
      </c>
      <c r="D76" s="372">
        <v>8137</v>
      </c>
      <c r="E76" s="368">
        <v>0</v>
      </c>
      <c r="F76" s="368">
        <v>2950</v>
      </c>
    </row>
    <row r="77" spans="1:11">
      <c r="A77" s="47">
        <v>70</v>
      </c>
      <c r="B77" s="29" t="s">
        <v>844</v>
      </c>
      <c r="C77" s="372">
        <v>2862</v>
      </c>
      <c r="D77" s="372">
        <v>2139</v>
      </c>
      <c r="E77" s="368">
        <v>0</v>
      </c>
      <c r="F77" s="368">
        <v>723</v>
      </c>
    </row>
    <row r="78" spans="1:11">
      <c r="A78" s="47">
        <v>71</v>
      </c>
      <c r="B78" s="29" t="s">
        <v>845</v>
      </c>
      <c r="C78" s="372">
        <v>7102</v>
      </c>
      <c r="D78" s="372">
        <v>5283</v>
      </c>
      <c r="E78" s="368">
        <v>0</v>
      </c>
      <c r="F78" s="368">
        <v>1819</v>
      </c>
    </row>
    <row r="79" spans="1:11">
      <c r="A79" s="47">
        <v>72</v>
      </c>
      <c r="B79" s="29" t="s">
        <v>846</v>
      </c>
      <c r="C79" s="372">
        <v>3094</v>
      </c>
      <c r="D79" s="372">
        <v>2622</v>
      </c>
      <c r="E79" s="368">
        <v>0</v>
      </c>
      <c r="F79" s="368">
        <v>472</v>
      </c>
    </row>
    <row r="80" spans="1:11">
      <c r="A80" s="47">
        <v>73</v>
      </c>
      <c r="B80" s="29" t="s">
        <v>847</v>
      </c>
      <c r="C80" s="372">
        <v>2802</v>
      </c>
      <c r="D80" s="372">
        <v>1695</v>
      </c>
      <c r="E80" s="368">
        <v>0</v>
      </c>
      <c r="F80" s="368">
        <v>1107</v>
      </c>
    </row>
    <row r="81" spans="1:11">
      <c r="A81" s="47">
        <v>74</v>
      </c>
      <c r="B81" s="29" t="s">
        <v>848</v>
      </c>
      <c r="C81" s="372">
        <v>4681</v>
      </c>
      <c r="D81" s="372">
        <v>2799</v>
      </c>
      <c r="E81" s="368">
        <v>0</v>
      </c>
      <c r="F81" s="368">
        <v>1882</v>
      </c>
    </row>
    <row r="82" spans="1:11">
      <c r="A82" s="47">
        <v>75</v>
      </c>
      <c r="B82" s="29" t="s">
        <v>849</v>
      </c>
      <c r="C82" s="372">
        <v>502</v>
      </c>
      <c r="D82" s="372">
        <v>327</v>
      </c>
      <c r="E82" s="368">
        <v>0</v>
      </c>
      <c r="F82" s="368">
        <v>175</v>
      </c>
    </row>
    <row r="83" spans="1:11">
      <c r="A83" s="70" t="s">
        <v>850</v>
      </c>
      <c r="B83" s="8" t="s">
        <v>851</v>
      </c>
      <c r="C83" s="395">
        <v>39174</v>
      </c>
      <c r="D83" s="395">
        <v>34731</v>
      </c>
      <c r="E83" s="395">
        <v>1500</v>
      </c>
      <c r="F83" s="395">
        <v>2943</v>
      </c>
      <c r="H83" s="407"/>
      <c r="I83" s="407"/>
      <c r="J83" s="407"/>
      <c r="K83" s="407"/>
    </row>
    <row r="84" spans="1:11">
      <c r="A84" s="47">
        <v>77</v>
      </c>
      <c r="B84" s="29" t="s">
        <v>852</v>
      </c>
      <c r="C84" s="372">
        <v>1521</v>
      </c>
      <c r="D84" s="372">
        <v>848</v>
      </c>
      <c r="E84" s="368">
        <v>0</v>
      </c>
      <c r="F84" s="368">
        <v>673</v>
      </c>
    </row>
    <row r="85" spans="1:11">
      <c r="A85" s="47">
        <v>78</v>
      </c>
      <c r="B85" s="29" t="s">
        <v>853</v>
      </c>
      <c r="C85" s="372">
        <v>9916</v>
      </c>
      <c r="D85" s="372">
        <v>8355</v>
      </c>
      <c r="E85" s="368">
        <v>1500</v>
      </c>
      <c r="F85" s="368">
        <v>61</v>
      </c>
    </row>
    <row r="86" spans="1:11">
      <c r="A86" s="47">
        <v>79</v>
      </c>
      <c r="B86" s="29" t="s">
        <v>854</v>
      </c>
      <c r="C86" s="372">
        <v>1559</v>
      </c>
      <c r="D86" s="372">
        <v>1102</v>
      </c>
      <c r="E86" s="368">
        <v>0</v>
      </c>
      <c r="F86" s="368">
        <v>457</v>
      </c>
    </row>
    <row r="87" spans="1:11">
      <c r="A87" s="47">
        <v>80</v>
      </c>
      <c r="B87" s="29" t="s">
        <v>855</v>
      </c>
      <c r="C87" s="372">
        <v>2770</v>
      </c>
      <c r="D87" s="372">
        <v>2729</v>
      </c>
      <c r="E87" s="368">
        <v>0</v>
      </c>
      <c r="F87" s="368">
        <v>41</v>
      </c>
    </row>
    <row r="88" spans="1:11">
      <c r="A88" s="47">
        <v>81</v>
      </c>
      <c r="B88" s="29" t="s">
        <v>856</v>
      </c>
      <c r="C88" s="372">
        <v>13731</v>
      </c>
      <c r="D88" s="372">
        <v>13140</v>
      </c>
      <c r="E88" s="368">
        <v>0</v>
      </c>
      <c r="F88" s="368">
        <v>591</v>
      </c>
    </row>
    <row r="89" spans="1:11">
      <c r="A89" s="47">
        <v>82</v>
      </c>
      <c r="B89" s="29" t="s">
        <v>857</v>
      </c>
      <c r="C89" s="372">
        <v>9677</v>
      </c>
      <c r="D89" s="372">
        <v>8557</v>
      </c>
      <c r="E89" s="368">
        <v>0</v>
      </c>
      <c r="F89" s="368">
        <v>1120</v>
      </c>
    </row>
    <row r="90" spans="1:11">
      <c r="A90" s="8" t="s">
        <v>858</v>
      </c>
      <c r="B90" s="8" t="s">
        <v>859</v>
      </c>
      <c r="C90" s="395">
        <v>25853</v>
      </c>
      <c r="D90" s="395">
        <v>25822</v>
      </c>
      <c r="E90" s="390">
        <v>0</v>
      </c>
      <c r="F90" s="390">
        <v>31</v>
      </c>
    </row>
    <row r="91" spans="1:11">
      <c r="A91" s="8" t="s">
        <v>860</v>
      </c>
      <c r="B91" s="8" t="s">
        <v>138</v>
      </c>
      <c r="C91" s="395">
        <v>46314</v>
      </c>
      <c r="D91" s="395">
        <v>44311</v>
      </c>
      <c r="E91" s="390">
        <v>0</v>
      </c>
      <c r="F91" s="390">
        <v>2003</v>
      </c>
    </row>
    <row r="92" spans="1:11">
      <c r="A92" s="8" t="s">
        <v>861</v>
      </c>
      <c r="B92" s="8" t="s">
        <v>862</v>
      </c>
      <c r="C92" s="395">
        <v>62735</v>
      </c>
      <c r="D92" s="395">
        <v>59620</v>
      </c>
      <c r="E92" s="395">
        <v>0</v>
      </c>
      <c r="F92" s="395">
        <v>3115</v>
      </c>
      <c r="H92" s="407"/>
      <c r="I92" s="407"/>
      <c r="J92" s="407"/>
      <c r="K92" s="407"/>
    </row>
    <row r="93" spans="1:11">
      <c r="A93" s="47">
        <v>86</v>
      </c>
      <c r="B93" s="29" t="s">
        <v>863</v>
      </c>
      <c r="C93" s="372">
        <v>50922</v>
      </c>
      <c r="D93" s="372">
        <v>47879</v>
      </c>
      <c r="E93" s="368">
        <v>0</v>
      </c>
      <c r="F93" s="368">
        <v>3043</v>
      </c>
    </row>
    <row r="94" spans="1:11">
      <c r="A94" s="47">
        <v>87</v>
      </c>
      <c r="B94" s="29" t="s">
        <v>864</v>
      </c>
      <c r="C94" s="372">
        <v>6392</v>
      </c>
      <c r="D94" s="372">
        <v>6375</v>
      </c>
      <c r="E94" s="368">
        <v>0</v>
      </c>
      <c r="F94" s="368">
        <v>17</v>
      </c>
    </row>
    <row r="95" spans="1:11">
      <c r="A95" s="47">
        <v>88</v>
      </c>
      <c r="B95" s="29" t="s">
        <v>865</v>
      </c>
      <c r="C95" s="372">
        <v>5421</v>
      </c>
      <c r="D95" s="372">
        <v>5366</v>
      </c>
      <c r="E95" s="368">
        <v>0</v>
      </c>
      <c r="F95" s="368">
        <v>55</v>
      </c>
    </row>
    <row r="96" spans="1:11">
      <c r="A96" s="8" t="s">
        <v>866</v>
      </c>
      <c r="B96" s="8" t="s">
        <v>867</v>
      </c>
      <c r="C96" s="395">
        <v>11531</v>
      </c>
      <c r="D96" s="395">
        <v>9859</v>
      </c>
      <c r="E96" s="395">
        <v>0</v>
      </c>
      <c r="F96" s="395">
        <v>1672</v>
      </c>
    </row>
    <row r="97" spans="1:12">
      <c r="A97" s="47">
        <v>90</v>
      </c>
      <c r="B97" s="29" t="s">
        <v>868</v>
      </c>
      <c r="C97" s="372">
        <v>2443</v>
      </c>
      <c r="D97" s="372">
        <v>1496</v>
      </c>
      <c r="E97" s="368">
        <v>0</v>
      </c>
      <c r="F97" s="368">
        <v>947</v>
      </c>
      <c r="I97" s="407"/>
      <c r="J97" s="407"/>
      <c r="K97" s="407"/>
      <c r="L97" s="407"/>
    </row>
    <row r="98" spans="1:12">
      <c r="A98" s="47">
        <v>91</v>
      </c>
      <c r="B98" s="29" t="s">
        <v>869</v>
      </c>
      <c r="C98" s="372">
        <v>791</v>
      </c>
      <c r="D98" s="372">
        <v>753</v>
      </c>
      <c r="E98" s="368">
        <v>0</v>
      </c>
      <c r="F98" s="368">
        <v>38</v>
      </c>
    </row>
    <row r="99" spans="1:12">
      <c r="A99" s="47">
        <v>92</v>
      </c>
      <c r="B99" s="29" t="s">
        <v>870</v>
      </c>
      <c r="C99" s="372">
        <v>1167</v>
      </c>
      <c r="D99" s="372">
        <v>1052</v>
      </c>
      <c r="E99" s="368">
        <v>0</v>
      </c>
      <c r="F99" s="368">
        <v>115</v>
      </c>
    </row>
    <row r="100" spans="1:12">
      <c r="A100" s="47">
        <v>93</v>
      </c>
      <c r="B100" s="29" t="s">
        <v>871</v>
      </c>
      <c r="C100" s="372">
        <v>7130</v>
      </c>
      <c r="D100" s="372">
        <v>6558</v>
      </c>
      <c r="E100" s="368">
        <v>0</v>
      </c>
      <c r="F100" s="368">
        <v>572</v>
      </c>
    </row>
    <row r="101" spans="1:12">
      <c r="A101" s="8" t="s">
        <v>872</v>
      </c>
      <c r="B101" s="8" t="s">
        <v>248</v>
      </c>
      <c r="C101" s="395">
        <v>12870</v>
      </c>
      <c r="D101" s="395">
        <v>9122</v>
      </c>
      <c r="E101" s="395">
        <v>5</v>
      </c>
      <c r="F101" s="395">
        <v>3743</v>
      </c>
      <c r="I101" s="407"/>
      <c r="J101" s="407"/>
      <c r="K101" s="407"/>
      <c r="L101" s="407"/>
    </row>
    <row r="102" spans="1:12">
      <c r="A102" s="47">
        <v>94</v>
      </c>
      <c r="B102" s="29" t="s">
        <v>873</v>
      </c>
      <c r="C102" s="372">
        <v>4685</v>
      </c>
      <c r="D102" s="372">
        <v>4473</v>
      </c>
      <c r="E102" s="368">
        <v>5</v>
      </c>
      <c r="F102" s="368">
        <v>207</v>
      </c>
    </row>
    <row r="103" spans="1:12">
      <c r="A103" s="47">
        <v>95</v>
      </c>
      <c r="B103" s="29" t="s">
        <v>874</v>
      </c>
      <c r="C103" s="372">
        <v>1130</v>
      </c>
      <c r="D103" s="372">
        <v>555</v>
      </c>
      <c r="E103" s="368">
        <v>0</v>
      </c>
      <c r="F103" s="368">
        <v>575</v>
      </c>
    </row>
    <row r="104" spans="1:12">
      <c r="A104" s="47">
        <v>96</v>
      </c>
      <c r="B104" s="29" t="s">
        <v>875</v>
      </c>
      <c r="C104" s="372">
        <v>7055</v>
      </c>
      <c r="D104" s="372">
        <v>4094</v>
      </c>
      <c r="E104" s="368">
        <v>0</v>
      </c>
      <c r="F104" s="368">
        <v>2961</v>
      </c>
    </row>
    <row r="105" spans="1:12">
      <c r="A105" s="8" t="s">
        <v>876</v>
      </c>
      <c r="B105" s="8" t="s">
        <v>877</v>
      </c>
      <c r="C105" s="395">
        <v>11129</v>
      </c>
      <c r="D105" s="395">
        <v>740</v>
      </c>
      <c r="E105" s="390">
        <v>10387</v>
      </c>
      <c r="F105" s="390">
        <v>2</v>
      </c>
    </row>
    <row r="106" spans="1:12">
      <c r="A106" s="409" t="s">
        <v>878</v>
      </c>
      <c r="B106" s="409" t="s">
        <v>879</v>
      </c>
      <c r="C106" s="410">
        <v>75</v>
      </c>
      <c r="D106" s="410">
        <v>71</v>
      </c>
      <c r="E106" s="411">
        <v>0</v>
      </c>
      <c r="F106" s="411">
        <v>4</v>
      </c>
    </row>
    <row r="107" spans="1:12" ht="13.5">
      <c r="A107" s="378" t="s">
        <v>682</v>
      </c>
      <c r="B107" s="17"/>
      <c r="C107" s="17"/>
      <c r="D107" s="17"/>
      <c r="E107" s="17"/>
      <c r="F107" s="17"/>
    </row>
    <row r="108" spans="1:12">
      <c r="A108" s="17"/>
      <c r="B108" s="17"/>
      <c r="C108" s="17"/>
      <c r="D108" s="17"/>
      <c r="E108" s="17"/>
      <c r="F108" s="17"/>
    </row>
    <row r="109" spans="1:12">
      <c r="A109" s="17"/>
      <c r="B109" s="17"/>
      <c r="C109" s="17"/>
      <c r="D109" s="17"/>
      <c r="E109" s="17"/>
      <c r="F109" s="17"/>
    </row>
    <row r="110" spans="1:12">
      <c r="A110" s="17"/>
      <c r="B110" s="17"/>
      <c r="C110" s="17"/>
      <c r="D110" s="17"/>
      <c r="E110" s="17"/>
      <c r="F110" s="17"/>
    </row>
    <row r="111" spans="1:12">
      <c r="A111" s="17"/>
      <c r="B111" s="17"/>
      <c r="C111" s="17"/>
      <c r="D111" s="17"/>
      <c r="E111" s="17"/>
      <c r="F111" s="17"/>
    </row>
    <row r="112" spans="1:12">
      <c r="A112" s="17"/>
      <c r="B112" s="17"/>
      <c r="C112" s="17"/>
      <c r="D112" s="17"/>
      <c r="E112" s="17"/>
      <c r="F112" s="17"/>
    </row>
    <row r="113" spans="1:6">
      <c r="A113" s="17"/>
      <c r="B113" s="17"/>
      <c r="C113" s="17"/>
      <c r="D113" s="17"/>
      <c r="E113" s="17"/>
      <c r="F113" s="17"/>
    </row>
    <row r="114" spans="1:6">
      <c r="A114" s="17"/>
      <c r="B114" s="17"/>
      <c r="C114" s="17"/>
      <c r="D114" s="17"/>
      <c r="E114" s="17"/>
      <c r="F114" s="17"/>
    </row>
    <row r="115" spans="1:6">
      <c r="A115" s="17"/>
      <c r="B115" s="17"/>
      <c r="C115" s="17"/>
      <c r="D115" s="17"/>
      <c r="E115" s="17"/>
      <c r="F115" s="17"/>
    </row>
    <row r="116" spans="1:6">
      <c r="A116" s="17"/>
      <c r="B116" s="17"/>
      <c r="C116" s="17"/>
      <c r="D116" s="17"/>
      <c r="E116" s="17"/>
      <c r="F116" s="17"/>
    </row>
    <row r="117" spans="1:6">
      <c r="A117" s="17"/>
      <c r="B117" s="17"/>
      <c r="C117" s="17"/>
      <c r="D117" s="17"/>
      <c r="E117" s="17"/>
      <c r="F117" s="17"/>
    </row>
    <row r="118" spans="1:6">
      <c r="A118" s="17"/>
      <c r="B118" s="17"/>
      <c r="C118" s="17"/>
      <c r="D118" s="17"/>
      <c r="E118" s="17"/>
      <c r="F118" s="17"/>
    </row>
    <row r="119" spans="1:6">
      <c r="A119" s="17"/>
      <c r="B119" s="17"/>
      <c r="C119" s="17"/>
      <c r="D119" s="17"/>
      <c r="E119" s="17"/>
      <c r="F119" s="17"/>
    </row>
    <row r="120" spans="1:6">
      <c r="A120" s="17"/>
      <c r="B120" s="17"/>
      <c r="C120" s="17"/>
      <c r="D120" s="17"/>
      <c r="E120" s="17"/>
      <c r="F120" s="17"/>
    </row>
    <row r="121" spans="1:6">
      <c r="A121" s="17"/>
      <c r="B121" s="17"/>
      <c r="C121" s="17"/>
      <c r="D121" s="17"/>
      <c r="E121" s="17"/>
      <c r="F121" s="17"/>
    </row>
    <row r="122" spans="1:6">
      <c r="A122" s="17"/>
      <c r="B122" s="17"/>
      <c r="C122" s="17"/>
      <c r="D122" s="17"/>
      <c r="E122" s="17"/>
      <c r="F122" s="17"/>
    </row>
    <row r="123" spans="1:6">
      <c r="A123" s="17"/>
      <c r="B123" s="17"/>
      <c r="C123" s="17"/>
      <c r="D123" s="17"/>
      <c r="E123" s="17"/>
      <c r="F123" s="17"/>
    </row>
    <row r="124" spans="1:6">
      <c r="A124" s="17"/>
      <c r="B124" s="17"/>
      <c r="C124" s="17"/>
      <c r="D124" s="17"/>
      <c r="E124" s="17"/>
      <c r="F124" s="17"/>
    </row>
    <row r="125" spans="1:6">
      <c r="A125" s="17"/>
      <c r="B125" s="17"/>
      <c r="C125" s="17"/>
      <c r="D125" s="17"/>
      <c r="E125" s="17"/>
      <c r="F125" s="17"/>
    </row>
    <row r="126" spans="1:6">
      <c r="A126" s="17"/>
      <c r="B126" s="17"/>
      <c r="C126" s="17"/>
      <c r="D126" s="17"/>
      <c r="E126" s="17"/>
      <c r="F126" s="17"/>
    </row>
    <row r="127" spans="1:6">
      <c r="A127" s="17"/>
      <c r="B127" s="17"/>
      <c r="C127" s="17"/>
      <c r="D127" s="17"/>
      <c r="E127" s="17"/>
      <c r="F127" s="17"/>
    </row>
    <row r="128" spans="1:6">
      <c r="A128" s="17"/>
      <c r="B128" s="17"/>
      <c r="C128" s="17"/>
      <c r="D128" s="17"/>
      <c r="E128" s="17"/>
      <c r="F128" s="17"/>
    </row>
    <row r="129" spans="1:6">
      <c r="A129" s="17"/>
      <c r="B129" s="17"/>
      <c r="C129" s="17"/>
      <c r="D129" s="17"/>
      <c r="E129" s="17"/>
      <c r="F129" s="17"/>
    </row>
    <row r="130" spans="1:6">
      <c r="A130" s="17"/>
      <c r="B130" s="17"/>
      <c r="C130" s="17"/>
      <c r="D130" s="17"/>
      <c r="E130" s="17"/>
      <c r="F130" s="17"/>
    </row>
    <row r="131" spans="1:6">
      <c r="A131" s="17"/>
      <c r="B131" s="17"/>
      <c r="C131" s="17"/>
      <c r="D131" s="17"/>
      <c r="E131" s="17"/>
      <c r="F131" s="17"/>
    </row>
    <row r="132" spans="1:6">
      <c r="A132" s="17"/>
      <c r="B132" s="17"/>
      <c r="C132" s="17"/>
      <c r="D132" s="17"/>
      <c r="E132" s="17"/>
      <c r="F132" s="17"/>
    </row>
    <row r="133" spans="1:6">
      <c r="A133" s="17"/>
      <c r="B133" s="17"/>
      <c r="C133" s="17"/>
      <c r="D133" s="17"/>
      <c r="E133" s="17"/>
      <c r="F133" s="17"/>
    </row>
    <row r="134" spans="1:6">
      <c r="A134" s="17"/>
      <c r="B134" s="17"/>
      <c r="C134" s="17"/>
      <c r="D134" s="17"/>
      <c r="E134" s="17"/>
      <c r="F134" s="17"/>
    </row>
    <row r="135" spans="1:6">
      <c r="A135" s="17"/>
      <c r="B135" s="17"/>
      <c r="C135" s="17"/>
      <c r="D135" s="17"/>
      <c r="E135" s="17"/>
      <c r="F135" s="17"/>
    </row>
    <row r="136" spans="1:6">
      <c r="A136" s="17"/>
      <c r="B136" s="17"/>
      <c r="C136" s="17"/>
      <c r="D136" s="17"/>
      <c r="E136" s="17"/>
      <c r="F136" s="17"/>
    </row>
    <row r="137" spans="1:6">
      <c r="A137" s="17"/>
      <c r="B137" s="17"/>
      <c r="C137" s="17"/>
      <c r="D137" s="17"/>
      <c r="E137" s="17"/>
      <c r="F137" s="17"/>
    </row>
    <row r="138" spans="1:6">
      <c r="A138" s="17"/>
      <c r="B138" s="17"/>
      <c r="C138" s="17"/>
      <c r="D138" s="17"/>
      <c r="E138" s="17"/>
      <c r="F138" s="17"/>
    </row>
    <row r="139" spans="1:6">
      <c r="A139" s="17"/>
      <c r="B139" s="17"/>
      <c r="C139" s="17"/>
      <c r="D139" s="17"/>
      <c r="E139" s="17"/>
      <c r="F139" s="17"/>
    </row>
    <row r="140" spans="1:6">
      <c r="A140" s="17"/>
      <c r="B140" s="17"/>
      <c r="C140" s="17"/>
      <c r="D140" s="17"/>
      <c r="E140" s="17"/>
      <c r="F140" s="17"/>
    </row>
    <row r="141" spans="1:6">
      <c r="A141" s="17"/>
      <c r="B141" s="17"/>
      <c r="C141" s="17"/>
      <c r="D141" s="17"/>
      <c r="E141" s="17"/>
      <c r="F141" s="17"/>
    </row>
    <row r="142" spans="1:6">
      <c r="A142" s="17"/>
      <c r="B142" s="17"/>
      <c r="C142" s="17"/>
      <c r="D142" s="17"/>
      <c r="E142" s="17"/>
      <c r="F142" s="17"/>
    </row>
    <row r="143" spans="1:6">
      <c r="A143" s="17"/>
      <c r="B143" s="17"/>
      <c r="C143" s="17"/>
      <c r="D143" s="17"/>
      <c r="E143" s="17"/>
      <c r="F143" s="17"/>
    </row>
    <row r="144" spans="1:6">
      <c r="A144" s="17"/>
      <c r="B144" s="17"/>
      <c r="C144" s="17"/>
      <c r="D144" s="17"/>
      <c r="E144" s="17"/>
      <c r="F144" s="17"/>
    </row>
    <row r="145" spans="1:6">
      <c r="A145" s="17"/>
      <c r="B145" s="17"/>
      <c r="C145" s="17"/>
      <c r="D145" s="17"/>
      <c r="E145" s="17"/>
      <c r="F145" s="17"/>
    </row>
    <row r="146" spans="1:6">
      <c r="A146" s="17"/>
      <c r="B146" s="17"/>
      <c r="C146" s="17"/>
      <c r="D146" s="17"/>
      <c r="E146" s="17"/>
      <c r="F146" s="17"/>
    </row>
    <row r="147" spans="1:6">
      <c r="A147" s="17"/>
      <c r="B147" s="17"/>
      <c r="C147" s="17"/>
      <c r="D147" s="17"/>
      <c r="E147" s="17"/>
      <c r="F147" s="17"/>
    </row>
    <row r="148" spans="1:6">
      <c r="A148" s="17"/>
      <c r="B148" s="17"/>
      <c r="C148" s="17"/>
      <c r="D148" s="17"/>
      <c r="E148" s="17"/>
      <c r="F148" s="17"/>
    </row>
    <row r="149" spans="1:6">
      <c r="A149" s="17"/>
      <c r="B149" s="17"/>
      <c r="C149" s="17"/>
      <c r="D149" s="17"/>
      <c r="E149" s="17"/>
      <c r="F149" s="17"/>
    </row>
    <row r="150" spans="1:6">
      <c r="A150" s="17"/>
      <c r="B150" s="17"/>
      <c r="C150" s="17"/>
      <c r="D150" s="17"/>
      <c r="E150" s="17"/>
      <c r="F150" s="17"/>
    </row>
    <row r="151" spans="1:6">
      <c r="A151" s="17"/>
      <c r="B151" s="17"/>
      <c r="C151" s="17"/>
      <c r="D151" s="17"/>
      <c r="E151" s="17"/>
      <c r="F151" s="17"/>
    </row>
    <row r="152" spans="1:6">
      <c r="A152" s="17"/>
      <c r="B152" s="17"/>
      <c r="C152" s="17"/>
      <c r="D152" s="17"/>
      <c r="E152" s="17"/>
      <c r="F152" s="17"/>
    </row>
    <row r="153" spans="1:6">
      <c r="A153" s="17"/>
      <c r="B153" s="17"/>
      <c r="C153" s="17"/>
      <c r="D153" s="17"/>
      <c r="E153" s="17"/>
      <c r="F153" s="17"/>
    </row>
    <row r="154" spans="1:6">
      <c r="A154" s="17"/>
      <c r="B154" s="17"/>
      <c r="C154" s="17"/>
      <c r="D154" s="17"/>
      <c r="E154" s="17"/>
      <c r="F154" s="17"/>
    </row>
    <row r="155" spans="1:6">
      <c r="A155" s="17"/>
      <c r="B155" s="17"/>
      <c r="C155" s="17"/>
      <c r="D155" s="17"/>
      <c r="E155" s="17"/>
      <c r="F155" s="17"/>
    </row>
    <row r="156" spans="1:6">
      <c r="A156" s="17"/>
      <c r="B156" s="17"/>
      <c r="C156" s="17"/>
      <c r="D156" s="17"/>
      <c r="E156" s="17"/>
      <c r="F156" s="17"/>
    </row>
    <row r="157" spans="1:6">
      <c r="A157" s="17"/>
      <c r="B157" s="17"/>
      <c r="C157" s="17"/>
      <c r="D157" s="17"/>
      <c r="E157" s="17"/>
      <c r="F157" s="17"/>
    </row>
    <row r="158" spans="1:6">
      <c r="A158" s="17"/>
      <c r="B158" s="17"/>
      <c r="C158" s="17"/>
      <c r="D158" s="17"/>
      <c r="E158" s="17"/>
      <c r="F158" s="17"/>
    </row>
    <row r="159" spans="1:6">
      <c r="A159" s="17"/>
      <c r="B159" s="17"/>
      <c r="C159" s="17"/>
      <c r="D159" s="17"/>
      <c r="E159" s="17"/>
      <c r="F159" s="17"/>
    </row>
    <row r="160" spans="1:6">
      <c r="A160" s="17"/>
      <c r="B160" s="17"/>
      <c r="C160" s="17"/>
      <c r="D160" s="17"/>
      <c r="E160" s="17"/>
      <c r="F160" s="17"/>
    </row>
    <row r="161" spans="1:6">
      <c r="A161" s="17"/>
      <c r="B161" s="17"/>
      <c r="C161" s="17"/>
      <c r="D161" s="17"/>
      <c r="E161" s="17"/>
      <c r="F161" s="17"/>
    </row>
    <row r="162" spans="1:6">
      <c r="A162" s="17"/>
      <c r="B162" s="17"/>
      <c r="C162" s="17"/>
      <c r="D162" s="17"/>
      <c r="E162" s="17"/>
      <c r="F162" s="17"/>
    </row>
    <row r="163" spans="1:6">
      <c r="A163" s="17"/>
      <c r="B163" s="17"/>
      <c r="C163" s="17"/>
      <c r="D163" s="17"/>
      <c r="E163" s="17"/>
      <c r="F163" s="17"/>
    </row>
    <row r="164" spans="1:6">
      <c r="A164" s="17"/>
      <c r="B164" s="17"/>
      <c r="C164" s="17"/>
      <c r="D164" s="17"/>
      <c r="E164" s="17"/>
      <c r="F164" s="17"/>
    </row>
    <row r="165" spans="1:6">
      <c r="A165" s="17"/>
      <c r="B165" s="17"/>
      <c r="C165" s="17"/>
      <c r="D165" s="17"/>
      <c r="E165" s="17"/>
      <c r="F165" s="17"/>
    </row>
    <row r="166" spans="1:6">
      <c r="A166" s="17"/>
      <c r="B166" s="17"/>
      <c r="C166" s="17"/>
      <c r="D166" s="17"/>
      <c r="E166" s="17"/>
      <c r="F166" s="17"/>
    </row>
    <row r="167" spans="1:6">
      <c r="A167" s="17"/>
      <c r="B167" s="17"/>
      <c r="C167" s="17"/>
      <c r="D167" s="17"/>
      <c r="E167" s="17"/>
      <c r="F167" s="17"/>
    </row>
    <row r="168" spans="1:6">
      <c r="A168" s="17"/>
      <c r="B168" s="17"/>
      <c r="C168" s="17"/>
      <c r="D168" s="17"/>
      <c r="E168" s="17"/>
      <c r="F168" s="17"/>
    </row>
    <row r="169" spans="1:6">
      <c r="A169" s="17"/>
      <c r="B169" s="17"/>
      <c r="C169" s="17"/>
      <c r="D169" s="17"/>
      <c r="E169" s="17"/>
      <c r="F169" s="17"/>
    </row>
    <row r="170" spans="1:6">
      <c r="A170" s="17"/>
      <c r="B170" s="17"/>
      <c r="C170" s="17"/>
      <c r="D170" s="17"/>
      <c r="E170" s="17"/>
      <c r="F170" s="17"/>
    </row>
    <row r="171" spans="1:6">
      <c r="A171" s="17"/>
      <c r="B171" s="17"/>
      <c r="C171" s="17"/>
      <c r="D171" s="17"/>
      <c r="E171" s="17"/>
      <c r="F171" s="17"/>
    </row>
    <row r="172" spans="1:6">
      <c r="A172" s="17"/>
      <c r="B172" s="17"/>
      <c r="C172" s="17"/>
      <c r="D172" s="17"/>
      <c r="E172" s="17"/>
      <c r="F172" s="17"/>
    </row>
    <row r="173" spans="1:6">
      <c r="A173" s="17"/>
      <c r="B173" s="17"/>
      <c r="C173" s="17"/>
      <c r="D173" s="17"/>
      <c r="E173" s="17"/>
      <c r="F173" s="17"/>
    </row>
    <row r="174" spans="1:6">
      <c r="A174" s="17"/>
      <c r="B174" s="17"/>
      <c r="C174" s="17"/>
      <c r="D174" s="17"/>
      <c r="E174" s="17"/>
      <c r="F174" s="17"/>
    </row>
    <row r="175" spans="1:6">
      <c r="A175" s="17"/>
      <c r="B175" s="17"/>
      <c r="C175" s="17"/>
      <c r="D175" s="17"/>
      <c r="E175" s="17"/>
      <c r="F175" s="17"/>
    </row>
    <row r="176" spans="1:6">
      <c r="A176" s="17"/>
      <c r="B176" s="17"/>
      <c r="C176" s="17"/>
      <c r="D176" s="17"/>
      <c r="E176" s="17"/>
      <c r="F176" s="17"/>
    </row>
    <row r="177" spans="1:6">
      <c r="A177" s="17"/>
      <c r="B177" s="17"/>
      <c r="C177" s="17"/>
      <c r="D177" s="17"/>
      <c r="E177" s="17"/>
      <c r="F177" s="17"/>
    </row>
    <row r="178" spans="1:6">
      <c r="A178" s="17"/>
      <c r="B178" s="17"/>
      <c r="C178" s="17"/>
      <c r="D178" s="17"/>
      <c r="E178" s="17"/>
      <c r="F178" s="17"/>
    </row>
    <row r="179" spans="1:6">
      <c r="A179" s="17"/>
      <c r="B179" s="17"/>
      <c r="C179" s="17"/>
      <c r="D179" s="17"/>
      <c r="E179" s="17"/>
      <c r="F179" s="17"/>
    </row>
    <row r="180" spans="1:6">
      <c r="A180" s="17"/>
      <c r="B180" s="17"/>
      <c r="C180" s="17"/>
      <c r="D180" s="17"/>
      <c r="E180" s="17"/>
      <c r="F180" s="17"/>
    </row>
    <row r="181" spans="1:6">
      <c r="A181" s="17"/>
      <c r="B181" s="17"/>
      <c r="C181" s="17"/>
      <c r="D181" s="17"/>
      <c r="E181" s="17"/>
      <c r="F181" s="17"/>
    </row>
    <row r="182" spans="1:6">
      <c r="A182" s="17"/>
      <c r="B182" s="17"/>
      <c r="C182" s="17"/>
      <c r="D182" s="17"/>
      <c r="E182" s="17"/>
      <c r="F182" s="17"/>
    </row>
    <row r="183" spans="1:6">
      <c r="A183" s="17"/>
      <c r="B183" s="17"/>
      <c r="C183" s="17"/>
      <c r="D183" s="17"/>
      <c r="E183" s="17"/>
      <c r="F183" s="17"/>
    </row>
    <row r="184" spans="1:6">
      <c r="A184" s="17"/>
      <c r="B184" s="17"/>
      <c r="C184" s="17"/>
      <c r="D184" s="17"/>
      <c r="E184" s="17"/>
      <c r="F184" s="17"/>
    </row>
    <row r="185" spans="1:6">
      <c r="A185" s="17"/>
      <c r="B185" s="17"/>
      <c r="C185" s="17"/>
      <c r="D185" s="17"/>
      <c r="E185" s="17"/>
      <c r="F185" s="17"/>
    </row>
    <row r="186" spans="1:6">
      <c r="A186" s="17"/>
      <c r="B186" s="17"/>
      <c r="C186" s="17"/>
      <c r="D186" s="17"/>
      <c r="E186" s="17"/>
      <c r="F186" s="17"/>
    </row>
    <row r="187" spans="1:6">
      <c r="A187" s="17"/>
      <c r="B187" s="17"/>
      <c r="C187" s="17"/>
      <c r="D187" s="17"/>
      <c r="E187" s="17"/>
      <c r="F187" s="17"/>
    </row>
    <row r="188" spans="1:6">
      <c r="A188" s="17"/>
      <c r="B188" s="17"/>
      <c r="C188" s="17"/>
      <c r="D188" s="17"/>
      <c r="E188" s="17"/>
      <c r="F188" s="17"/>
    </row>
    <row r="189" spans="1:6">
      <c r="A189" s="17"/>
      <c r="B189" s="17"/>
      <c r="C189" s="17"/>
      <c r="D189" s="17"/>
      <c r="E189" s="17"/>
      <c r="F189" s="17"/>
    </row>
    <row r="190" spans="1:6">
      <c r="A190" s="17"/>
      <c r="B190" s="17"/>
      <c r="C190" s="17"/>
      <c r="D190" s="17"/>
      <c r="E190" s="17"/>
      <c r="F190" s="17"/>
    </row>
    <row r="191" spans="1:6">
      <c r="A191" s="17"/>
      <c r="B191" s="17"/>
      <c r="C191" s="17"/>
      <c r="D191" s="17"/>
      <c r="E191" s="17"/>
      <c r="F191" s="17"/>
    </row>
    <row r="192" spans="1:6">
      <c r="A192" s="17"/>
      <c r="B192" s="17"/>
      <c r="C192" s="17"/>
      <c r="D192" s="17"/>
      <c r="E192" s="17"/>
      <c r="F192" s="17"/>
    </row>
    <row r="193" spans="1:6">
      <c r="A193" s="17"/>
      <c r="B193" s="17"/>
      <c r="C193" s="17"/>
      <c r="D193" s="17"/>
      <c r="E193" s="17"/>
      <c r="F193" s="17"/>
    </row>
    <row r="194" spans="1:6">
      <c r="A194" s="17"/>
      <c r="B194" s="17"/>
      <c r="C194" s="17"/>
      <c r="D194" s="17"/>
      <c r="E194" s="17"/>
      <c r="F194" s="17"/>
    </row>
    <row r="195" spans="1:6">
      <c r="A195" s="17"/>
      <c r="B195" s="17"/>
      <c r="C195" s="17"/>
      <c r="D195" s="17"/>
      <c r="E195" s="17"/>
      <c r="F195" s="17"/>
    </row>
    <row r="196" spans="1:6">
      <c r="A196" s="17"/>
      <c r="B196" s="17"/>
      <c r="C196" s="17"/>
      <c r="D196" s="17"/>
      <c r="E196" s="17"/>
      <c r="F196" s="17"/>
    </row>
    <row r="197" spans="1:6">
      <c r="A197" s="17"/>
      <c r="B197" s="17"/>
      <c r="C197" s="17"/>
      <c r="D197" s="17"/>
      <c r="E197" s="17"/>
      <c r="F197" s="17"/>
    </row>
    <row r="198" spans="1:6">
      <c r="A198" s="17"/>
      <c r="B198" s="17"/>
      <c r="C198" s="17"/>
      <c r="D198" s="17"/>
      <c r="E198" s="17"/>
      <c r="F198" s="17"/>
    </row>
    <row r="199" spans="1:6">
      <c r="A199" s="17"/>
      <c r="B199" s="17"/>
      <c r="C199" s="17"/>
      <c r="D199" s="17"/>
      <c r="E199" s="17"/>
      <c r="F199" s="17"/>
    </row>
    <row r="200" spans="1:6">
      <c r="A200" s="17"/>
      <c r="B200" s="17"/>
      <c r="C200" s="17"/>
      <c r="D200" s="17"/>
      <c r="E200" s="17"/>
      <c r="F200" s="17"/>
    </row>
    <row r="201" spans="1:6">
      <c r="A201" s="17"/>
      <c r="B201" s="17"/>
      <c r="C201" s="17"/>
      <c r="D201" s="17"/>
      <c r="E201" s="17"/>
      <c r="F201" s="17"/>
    </row>
    <row r="202" spans="1:6">
      <c r="A202" s="17"/>
      <c r="B202" s="17"/>
      <c r="C202" s="17"/>
      <c r="D202" s="17"/>
      <c r="E202" s="17"/>
      <c r="F202" s="17"/>
    </row>
    <row r="203" spans="1:6">
      <c r="A203" s="17"/>
      <c r="B203" s="17"/>
      <c r="C203" s="17"/>
      <c r="D203" s="17"/>
      <c r="E203" s="17"/>
      <c r="F203" s="17"/>
    </row>
    <row r="204" spans="1:6">
      <c r="A204" s="17"/>
      <c r="B204" s="17"/>
      <c r="C204" s="17"/>
      <c r="D204" s="17"/>
      <c r="E204" s="17"/>
      <c r="F204" s="17"/>
    </row>
    <row r="205" spans="1:6">
      <c r="A205" s="17"/>
      <c r="B205" s="17"/>
      <c r="C205" s="17"/>
      <c r="D205" s="17"/>
      <c r="E205" s="17"/>
      <c r="F205" s="17"/>
    </row>
    <row r="206" spans="1:6">
      <c r="A206" s="17"/>
      <c r="B206" s="17"/>
      <c r="C206" s="17"/>
      <c r="D206" s="17"/>
      <c r="E206" s="17"/>
      <c r="F206" s="17"/>
    </row>
    <row r="207" spans="1:6">
      <c r="A207" s="17"/>
      <c r="B207" s="17"/>
      <c r="C207" s="17"/>
      <c r="D207" s="17"/>
      <c r="E207" s="17"/>
      <c r="F207" s="17"/>
    </row>
    <row r="208" spans="1:6">
      <c r="A208" s="17"/>
      <c r="B208" s="17"/>
      <c r="C208" s="17"/>
      <c r="D208" s="17"/>
      <c r="E208" s="17"/>
      <c r="F208" s="17"/>
    </row>
    <row r="209" spans="1:6">
      <c r="A209" s="17"/>
      <c r="B209" s="17"/>
      <c r="C209" s="17"/>
      <c r="D209" s="17"/>
      <c r="E209" s="17"/>
      <c r="F209" s="17"/>
    </row>
    <row r="210" spans="1:6">
      <c r="A210" s="17"/>
      <c r="B210" s="17"/>
      <c r="C210" s="17"/>
      <c r="D210" s="17"/>
      <c r="E210" s="17"/>
      <c r="F210" s="17"/>
    </row>
    <row r="211" spans="1:6">
      <c r="A211" s="17"/>
      <c r="B211" s="17"/>
      <c r="C211" s="17"/>
      <c r="D211" s="17"/>
      <c r="E211" s="17"/>
      <c r="F211" s="17"/>
    </row>
    <row r="212" spans="1:6">
      <c r="A212" s="17"/>
      <c r="B212" s="17"/>
      <c r="C212" s="17"/>
      <c r="D212" s="17"/>
      <c r="E212" s="17"/>
      <c r="F212" s="17"/>
    </row>
    <row r="213" spans="1:6">
      <c r="A213" s="17"/>
      <c r="B213" s="17"/>
      <c r="C213" s="17"/>
      <c r="D213" s="17"/>
      <c r="E213" s="17"/>
      <c r="F213" s="17"/>
    </row>
    <row r="214" spans="1:6">
      <c r="A214" s="17"/>
      <c r="B214" s="17"/>
      <c r="C214" s="17"/>
      <c r="D214" s="17"/>
      <c r="E214" s="17"/>
      <c r="F214" s="17"/>
    </row>
    <row r="215" spans="1:6">
      <c r="A215" s="17"/>
      <c r="B215" s="17"/>
      <c r="C215" s="17"/>
      <c r="D215" s="17"/>
      <c r="E215" s="17"/>
      <c r="F215" s="17"/>
    </row>
    <row r="216" spans="1:6">
      <c r="A216" s="17"/>
      <c r="B216" s="17"/>
      <c r="C216" s="17"/>
      <c r="D216" s="17"/>
      <c r="E216" s="17"/>
      <c r="F216" s="17"/>
    </row>
    <row r="217" spans="1:6">
      <c r="A217" s="17"/>
      <c r="B217" s="17"/>
      <c r="C217" s="17"/>
      <c r="D217" s="17"/>
      <c r="E217" s="17"/>
      <c r="F217" s="17"/>
    </row>
    <row r="218" spans="1:6">
      <c r="A218" s="17"/>
      <c r="B218" s="17"/>
      <c r="C218" s="17"/>
      <c r="D218" s="17"/>
      <c r="E218" s="17"/>
      <c r="F218" s="17"/>
    </row>
    <row r="219" spans="1:6">
      <c r="A219" s="17"/>
      <c r="B219" s="17"/>
      <c r="C219" s="17"/>
      <c r="D219" s="17"/>
      <c r="E219" s="17"/>
      <c r="F219" s="17"/>
    </row>
    <row r="220" spans="1:6">
      <c r="A220" s="17"/>
      <c r="B220" s="17"/>
      <c r="C220" s="17"/>
      <c r="D220" s="17"/>
      <c r="E220" s="17"/>
      <c r="F220" s="17"/>
    </row>
    <row r="221" spans="1:6">
      <c r="A221" s="17"/>
      <c r="B221" s="17"/>
      <c r="C221" s="17"/>
      <c r="D221" s="17"/>
      <c r="E221" s="17"/>
      <c r="F221" s="17"/>
    </row>
    <row r="222" spans="1:6">
      <c r="A222" s="17"/>
      <c r="B222" s="17"/>
      <c r="C222" s="17"/>
      <c r="D222" s="17"/>
      <c r="E222" s="17"/>
      <c r="F222" s="17"/>
    </row>
    <row r="223" spans="1:6">
      <c r="A223" s="17"/>
      <c r="B223" s="17"/>
      <c r="C223" s="17"/>
      <c r="D223" s="17"/>
      <c r="E223" s="17"/>
      <c r="F223" s="17"/>
    </row>
    <row r="224" spans="1:6">
      <c r="A224" s="17"/>
      <c r="B224" s="17"/>
      <c r="C224" s="17"/>
      <c r="D224" s="17"/>
      <c r="E224" s="17"/>
      <c r="F224" s="17"/>
    </row>
    <row r="225" spans="1:6">
      <c r="A225" s="17"/>
      <c r="B225" s="17"/>
      <c r="C225" s="17"/>
      <c r="D225" s="17"/>
      <c r="E225" s="17"/>
      <c r="F225" s="17"/>
    </row>
    <row r="226" spans="1:6">
      <c r="A226" s="17"/>
      <c r="B226" s="17"/>
      <c r="C226" s="17"/>
      <c r="D226" s="17"/>
      <c r="E226" s="17"/>
      <c r="F226" s="17"/>
    </row>
    <row r="227" spans="1:6">
      <c r="A227" s="17"/>
      <c r="B227" s="17"/>
      <c r="C227" s="17"/>
      <c r="D227" s="17"/>
      <c r="E227" s="17"/>
      <c r="F227" s="17"/>
    </row>
    <row r="228" spans="1:6">
      <c r="A228" s="17"/>
      <c r="B228" s="17"/>
      <c r="C228" s="17"/>
      <c r="D228" s="17"/>
      <c r="E228" s="17"/>
      <c r="F228" s="17"/>
    </row>
    <row r="229" spans="1:6">
      <c r="A229" s="17"/>
      <c r="B229" s="17"/>
      <c r="C229" s="17"/>
      <c r="D229" s="17"/>
      <c r="E229" s="17"/>
      <c r="F229" s="17"/>
    </row>
    <row r="230" spans="1:6">
      <c r="A230" s="17"/>
      <c r="B230" s="17"/>
      <c r="C230" s="17"/>
      <c r="D230" s="17"/>
      <c r="E230" s="17"/>
      <c r="F230" s="17"/>
    </row>
    <row r="231" spans="1:6">
      <c r="A231" s="17"/>
      <c r="B231" s="17"/>
      <c r="C231" s="17"/>
      <c r="D231" s="17"/>
      <c r="E231" s="17"/>
      <c r="F231" s="17"/>
    </row>
    <row r="232" spans="1:6">
      <c r="A232" s="17"/>
      <c r="B232" s="17"/>
      <c r="C232" s="17"/>
      <c r="D232" s="17"/>
      <c r="E232" s="17"/>
      <c r="F232" s="17"/>
    </row>
    <row r="233" spans="1:6">
      <c r="A233" s="17"/>
      <c r="B233" s="17"/>
      <c r="C233" s="17"/>
      <c r="D233" s="17"/>
      <c r="E233" s="17"/>
      <c r="F233" s="17"/>
    </row>
    <row r="234" spans="1:6">
      <c r="A234" s="17"/>
      <c r="B234" s="17"/>
      <c r="C234" s="17"/>
      <c r="D234" s="17"/>
      <c r="E234" s="17"/>
      <c r="F234" s="17"/>
    </row>
    <row r="235" spans="1:6">
      <c r="A235" s="17"/>
      <c r="B235" s="17"/>
      <c r="C235" s="17"/>
      <c r="D235" s="17"/>
      <c r="E235" s="17"/>
      <c r="F235" s="17"/>
    </row>
    <row r="236" spans="1:6">
      <c r="A236" s="17"/>
      <c r="B236" s="17"/>
      <c r="C236" s="17"/>
      <c r="D236" s="17"/>
      <c r="E236" s="17"/>
      <c r="F236" s="17"/>
    </row>
    <row r="237" spans="1:6">
      <c r="A237" s="17"/>
      <c r="B237" s="17"/>
      <c r="C237" s="17"/>
      <c r="D237" s="17"/>
      <c r="E237" s="17"/>
      <c r="F237" s="17"/>
    </row>
    <row r="238" spans="1:6">
      <c r="A238" s="17"/>
      <c r="B238" s="17"/>
      <c r="C238" s="17"/>
      <c r="D238" s="17"/>
      <c r="E238" s="17"/>
      <c r="F238" s="17"/>
    </row>
    <row r="239" spans="1:6">
      <c r="A239" s="17"/>
      <c r="B239" s="17"/>
      <c r="C239" s="17"/>
      <c r="D239" s="17"/>
      <c r="E239" s="17"/>
      <c r="F239" s="17"/>
    </row>
    <row r="240" spans="1:6">
      <c r="A240" s="17"/>
      <c r="B240" s="17"/>
      <c r="C240" s="17"/>
      <c r="D240" s="17"/>
      <c r="E240" s="17"/>
      <c r="F240" s="17"/>
    </row>
    <row r="241" spans="1:6">
      <c r="A241" s="17"/>
      <c r="B241" s="17"/>
      <c r="C241" s="17"/>
      <c r="D241" s="17"/>
      <c r="E241" s="17"/>
      <c r="F241" s="17"/>
    </row>
    <row r="242" spans="1:6">
      <c r="A242" s="17"/>
      <c r="B242" s="17"/>
      <c r="C242" s="17"/>
      <c r="D242" s="17"/>
      <c r="E242" s="17"/>
      <c r="F242" s="17"/>
    </row>
    <row r="243" spans="1:6">
      <c r="A243" s="17"/>
      <c r="B243" s="17"/>
      <c r="C243" s="17"/>
      <c r="D243" s="17"/>
      <c r="E243" s="17"/>
      <c r="F243" s="17"/>
    </row>
    <row r="244" spans="1:6">
      <c r="A244" s="17"/>
      <c r="B244" s="17"/>
      <c r="C244" s="17"/>
      <c r="D244" s="17"/>
      <c r="E244" s="17"/>
      <c r="F244" s="17"/>
    </row>
    <row r="245" spans="1:6">
      <c r="A245" s="17"/>
      <c r="B245" s="17"/>
      <c r="C245" s="17"/>
      <c r="D245" s="17"/>
      <c r="E245" s="17"/>
      <c r="F245" s="17"/>
    </row>
    <row r="246" spans="1:6">
      <c r="A246" s="17"/>
      <c r="B246" s="17"/>
      <c r="C246" s="17"/>
      <c r="D246" s="17"/>
      <c r="E246" s="17"/>
      <c r="F246" s="17"/>
    </row>
    <row r="247" spans="1:6">
      <c r="A247" s="17"/>
      <c r="B247" s="17"/>
      <c r="C247" s="17"/>
      <c r="D247" s="17"/>
      <c r="E247" s="17"/>
      <c r="F247" s="17"/>
    </row>
    <row r="248" spans="1:6">
      <c r="A248" s="17"/>
      <c r="B248" s="17"/>
      <c r="C248" s="17"/>
      <c r="D248" s="17"/>
      <c r="E248" s="17"/>
      <c r="F248" s="17"/>
    </row>
    <row r="249" spans="1:6">
      <c r="A249" s="17"/>
      <c r="B249" s="17"/>
      <c r="C249" s="17"/>
      <c r="D249" s="17"/>
      <c r="E249" s="17"/>
      <c r="F249" s="17"/>
    </row>
    <row r="250" spans="1:6">
      <c r="A250" s="17"/>
      <c r="B250" s="17"/>
      <c r="C250" s="17"/>
      <c r="D250" s="17"/>
      <c r="E250" s="17"/>
      <c r="F250" s="17"/>
    </row>
    <row r="251" spans="1:6">
      <c r="A251" s="17"/>
      <c r="B251" s="17"/>
      <c r="C251" s="17"/>
      <c r="D251" s="17"/>
      <c r="E251" s="17"/>
      <c r="F251" s="17"/>
    </row>
    <row r="252" spans="1:6">
      <c r="A252" s="17"/>
      <c r="B252" s="17"/>
      <c r="C252" s="17"/>
      <c r="D252" s="17"/>
      <c r="E252" s="17"/>
      <c r="F252" s="17"/>
    </row>
    <row r="253" spans="1:6">
      <c r="A253" s="17"/>
      <c r="B253" s="17"/>
      <c r="C253" s="17"/>
      <c r="D253" s="17"/>
      <c r="E253" s="17"/>
      <c r="F253" s="17"/>
    </row>
    <row r="254" spans="1:6">
      <c r="A254" s="17"/>
      <c r="B254" s="17"/>
      <c r="C254" s="17"/>
      <c r="D254" s="17"/>
      <c r="E254" s="17"/>
      <c r="F254" s="17"/>
    </row>
    <row r="255" spans="1:6">
      <c r="A255" s="17"/>
      <c r="B255" s="17"/>
      <c r="C255" s="17"/>
      <c r="D255" s="17"/>
      <c r="E255" s="17"/>
      <c r="F255" s="17"/>
    </row>
    <row r="256" spans="1:6">
      <c r="A256" s="17"/>
      <c r="B256" s="17"/>
      <c r="C256" s="17"/>
      <c r="D256" s="17"/>
      <c r="E256" s="17"/>
      <c r="F256" s="17"/>
    </row>
    <row r="257" spans="1:6">
      <c r="A257" s="17"/>
      <c r="B257" s="17"/>
      <c r="C257" s="17"/>
      <c r="D257" s="17"/>
      <c r="E257" s="17"/>
      <c r="F257" s="17"/>
    </row>
    <row r="258" spans="1:6">
      <c r="A258" s="17"/>
      <c r="B258" s="17"/>
      <c r="C258" s="17"/>
      <c r="D258" s="17"/>
      <c r="E258" s="17"/>
      <c r="F258" s="17"/>
    </row>
    <row r="259" spans="1:6">
      <c r="A259" s="17"/>
      <c r="B259" s="17"/>
      <c r="C259" s="17"/>
      <c r="D259" s="17"/>
      <c r="E259" s="17"/>
      <c r="F259" s="17"/>
    </row>
    <row r="260" spans="1:6">
      <c r="A260" s="17"/>
      <c r="B260" s="17"/>
      <c r="C260" s="17"/>
      <c r="D260" s="17"/>
      <c r="E260" s="17"/>
      <c r="F260" s="17"/>
    </row>
    <row r="261" spans="1:6">
      <c r="A261" s="17"/>
      <c r="B261" s="17"/>
      <c r="C261" s="17"/>
      <c r="D261" s="17"/>
      <c r="E261" s="17"/>
      <c r="F261" s="17"/>
    </row>
    <row r="262" spans="1:6">
      <c r="A262" s="17"/>
      <c r="B262" s="17"/>
      <c r="C262" s="17"/>
      <c r="D262" s="17"/>
      <c r="E262" s="17"/>
      <c r="F262" s="17"/>
    </row>
    <row r="263" spans="1:6">
      <c r="A263" s="17"/>
      <c r="B263" s="17"/>
      <c r="C263" s="17"/>
      <c r="D263" s="17"/>
      <c r="E263" s="17"/>
      <c r="F263" s="17"/>
    </row>
    <row r="264" spans="1:6">
      <c r="A264" s="17"/>
      <c r="B264" s="17"/>
      <c r="C264" s="17"/>
      <c r="D264" s="17"/>
      <c r="E264" s="17"/>
      <c r="F264" s="17"/>
    </row>
    <row r="265" spans="1:6">
      <c r="A265" s="17"/>
      <c r="B265" s="17"/>
      <c r="C265" s="17"/>
      <c r="D265" s="17"/>
      <c r="E265" s="17"/>
      <c r="F265" s="17"/>
    </row>
    <row r="266" spans="1:6">
      <c r="A266" s="17"/>
      <c r="B266" s="17"/>
      <c r="C266" s="17"/>
      <c r="D266" s="17"/>
      <c r="E266" s="17"/>
      <c r="F266" s="17"/>
    </row>
    <row r="267" spans="1:6">
      <c r="A267" s="17"/>
      <c r="B267" s="17"/>
      <c r="C267" s="17"/>
      <c r="D267" s="17"/>
      <c r="E267" s="17"/>
      <c r="F267" s="17"/>
    </row>
    <row r="268" spans="1:6">
      <c r="A268" s="17"/>
      <c r="B268" s="17"/>
      <c r="C268" s="17"/>
      <c r="D268" s="17"/>
      <c r="E268" s="17"/>
      <c r="F268" s="17"/>
    </row>
    <row r="269" spans="1:6">
      <c r="A269" s="17"/>
      <c r="B269" s="17"/>
      <c r="C269" s="17"/>
      <c r="D269" s="17"/>
      <c r="E269" s="17"/>
      <c r="F269" s="17"/>
    </row>
    <row r="270" spans="1:6">
      <c r="A270" s="17"/>
      <c r="B270" s="17"/>
      <c r="C270" s="17"/>
      <c r="D270" s="17"/>
      <c r="E270" s="17"/>
      <c r="F270" s="17"/>
    </row>
  </sheetData>
  <mergeCells count="3">
    <mergeCell ref="C4:C5"/>
    <mergeCell ref="D4:E4"/>
    <mergeCell ref="F4:F5"/>
  </mergeCells>
  <pageMargins left="0.23622047244094491" right="0.23622047244094491" top="0.39370078740157483" bottom="0.74803149606299213" header="0" footer="0.31496062992125984"/>
  <pageSetup paperSize="9" scale="9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6"/>
  <sheetViews>
    <sheetView workbookViewId="0"/>
  </sheetViews>
  <sheetFormatPr baseColWidth="10" defaultColWidth="11.5703125" defaultRowHeight="12.75"/>
  <cols>
    <col min="1" max="1" width="7.42578125" style="415" customWidth="1"/>
    <col min="2" max="2" width="66.5703125" style="415" customWidth="1"/>
    <col min="3" max="7" width="9.5703125" style="415" customWidth="1"/>
    <col min="8" max="11" width="8.28515625" style="415" customWidth="1"/>
    <col min="12" max="16384" width="11.5703125" style="415"/>
  </cols>
  <sheetData>
    <row r="1" spans="1:11" s="17" customFormat="1">
      <c r="A1" s="361" t="s">
        <v>880</v>
      </c>
      <c r="B1" s="8"/>
      <c r="C1" s="8"/>
      <c r="D1" s="8"/>
      <c r="E1" s="8"/>
    </row>
    <row r="2" spans="1:11" s="17" customFormat="1">
      <c r="A2" s="365" t="s">
        <v>881</v>
      </c>
      <c r="B2" s="44"/>
      <c r="C2" s="44"/>
      <c r="D2" s="44"/>
      <c r="E2" s="44"/>
    </row>
    <row r="3" spans="1:11" s="17" customFormat="1">
      <c r="A3" s="44"/>
      <c r="B3" s="44"/>
      <c r="C3" s="44"/>
      <c r="D3" s="44"/>
      <c r="E3" s="44"/>
    </row>
    <row r="4" spans="1:11" s="17" customFormat="1">
      <c r="A4" s="403"/>
      <c r="B4" s="403"/>
      <c r="C4" s="404" t="s">
        <v>6</v>
      </c>
      <c r="D4" s="394" t="s">
        <v>882</v>
      </c>
      <c r="E4" s="394"/>
      <c r="F4" s="394" t="s">
        <v>883</v>
      </c>
      <c r="G4" s="394"/>
      <c r="H4" s="394" t="s">
        <v>884</v>
      </c>
      <c r="I4" s="394"/>
      <c r="J4" s="394"/>
      <c r="K4" s="394"/>
    </row>
    <row r="5" spans="1:11" s="17" customFormat="1">
      <c r="A5" s="403" t="s">
        <v>755</v>
      </c>
      <c r="B5" s="403" t="s">
        <v>756</v>
      </c>
      <c r="C5" s="404"/>
      <c r="D5" s="405" t="s">
        <v>7</v>
      </c>
      <c r="E5" s="405" t="s">
        <v>8</v>
      </c>
      <c r="F5" s="405" t="s">
        <v>885</v>
      </c>
      <c r="G5" s="405" t="s">
        <v>886</v>
      </c>
      <c r="H5" s="405" t="s">
        <v>887</v>
      </c>
      <c r="I5" s="405" t="s">
        <v>888</v>
      </c>
      <c r="J5" s="405" t="s">
        <v>889</v>
      </c>
      <c r="K5" s="405" t="s">
        <v>890</v>
      </c>
    </row>
    <row r="6" spans="1:11">
      <c r="A6" s="412" t="s">
        <v>6</v>
      </c>
      <c r="B6" s="412"/>
      <c r="C6" s="413">
        <v>348961</v>
      </c>
      <c r="D6" s="413">
        <v>153024</v>
      </c>
      <c r="E6" s="413">
        <v>195937</v>
      </c>
      <c r="F6" s="413">
        <v>314249</v>
      </c>
      <c r="G6" s="413">
        <v>34712</v>
      </c>
      <c r="H6" s="413">
        <v>101951</v>
      </c>
      <c r="I6" s="413">
        <v>137241</v>
      </c>
      <c r="J6" s="413">
        <v>109769</v>
      </c>
      <c r="K6" s="414">
        <v>42.5</v>
      </c>
    </row>
    <row r="7" spans="1:11">
      <c r="A7" s="416" t="s">
        <v>758</v>
      </c>
      <c r="B7" s="415" t="s">
        <v>759</v>
      </c>
      <c r="C7" s="417">
        <v>890</v>
      </c>
      <c r="D7" s="417">
        <v>578</v>
      </c>
      <c r="E7" s="417">
        <v>312</v>
      </c>
      <c r="F7" s="415">
        <v>841</v>
      </c>
      <c r="G7" s="417">
        <v>49</v>
      </c>
      <c r="H7" s="417">
        <v>167</v>
      </c>
      <c r="I7" s="415">
        <v>419</v>
      </c>
      <c r="J7" s="417">
        <v>304</v>
      </c>
      <c r="K7" s="418">
        <v>44.580898876404511</v>
      </c>
    </row>
    <row r="8" spans="1:11">
      <c r="A8" s="416" t="s">
        <v>766</v>
      </c>
      <c r="B8" s="415" t="s">
        <v>767</v>
      </c>
      <c r="C8" s="417">
        <v>26</v>
      </c>
      <c r="D8" s="417">
        <v>19</v>
      </c>
      <c r="E8" s="417">
        <v>7</v>
      </c>
      <c r="F8" s="415">
        <v>22</v>
      </c>
      <c r="G8" s="417">
        <v>4</v>
      </c>
      <c r="H8" s="417">
        <v>6</v>
      </c>
      <c r="I8" s="415">
        <v>9</v>
      </c>
      <c r="J8" s="417">
        <v>11</v>
      </c>
      <c r="K8" s="418">
        <v>45.961538461538467</v>
      </c>
    </row>
    <row r="9" spans="1:11">
      <c r="A9" s="416" t="s">
        <v>774</v>
      </c>
      <c r="B9" s="415" t="s">
        <v>775</v>
      </c>
      <c r="C9" s="417">
        <v>6227</v>
      </c>
      <c r="D9" s="417">
        <v>4025</v>
      </c>
      <c r="E9" s="417">
        <v>2202</v>
      </c>
      <c r="F9" s="415">
        <v>5622</v>
      </c>
      <c r="G9" s="417">
        <v>605</v>
      </c>
      <c r="H9" s="417">
        <v>1350</v>
      </c>
      <c r="I9" s="415">
        <v>2780</v>
      </c>
      <c r="J9" s="417">
        <v>2097</v>
      </c>
      <c r="K9" s="418">
        <v>43.997591135378237</v>
      </c>
    </row>
    <row r="10" spans="1:11">
      <c r="A10" s="416" t="s">
        <v>800</v>
      </c>
      <c r="B10" s="415" t="s">
        <v>801</v>
      </c>
      <c r="C10" s="417">
        <v>1080</v>
      </c>
      <c r="D10" s="415">
        <v>788</v>
      </c>
      <c r="E10" s="415">
        <v>292</v>
      </c>
      <c r="F10" s="415">
        <v>1035</v>
      </c>
      <c r="G10" s="417">
        <v>45</v>
      </c>
      <c r="H10" s="415">
        <v>266</v>
      </c>
      <c r="I10" s="415">
        <v>462</v>
      </c>
      <c r="J10" s="417">
        <v>352</v>
      </c>
      <c r="K10" s="418">
        <v>43.717592592592581</v>
      </c>
    </row>
    <row r="11" spans="1:11">
      <c r="A11" s="416" t="s">
        <v>802</v>
      </c>
      <c r="B11" s="415" t="s">
        <v>891</v>
      </c>
      <c r="C11" s="417">
        <v>4064</v>
      </c>
      <c r="D11" s="417">
        <v>2947</v>
      </c>
      <c r="E11" s="417">
        <v>1117</v>
      </c>
      <c r="F11" s="415">
        <v>3914</v>
      </c>
      <c r="G11" s="417">
        <v>150</v>
      </c>
      <c r="H11" s="417">
        <v>486</v>
      </c>
      <c r="I11" s="415">
        <v>1686</v>
      </c>
      <c r="J11" s="417">
        <v>1892</v>
      </c>
      <c r="K11" s="418">
        <v>47.522883858267704</v>
      </c>
    </row>
    <row r="12" spans="1:11">
      <c r="A12" s="416" t="s">
        <v>808</v>
      </c>
      <c r="B12" s="415" t="s">
        <v>77</v>
      </c>
      <c r="C12" s="417">
        <v>14078</v>
      </c>
      <c r="D12" s="417">
        <v>11826</v>
      </c>
      <c r="E12" s="417">
        <v>2252</v>
      </c>
      <c r="F12" s="415">
        <v>11443</v>
      </c>
      <c r="G12" s="417">
        <v>2635</v>
      </c>
      <c r="H12" s="417">
        <v>2674</v>
      </c>
      <c r="I12" s="415">
        <v>6662</v>
      </c>
      <c r="J12" s="417">
        <v>4742</v>
      </c>
      <c r="K12" s="418">
        <v>44.428612018752666</v>
      </c>
    </row>
    <row r="13" spans="1:11">
      <c r="A13" s="416" t="s">
        <v>812</v>
      </c>
      <c r="B13" s="415" t="s">
        <v>813</v>
      </c>
      <c r="C13" s="417">
        <v>36691</v>
      </c>
      <c r="D13" s="417">
        <v>15296</v>
      </c>
      <c r="E13" s="417">
        <v>21395</v>
      </c>
      <c r="F13" s="415">
        <v>32296</v>
      </c>
      <c r="G13" s="417">
        <v>4395</v>
      </c>
      <c r="H13" s="417">
        <v>13080</v>
      </c>
      <c r="I13" s="415">
        <v>14447</v>
      </c>
      <c r="J13" s="417">
        <v>9164</v>
      </c>
      <c r="K13" s="418">
        <v>40.090866970101672</v>
      </c>
    </row>
    <row r="14" spans="1:11">
      <c r="A14" s="419">
        <v>45</v>
      </c>
      <c r="B14" s="419" t="s">
        <v>814</v>
      </c>
      <c r="C14" s="417">
        <v>3002</v>
      </c>
      <c r="D14" s="417">
        <v>2536</v>
      </c>
      <c r="E14" s="417">
        <v>466</v>
      </c>
      <c r="F14" s="415">
        <v>2727</v>
      </c>
      <c r="G14" s="417">
        <v>275</v>
      </c>
      <c r="H14" s="417">
        <v>749</v>
      </c>
      <c r="I14" s="415">
        <v>1321</v>
      </c>
      <c r="J14" s="417">
        <v>932</v>
      </c>
      <c r="K14" s="418">
        <v>42.947368421052701</v>
      </c>
    </row>
    <row r="15" spans="1:11">
      <c r="A15" s="419">
        <v>46</v>
      </c>
      <c r="B15" s="419" t="s">
        <v>892</v>
      </c>
      <c r="C15" s="417">
        <v>9858</v>
      </c>
      <c r="D15" s="417">
        <v>5526</v>
      </c>
      <c r="E15" s="417">
        <v>4332</v>
      </c>
      <c r="F15" s="415">
        <v>8514</v>
      </c>
      <c r="G15" s="417">
        <v>1344</v>
      </c>
      <c r="H15" s="417">
        <v>2579</v>
      </c>
      <c r="I15" s="415">
        <v>4281</v>
      </c>
      <c r="J15" s="417">
        <v>2998</v>
      </c>
      <c r="K15" s="418">
        <v>42.696287279366949</v>
      </c>
    </row>
    <row r="16" spans="1:11">
      <c r="A16" s="419">
        <v>47</v>
      </c>
      <c r="B16" s="419" t="s">
        <v>816</v>
      </c>
      <c r="C16" s="417">
        <v>23831</v>
      </c>
      <c r="D16" s="417">
        <v>7234</v>
      </c>
      <c r="E16" s="417">
        <v>16597</v>
      </c>
      <c r="F16" s="415">
        <v>21055</v>
      </c>
      <c r="G16" s="417">
        <v>2776</v>
      </c>
      <c r="H16" s="417">
        <v>9752</v>
      </c>
      <c r="I16" s="415">
        <v>8845</v>
      </c>
      <c r="J16" s="417">
        <v>5234</v>
      </c>
      <c r="K16" s="418">
        <v>38.653266753388365</v>
      </c>
    </row>
    <row r="17" spans="1:11">
      <c r="A17" s="416" t="s">
        <v>817</v>
      </c>
      <c r="B17" s="415" t="s">
        <v>818</v>
      </c>
      <c r="C17" s="417">
        <v>17912</v>
      </c>
      <c r="D17" s="417">
        <v>12624</v>
      </c>
      <c r="E17" s="417">
        <v>5288</v>
      </c>
      <c r="F17" s="417">
        <v>16313</v>
      </c>
      <c r="G17" s="417">
        <v>1599</v>
      </c>
      <c r="H17" s="417">
        <v>3283</v>
      </c>
      <c r="I17" s="417">
        <v>7255</v>
      </c>
      <c r="J17" s="417">
        <v>7374</v>
      </c>
      <c r="K17" s="418">
        <v>45.729064314426104</v>
      </c>
    </row>
    <row r="18" spans="1:11">
      <c r="A18" s="419">
        <v>49</v>
      </c>
      <c r="B18" s="415" t="s">
        <v>819</v>
      </c>
      <c r="C18" s="417">
        <v>8138</v>
      </c>
      <c r="D18" s="417">
        <v>6912</v>
      </c>
      <c r="E18" s="417">
        <v>1226</v>
      </c>
      <c r="F18" s="417">
        <v>7441</v>
      </c>
      <c r="G18" s="417">
        <v>697</v>
      </c>
      <c r="H18" s="417">
        <v>966</v>
      </c>
      <c r="I18" s="417">
        <v>3184</v>
      </c>
      <c r="J18" s="417">
        <v>3988</v>
      </c>
      <c r="K18" s="418">
        <v>48.006021135414052</v>
      </c>
    </row>
    <row r="19" spans="1:11">
      <c r="A19" s="419" t="s">
        <v>893</v>
      </c>
      <c r="B19" s="415" t="s">
        <v>894</v>
      </c>
      <c r="C19" s="417">
        <v>90</v>
      </c>
      <c r="D19" s="417">
        <v>46</v>
      </c>
      <c r="E19" s="417">
        <v>44</v>
      </c>
      <c r="F19" s="417">
        <v>83</v>
      </c>
      <c r="G19" s="417">
        <v>7</v>
      </c>
      <c r="H19" s="417">
        <v>21</v>
      </c>
      <c r="I19" s="417">
        <v>50</v>
      </c>
      <c r="J19" s="417">
        <v>19</v>
      </c>
      <c r="K19" s="418">
        <v>41.8</v>
      </c>
    </row>
    <row r="20" spans="1:11">
      <c r="A20" s="419">
        <v>52</v>
      </c>
      <c r="B20" s="415" t="s">
        <v>822</v>
      </c>
      <c r="C20" s="417">
        <v>6475</v>
      </c>
      <c r="D20" s="417">
        <v>3981</v>
      </c>
      <c r="E20" s="417">
        <v>2494</v>
      </c>
      <c r="F20" s="417">
        <v>5897</v>
      </c>
      <c r="G20" s="417">
        <v>578</v>
      </c>
      <c r="H20" s="417">
        <v>1622</v>
      </c>
      <c r="I20" s="415">
        <v>2723</v>
      </c>
      <c r="J20" s="417">
        <v>2130</v>
      </c>
      <c r="K20" s="418">
        <v>43.501621621621666</v>
      </c>
    </row>
    <row r="21" spans="1:11">
      <c r="A21" s="419">
        <v>53</v>
      </c>
      <c r="B21" s="415" t="s">
        <v>823</v>
      </c>
      <c r="C21" s="417">
        <v>3209</v>
      </c>
      <c r="D21" s="417">
        <v>1685</v>
      </c>
      <c r="E21" s="417">
        <v>1524</v>
      </c>
      <c r="F21" s="417">
        <v>2892</v>
      </c>
      <c r="G21" s="417">
        <v>317</v>
      </c>
      <c r="H21" s="417">
        <v>674</v>
      </c>
      <c r="I21" s="415">
        <v>1298</v>
      </c>
      <c r="J21" s="417">
        <v>1237</v>
      </c>
      <c r="K21" s="418">
        <v>44.559987535057644</v>
      </c>
    </row>
    <row r="22" spans="1:11">
      <c r="A22" s="416" t="s">
        <v>824</v>
      </c>
      <c r="B22" s="415" t="s">
        <v>132</v>
      </c>
      <c r="C22" s="417">
        <v>29890</v>
      </c>
      <c r="D22" s="417">
        <v>13562</v>
      </c>
      <c r="E22" s="417">
        <v>16328</v>
      </c>
      <c r="F22" s="417">
        <v>20744</v>
      </c>
      <c r="G22" s="417">
        <v>9146</v>
      </c>
      <c r="H22" s="417">
        <v>3283</v>
      </c>
      <c r="I22" s="415">
        <v>7255</v>
      </c>
      <c r="J22" s="417">
        <v>7374</v>
      </c>
      <c r="K22" s="418">
        <v>35.912914018066203</v>
      </c>
    </row>
    <row r="23" spans="1:11">
      <c r="A23" s="419">
        <v>55</v>
      </c>
      <c r="B23" s="419" t="s">
        <v>825</v>
      </c>
      <c r="C23" s="417">
        <v>4310</v>
      </c>
      <c r="D23" s="417">
        <v>1679</v>
      </c>
      <c r="E23" s="417">
        <v>2631</v>
      </c>
      <c r="F23" s="417">
        <v>3279</v>
      </c>
      <c r="G23" s="417">
        <v>1031</v>
      </c>
      <c r="H23" s="415">
        <v>1630</v>
      </c>
      <c r="I23" s="415">
        <v>1731</v>
      </c>
      <c r="J23" s="417">
        <v>949</v>
      </c>
      <c r="K23" s="418">
        <v>39.510904872389858</v>
      </c>
    </row>
    <row r="24" spans="1:11">
      <c r="A24" s="419">
        <v>56</v>
      </c>
      <c r="B24" s="419" t="s">
        <v>826</v>
      </c>
      <c r="C24" s="417">
        <v>25580</v>
      </c>
      <c r="D24" s="417">
        <v>11883</v>
      </c>
      <c r="E24" s="417">
        <v>13697</v>
      </c>
      <c r="F24" s="417">
        <v>17465</v>
      </c>
      <c r="G24" s="417">
        <v>8115</v>
      </c>
      <c r="H24" s="417">
        <v>13862</v>
      </c>
      <c r="I24" s="415">
        <v>7708</v>
      </c>
      <c r="J24" s="417">
        <v>4010</v>
      </c>
      <c r="K24" s="418">
        <v>35.306684910085991</v>
      </c>
    </row>
    <row r="25" spans="1:11">
      <c r="A25" s="416" t="s">
        <v>827</v>
      </c>
      <c r="B25" s="415" t="s">
        <v>828</v>
      </c>
      <c r="C25" s="417">
        <v>16953</v>
      </c>
      <c r="D25" s="417">
        <v>11480</v>
      </c>
      <c r="E25" s="417">
        <v>5473</v>
      </c>
      <c r="F25" s="417">
        <v>15213</v>
      </c>
      <c r="G25" s="417">
        <v>1740</v>
      </c>
      <c r="H25" s="417">
        <v>7439</v>
      </c>
      <c r="I25" s="415">
        <v>7066</v>
      </c>
      <c r="J25" s="417">
        <v>2448</v>
      </c>
      <c r="K25" s="418">
        <v>37.498436854833862</v>
      </c>
    </row>
    <row r="26" spans="1:11">
      <c r="A26" s="419">
        <v>58</v>
      </c>
      <c r="B26" s="419" t="s">
        <v>829</v>
      </c>
      <c r="C26" s="417">
        <v>1657</v>
      </c>
      <c r="D26" s="417">
        <v>1092</v>
      </c>
      <c r="E26" s="417">
        <v>565</v>
      </c>
      <c r="F26" s="417">
        <v>1544</v>
      </c>
      <c r="G26" s="417">
        <v>113</v>
      </c>
      <c r="H26" s="417">
        <v>658</v>
      </c>
      <c r="I26" s="415">
        <v>662</v>
      </c>
      <c r="J26" s="417">
        <v>337</v>
      </c>
      <c r="K26" s="418">
        <v>39.063367531683703</v>
      </c>
    </row>
    <row r="27" spans="1:11">
      <c r="A27" s="419">
        <v>59</v>
      </c>
      <c r="B27" s="419" t="s">
        <v>895</v>
      </c>
      <c r="C27" s="417">
        <v>784</v>
      </c>
      <c r="D27" s="417">
        <v>434</v>
      </c>
      <c r="E27" s="417">
        <v>350</v>
      </c>
      <c r="F27" s="417">
        <v>752</v>
      </c>
      <c r="G27" s="417">
        <v>32</v>
      </c>
      <c r="H27" s="417">
        <v>361</v>
      </c>
      <c r="I27" s="415">
        <v>298</v>
      </c>
      <c r="J27" s="417">
        <v>125</v>
      </c>
      <c r="K27" s="418">
        <v>37.547193877551045</v>
      </c>
    </row>
    <row r="28" spans="1:11">
      <c r="A28" s="419">
        <v>60</v>
      </c>
      <c r="B28" s="419" t="s">
        <v>831</v>
      </c>
      <c r="C28" s="417">
        <v>138</v>
      </c>
      <c r="D28" s="417">
        <v>87</v>
      </c>
      <c r="E28" s="417">
        <v>51</v>
      </c>
      <c r="F28" s="417">
        <v>133</v>
      </c>
      <c r="G28" s="417">
        <v>5</v>
      </c>
      <c r="H28" s="417">
        <v>27</v>
      </c>
      <c r="I28" s="415">
        <v>62</v>
      </c>
      <c r="J28" s="417">
        <v>49</v>
      </c>
      <c r="K28" s="418">
        <v>44.01449275362318</v>
      </c>
    </row>
    <row r="29" spans="1:11">
      <c r="A29" s="419">
        <v>61</v>
      </c>
      <c r="B29" s="419" t="s">
        <v>832</v>
      </c>
      <c r="C29" s="417">
        <v>1855</v>
      </c>
      <c r="D29" s="417">
        <v>1061</v>
      </c>
      <c r="E29" s="417">
        <v>794</v>
      </c>
      <c r="F29" s="417">
        <v>1717</v>
      </c>
      <c r="G29" s="417">
        <v>138</v>
      </c>
      <c r="H29" s="417">
        <v>284</v>
      </c>
      <c r="I29" s="415">
        <v>878</v>
      </c>
      <c r="J29" s="417">
        <v>693</v>
      </c>
      <c r="K29" s="418">
        <v>44.900808625336914</v>
      </c>
    </row>
    <row r="30" spans="1:11">
      <c r="A30" s="419">
        <v>62</v>
      </c>
      <c r="B30" s="419" t="s">
        <v>833</v>
      </c>
      <c r="C30" s="417">
        <v>11629</v>
      </c>
      <c r="D30" s="417">
        <v>8276</v>
      </c>
      <c r="E30" s="417">
        <v>3353</v>
      </c>
      <c r="F30" s="417">
        <v>10258</v>
      </c>
      <c r="G30" s="417">
        <v>1371</v>
      </c>
      <c r="H30" s="417">
        <v>5711</v>
      </c>
      <c r="I30" s="417">
        <v>4810</v>
      </c>
      <c r="J30" s="417">
        <v>1108</v>
      </c>
      <c r="K30" s="418">
        <v>36.008341215925711</v>
      </c>
    </row>
    <row r="31" spans="1:11">
      <c r="A31" s="419">
        <v>63</v>
      </c>
      <c r="B31" s="419" t="s">
        <v>834</v>
      </c>
      <c r="C31" s="417">
        <v>890</v>
      </c>
      <c r="D31" s="417">
        <v>530</v>
      </c>
      <c r="E31" s="417">
        <v>360</v>
      </c>
      <c r="F31" s="417">
        <v>809</v>
      </c>
      <c r="G31" s="417">
        <v>81</v>
      </c>
      <c r="H31" s="417">
        <v>398</v>
      </c>
      <c r="I31" s="417">
        <v>356</v>
      </c>
      <c r="J31" s="417">
        <v>136</v>
      </c>
      <c r="K31" s="418">
        <v>37.573033707865186</v>
      </c>
    </row>
    <row r="32" spans="1:11">
      <c r="A32" s="416" t="s">
        <v>835</v>
      </c>
      <c r="B32" s="415" t="s">
        <v>836</v>
      </c>
      <c r="C32" s="417">
        <v>10425</v>
      </c>
      <c r="D32" s="417">
        <v>4438</v>
      </c>
      <c r="E32" s="417">
        <v>5987</v>
      </c>
      <c r="F32" s="417">
        <v>10253</v>
      </c>
      <c r="G32" s="417">
        <v>172</v>
      </c>
      <c r="H32" s="417">
        <v>814</v>
      </c>
      <c r="I32" s="417">
        <v>5971</v>
      </c>
      <c r="J32" s="417">
        <v>3640</v>
      </c>
      <c r="K32" s="418">
        <v>46.270503597122371</v>
      </c>
    </row>
    <row r="33" spans="1:11">
      <c r="A33" s="419">
        <v>64</v>
      </c>
      <c r="B33" s="419" t="s">
        <v>837</v>
      </c>
      <c r="C33" s="417">
        <v>6699</v>
      </c>
      <c r="D33" s="417">
        <v>2879</v>
      </c>
      <c r="E33" s="417">
        <v>3820</v>
      </c>
      <c r="F33" s="417">
        <v>6637</v>
      </c>
      <c r="G33" s="417">
        <v>62</v>
      </c>
      <c r="H33" s="417">
        <v>314</v>
      </c>
      <c r="I33" s="415">
        <v>4234</v>
      </c>
      <c r="J33" s="417">
        <v>2151</v>
      </c>
      <c r="K33" s="418">
        <v>46.205702343633412</v>
      </c>
    </row>
    <row r="34" spans="1:11">
      <c r="A34" s="419">
        <v>65</v>
      </c>
      <c r="B34" s="419" t="s">
        <v>896</v>
      </c>
      <c r="C34" s="417">
        <v>2087</v>
      </c>
      <c r="D34" s="417">
        <v>931</v>
      </c>
      <c r="E34" s="417">
        <v>1156</v>
      </c>
      <c r="F34" s="417">
        <v>2060</v>
      </c>
      <c r="G34" s="417">
        <v>27</v>
      </c>
      <c r="H34" s="417">
        <v>175</v>
      </c>
      <c r="I34" s="415">
        <v>955</v>
      </c>
      <c r="J34" s="417">
        <v>957</v>
      </c>
      <c r="K34" s="418">
        <v>48.122664111164354</v>
      </c>
    </row>
    <row r="35" spans="1:11">
      <c r="A35" s="419">
        <v>66</v>
      </c>
      <c r="B35" s="419" t="s">
        <v>839</v>
      </c>
      <c r="C35" s="417">
        <v>1639</v>
      </c>
      <c r="D35" s="417">
        <v>628</v>
      </c>
      <c r="E35" s="417">
        <v>1011</v>
      </c>
      <c r="F35" s="417">
        <v>1556</v>
      </c>
      <c r="G35" s="417">
        <v>83</v>
      </c>
      <c r="H35" s="417">
        <v>325</v>
      </c>
      <c r="I35" s="415">
        <v>782</v>
      </c>
      <c r="J35" s="417">
        <v>532</v>
      </c>
      <c r="K35" s="418">
        <v>44.176937156802985</v>
      </c>
    </row>
    <row r="36" spans="1:11">
      <c r="A36" s="416" t="s">
        <v>840</v>
      </c>
      <c r="B36" s="415" t="s">
        <v>236</v>
      </c>
      <c r="C36" s="417">
        <v>3447</v>
      </c>
      <c r="D36" s="417">
        <v>1361</v>
      </c>
      <c r="E36" s="417">
        <v>2086</v>
      </c>
      <c r="F36" s="417">
        <v>3051</v>
      </c>
      <c r="G36" s="417">
        <v>396</v>
      </c>
      <c r="H36" s="415">
        <v>802</v>
      </c>
      <c r="I36" s="415">
        <v>1408</v>
      </c>
      <c r="J36" s="417">
        <v>1237</v>
      </c>
      <c r="K36" s="418">
        <v>44.203945459820169</v>
      </c>
    </row>
    <row r="37" spans="1:11">
      <c r="A37" s="416" t="s">
        <v>841</v>
      </c>
      <c r="B37" s="415" t="s">
        <v>842</v>
      </c>
      <c r="C37" s="417">
        <v>23002</v>
      </c>
      <c r="D37" s="417">
        <v>9792</v>
      </c>
      <c r="E37" s="417">
        <v>13210</v>
      </c>
      <c r="F37" s="417">
        <v>21111</v>
      </c>
      <c r="G37" s="417">
        <v>1891</v>
      </c>
      <c r="H37" s="417">
        <v>8789</v>
      </c>
      <c r="I37" s="415">
        <v>9334</v>
      </c>
      <c r="J37" s="417">
        <v>4879</v>
      </c>
      <c r="K37" s="418">
        <v>39.491739848709017</v>
      </c>
    </row>
    <row r="38" spans="1:11">
      <c r="A38" s="419">
        <v>69</v>
      </c>
      <c r="B38" s="419" t="s">
        <v>843</v>
      </c>
      <c r="C38" s="417">
        <v>8137</v>
      </c>
      <c r="D38" s="417">
        <v>2649</v>
      </c>
      <c r="E38" s="417">
        <v>5488</v>
      </c>
      <c r="F38" s="417">
        <v>7785</v>
      </c>
      <c r="G38" s="417">
        <v>352</v>
      </c>
      <c r="H38" s="417">
        <v>2595</v>
      </c>
      <c r="I38" s="415">
        <v>3211</v>
      </c>
      <c r="J38" s="417">
        <v>2331</v>
      </c>
      <c r="K38" s="418">
        <v>41.585842448076669</v>
      </c>
    </row>
    <row r="39" spans="1:11">
      <c r="A39" s="419">
        <v>70</v>
      </c>
      <c r="B39" s="419" t="s">
        <v>844</v>
      </c>
      <c r="C39" s="417">
        <v>2139</v>
      </c>
      <c r="D39" s="417">
        <v>948</v>
      </c>
      <c r="E39" s="417">
        <v>1191</v>
      </c>
      <c r="F39" s="417">
        <v>1871</v>
      </c>
      <c r="G39" s="417">
        <v>268</v>
      </c>
      <c r="H39" s="417">
        <v>886</v>
      </c>
      <c r="I39" s="415">
        <v>860</v>
      </c>
      <c r="J39" s="417">
        <v>393</v>
      </c>
      <c r="K39" s="418">
        <v>38.572697522206603</v>
      </c>
    </row>
    <row r="40" spans="1:11">
      <c r="A40" s="419">
        <v>71</v>
      </c>
      <c r="B40" s="419" t="s">
        <v>845</v>
      </c>
      <c r="C40" s="417">
        <v>5283</v>
      </c>
      <c r="D40" s="417">
        <v>3202</v>
      </c>
      <c r="E40" s="417">
        <v>2081</v>
      </c>
      <c r="F40" s="417">
        <v>4763</v>
      </c>
      <c r="G40" s="417">
        <v>520</v>
      </c>
      <c r="H40" s="417">
        <v>2038</v>
      </c>
      <c r="I40" s="415">
        <v>2256</v>
      </c>
      <c r="J40" s="417">
        <v>989</v>
      </c>
      <c r="K40" s="418">
        <v>39.242854438765825</v>
      </c>
    </row>
    <row r="41" spans="1:11">
      <c r="A41" s="419">
        <v>72</v>
      </c>
      <c r="B41" s="419" t="s">
        <v>846</v>
      </c>
      <c r="C41" s="417">
        <v>2622</v>
      </c>
      <c r="D41" s="417">
        <v>1085</v>
      </c>
      <c r="E41" s="417">
        <v>1537</v>
      </c>
      <c r="F41" s="417">
        <v>2478</v>
      </c>
      <c r="G41" s="417">
        <v>144</v>
      </c>
      <c r="H41" s="417">
        <v>1269</v>
      </c>
      <c r="I41" s="415">
        <v>1015</v>
      </c>
      <c r="J41" s="417">
        <v>338</v>
      </c>
      <c r="K41" s="418">
        <v>36.437452326468346</v>
      </c>
    </row>
    <row r="42" spans="1:11">
      <c r="A42" s="419">
        <v>73</v>
      </c>
      <c r="B42" s="419" t="s">
        <v>847</v>
      </c>
      <c r="C42" s="417">
        <v>1695</v>
      </c>
      <c r="D42" s="417">
        <v>743</v>
      </c>
      <c r="E42" s="417">
        <v>952</v>
      </c>
      <c r="F42" s="417">
        <v>1484</v>
      </c>
      <c r="G42" s="417">
        <v>211</v>
      </c>
      <c r="H42" s="417">
        <v>768</v>
      </c>
      <c r="I42" s="415">
        <v>693</v>
      </c>
      <c r="J42" s="417">
        <v>234</v>
      </c>
      <c r="K42" s="418">
        <v>37.254867256637155</v>
      </c>
    </row>
    <row r="43" spans="1:11">
      <c r="A43" s="419">
        <v>74</v>
      </c>
      <c r="B43" s="419" t="s">
        <v>848</v>
      </c>
      <c r="C43" s="417">
        <v>2799</v>
      </c>
      <c r="D43" s="417">
        <v>1100</v>
      </c>
      <c r="E43" s="417">
        <v>1699</v>
      </c>
      <c r="F43" s="417">
        <v>2425</v>
      </c>
      <c r="G43" s="417">
        <v>374</v>
      </c>
      <c r="H43" s="417">
        <v>1076</v>
      </c>
      <c r="I43" s="417">
        <v>1175</v>
      </c>
      <c r="J43" s="417">
        <v>548</v>
      </c>
      <c r="K43" s="418">
        <v>39.109682029296238</v>
      </c>
    </row>
    <row r="44" spans="1:11">
      <c r="A44" s="419">
        <v>75</v>
      </c>
      <c r="B44" s="419" t="s">
        <v>849</v>
      </c>
      <c r="C44" s="417">
        <v>327</v>
      </c>
      <c r="D44" s="417">
        <v>65</v>
      </c>
      <c r="E44" s="417">
        <v>262</v>
      </c>
      <c r="F44" s="417">
        <v>305</v>
      </c>
      <c r="G44" s="417">
        <v>22</v>
      </c>
      <c r="H44" s="417">
        <v>157</v>
      </c>
      <c r="I44" s="417">
        <v>124</v>
      </c>
      <c r="J44" s="417">
        <v>46</v>
      </c>
      <c r="K44" s="418">
        <v>36.77064220183486</v>
      </c>
    </row>
    <row r="45" spans="1:11">
      <c r="A45" s="416" t="s">
        <v>850</v>
      </c>
      <c r="B45" s="415" t="s">
        <v>851</v>
      </c>
      <c r="C45" s="417">
        <v>34731</v>
      </c>
      <c r="D45" s="417">
        <v>14530</v>
      </c>
      <c r="E45" s="417">
        <v>20201</v>
      </c>
      <c r="F45" s="417">
        <v>29628</v>
      </c>
      <c r="G45" s="417">
        <v>5103</v>
      </c>
      <c r="H45" s="417">
        <v>9895</v>
      </c>
      <c r="I45" s="417">
        <v>13234</v>
      </c>
      <c r="J45" s="417">
        <v>11602</v>
      </c>
      <c r="K45" s="418">
        <v>42.710114882957683</v>
      </c>
    </row>
    <row r="46" spans="1:11">
      <c r="A46" s="419">
        <v>77</v>
      </c>
      <c r="B46" s="419" t="s">
        <v>852</v>
      </c>
      <c r="C46" s="417">
        <v>848</v>
      </c>
      <c r="D46" s="417">
        <v>513</v>
      </c>
      <c r="E46" s="417">
        <v>335</v>
      </c>
      <c r="F46" s="417">
        <v>711</v>
      </c>
      <c r="G46" s="417">
        <v>137</v>
      </c>
      <c r="H46" s="417">
        <v>294</v>
      </c>
      <c r="I46" s="415">
        <v>374</v>
      </c>
      <c r="J46" s="417">
        <v>180</v>
      </c>
      <c r="K46" s="418">
        <v>39.839622641509472</v>
      </c>
    </row>
    <row r="47" spans="1:11">
      <c r="A47" s="419">
        <v>78</v>
      </c>
      <c r="B47" s="419" t="s">
        <v>853</v>
      </c>
      <c r="C47" s="417">
        <v>8355</v>
      </c>
      <c r="D47" s="417">
        <v>4060</v>
      </c>
      <c r="E47" s="417">
        <v>4295</v>
      </c>
      <c r="F47" s="417">
        <v>6535</v>
      </c>
      <c r="G47" s="417">
        <v>1820</v>
      </c>
      <c r="H47" s="417">
        <v>4173</v>
      </c>
      <c r="I47" s="415">
        <v>2922</v>
      </c>
      <c r="J47" s="417">
        <v>1260</v>
      </c>
      <c r="K47" s="418">
        <v>36.024057450628376</v>
      </c>
    </row>
    <row r="48" spans="1:11">
      <c r="A48" s="419">
        <v>79</v>
      </c>
      <c r="B48" s="419" t="s">
        <v>897</v>
      </c>
      <c r="C48" s="417">
        <v>1102</v>
      </c>
      <c r="D48" s="417">
        <v>317</v>
      </c>
      <c r="E48" s="417">
        <v>785</v>
      </c>
      <c r="F48" s="417">
        <v>1018</v>
      </c>
      <c r="G48" s="417">
        <v>84</v>
      </c>
      <c r="H48" s="417">
        <v>239</v>
      </c>
      <c r="I48" s="415">
        <v>502</v>
      </c>
      <c r="J48" s="417">
        <v>361</v>
      </c>
      <c r="K48" s="418">
        <v>43.750453720508176</v>
      </c>
    </row>
    <row r="49" spans="1:11">
      <c r="A49" s="419">
        <v>80</v>
      </c>
      <c r="B49" s="419" t="s">
        <v>855</v>
      </c>
      <c r="C49" s="417">
        <v>2729</v>
      </c>
      <c r="D49" s="417">
        <v>2215</v>
      </c>
      <c r="E49" s="417">
        <v>514</v>
      </c>
      <c r="F49" s="417">
        <v>2648</v>
      </c>
      <c r="G49" s="417">
        <v>81</v>
      </c>
      <c r="H49" s="415">
        <v>471</v>
      </c>
      <c r="I49" s="415">
        <v>1124</v>
      </c>
      <c r="J49" s="417">
        <v>1134</v>
      </c>
      <c r="K49" s="418">
        <v>45.970685232685952</v>
      </c>
    </row>
    <row r="50" spans="1:11">
      <c r="A50" s="419">
        <v>81</v>
      </c>
      <c r="B50" s="419" t="s">
        <v>856</v>
      </c>
      <c r="C50" s="417">
        <v>13140</v>
      </c>
      <c r="D50" s="417">
        <v>3767</v>
      </c>
      <c r="E50" s="417">
        <v>9373</v>
      </c>
      <c r="F50" s="417">
        <v>11664</v>
      </c>
      <c r="G50" s="417">
        <v>1476</v>
      </c>
      <c r="H50" s="417">
        <v>1728</v>
      </c>
      <c r="I50" s="415">
        <v>4827</v>
      </c>
      <c r="J50" s="417">
        <v>6585</v>
      </c>
      <c r="K50" s="418">
        <v>47.994140030441422</v>
      </c>
    </row>
    <row r="51" spans="1:11">
      <c r="A51" s="419">
        <v>82</v>
      </c>
      <c r="B51" s="419" t="s">
        <v>857</v>
      </c>
      <c r="C51" s="417">
        <v>8557</v>
      </c>
      <c r="D51" s="417">
        <v>3658</v>
      </c>
      <c r="E51" s="417">
        <v>4899</v>
      </c>
      <c r="F51" s="417">
        <v>7052</v>
      </c>
      <c r="G51" s="417">
        <v>1505</v>
      </c>
      <c r="H51" s="417">
        <v>2990</v>
      </c>
      <c r="I51" s="415">
        <v>3485</v>
      </c>
      <c r="J51" s="417">
        <v>2082</v>
      </c>
      <c r="K51" s="418">
        <v>40.234895407268908</v>
      </c>
    </row>
    <row r="52" spans="1:11">
      <c r="A52" s="416" t="s">
        <v>858</v>
      </c>
      <c r="B52" s="415" t="s">
        <v>859</v>
      </c>
      <c r="C52" s="417">
        <v>25822</v>
      </c>
      <c r="D52" s="417">
        <v>10415</v>
      </c>
      <c r="E52" s="417">
        <v>15407</v>
      </c>
      <c r="F52" s="417">
        <v>25732</v>
      </c>
      <c r="G52" s="417">
        <v>90</v>
      </c>
      <c r="H52" s="417">
        <v>2325</v>
      </c>
      <c r="I52" s="415">
        <v>8915</v>
      </c>
      <c r="J52" s="417">
        <v>14582</v>
      </c>
      <c r="K52" s="418">
        <v>49.991751219890105</v>
      </c>
    </row>
    <row r="53" spans="1:11">
      <c r="A53" s="416" t="s">
        <v>860</v>
      </c>
      <c r="B53" s="415" t="s">
        <v>138</v>
      </c>
      <c r="C53" s="417">
        <v>44311</v>
      </c>
      <c r="D53" s="417">
        <v>15827</v>
      </c>
      <c r="E53" s="417">
        <v>28484</v>
      </c>
      <c r="F53" s="417">
        <v>42209</v>
      </c>
      <c r="G53" s="417">
        <v>2102</v>
      </c>
      <c r="H53" s="417">
        <v>13225</v>
      </c>
      <c r="I53" s="415">
        <v>19640</v>
      </c>
      <c r="J53" s="417">
        <v>11446</v>
      </c>
      <c r="K53" s="418">
        <v>41.645370224097718</v>
      </c>
    </row>
    <row r="54" spans="1:11">
      <c r="A54" s="416" t="s">
        <v>861</v>
      </c>
      <c r="B54" s="415" t="s">
        <v>862</v>
      </c>
      <c r="C54" s="417">
        <v>59620</v>
      </c>
      <c r="D54" s="417">
        <v>13907</v>
      </c>
      <c r="E54" s="417">
        <v>45713</v>
      </c>
      <c r="F54" s="417">
        <v>57408</v>
      </c>
      <c r="G54" s="417">
        <v>2212</v>
      </c>
      <c r="H54" s="417">
        <v>14271</v>
      </c>
      <c r="I54" s="415">
        <v>21545</v>
      </c>
      <c r="J54" s="417">
        <v>23804</v>
      </c>
      <c r="K54" s="418">
        <v>45.036632002683604</v>
      </c>
    </row>
    <row r="55" spans="1:11">
      <c r="A55" s="419">
        <v>86</v>
      </c>
      <c r="B55" s="419" t="s">
        <v>863</v>
      </c>
      <c r="C55" s="417">
        <v>47879</v>
      </c>
      <c r="D55" s="417">
        <v>11108</v>
      </c>
      <c r="E55" s="417">
        <v>36771</v>
      </c>
      <c r="F55" s="417">
        <v>46489</v>
      </c>
      <c r="G55" s="417">
        <v>1390</v>
      </c>
      <c r="H55" s="417">
        <v>10714</v>
      </c>
      <c r="I55" s="415">
        <v>17150</v>
      </c>
      <c r="J55" s="417">
        <v>20015</v>
      </c>
      <c r="K55" s="418">
        <v>45.660999603166317</v>
      </c>
    </row>
    <row r="56" spans="1:11">
      <c r="A56" s="419">
        <v>87</v>
      </c>
      <c r="B56" s="419" t="s">
        <v>864</v>
      </c>
      <c r="C56" s="417">
        <v>6375</v>
      </c>
      <c r="D56" s="417">
        <v>1118</v>
      </c>
      <c r="E56" s="417">
        <v>5257</v>
      </c>
      <c r="F56" s="417">
        <v>5901</v>
      </c>
      <c r="G56" s="417">
        <v>474</v>
      </c>
      <c r="H56" s="417">
        <v>2018</v>
      </c>
      <c r="I56" s="417">
        <v>2347</v>
      </c>
      <c r="J56" s="417">
        <v>2010</v>
      </c>
      <c r="K56" s="418">
        <v>42.165647058823581</v>
      </c>
    </row>
    <row r="57" spans="1:11">
      <c r="A57" s="419">
        <v>88</v>
      </c>
      <c r="B57" s="419" t="s">
        <v>865</v>
      </c>
      <c r="C57" s="417">
        <v>5366</v>
      </c>
      <c r="D57" s="417">
        <v>1681</v>
      </c>
      <c r="E57" s="417">
        <v>3685</v>
      </c>
      <c r="F57" s="417">
        <v>5018</v>
      </c>
      <c r="G57" s="417">
        <v>348</v>
      </c>
      <c r="H57" s="417">
        <v>1539</v>
      </c>
      <c r="I57" s="417">
        <v>2048</v>
      </c>
      <c r="J57" s="417">
        <v>1779</v>
      </c>
      <c r="K57" s="418">
        <v>42.876444278792341</v>
      </c>
    </row>
    <row r="58" spans="1:11">
      <c r="A58" s="416" t="s">
        <v>866</v>
      </c>
      <c r="B58" s="415" t="s">
        <v>867</v>
      </c>
      <c r="C58" s="417">
        <v>9859</v>
      </c>
      <c r="D58" s="417">
        <v>5494</v>
      </c>
      <c r="E58" s="417">
        <v>4365</v>
      </c>
      <c r="F58" s="417">
        <v>8954</v>
      </c>
      <c r="G58" s="417">
        <v>905</v>
      </c>
      <c r="H58" s="417">
        <v>4632</v>
      </c>
      <c r="I58" s="417">
        <v>3178</v>
      </c>
      <c r="J58" s="417">
        <v>2049</v>
      </c>
      <c r="K58" s="418">
        <v>37.345369712952625</v>
      </c>
    </row>
    <row r="59" spans="1:11">
      <c r="A59" s="419">
        <v>90</v>
      </c>
      <c r="B59" s="419" t="s">
        <v>868</v>
      </c>
      <c r="C59" s="417">
        <v>1496</v>
      </c>
      <c r="D59" s="417">
        <v>763</v>
      </c>
      <c r="E59" s="417">
        <v>733</v>
      </c>
      <c r="F59" s="417">
        <v>1354</v>
      </c>
      <c r="G59" s="417">
        <v>142</v>
      </c>
      <c r="H59" s="417">
        <v>440</v>
      </c>
      <c r="I59" s="415">
        <v>551</v>
      </c>
      <c r="J59" s="417">
        <v>505</v>
      </c>
      <c r="K59" s="418">
        <v>42.7827540106952</v>
      </c>
    </row>
    <row r="60" spans="1:11">
      <c r="A60" s="419">
        <v>91</v>
      </c>
      <c r="B60" s="419" t="s">
        <v>869</v>
      </c>
      <c r="C60" s="417">
        <v>753</v>
      </c>
      <c r="D60" s="417">
        <v>322</v>
      </c>
      <c r="E60" s="417">
        <v>431</v>
      </c>
      <c r="F60" s="417">
        <v>666</v>
      </c>
      <c r="G60" s="417">
        <v>87</v>
      </c>
      <c r="H60" s="417">
        <v>314</v>
      </c>
      <c r="I60" s="415">
        <v>305</v>
      </c>
      <c r="J60" s="417">
        <v>134</v>
      </c>
      <c r="K60" s="418">
        <v>38.232403718459516</v>
      </c>
    </row>
    <row r="61" spans="1:11">
      <c r="A61" s="419">
        <v>92</v>
      </c>
      <c r="B61" s="419" t="s">
        <v>870</v>
      </c>
      <c r="C61" s="417">
        <v>1052</v>
      </c>
      <c r="D61" s="417">
        <v>471</v>
      </c>
      <c r="E61" s="417">
        <v>581</v>
      </c>
      <c r="F61" s="417">
        <v>951</v>
      </c>
      <c r="G61" s="417">
        <v>101</v>
      </c>
      <c r="H61" s="417">
        <v>263</v>
      </c>
      <c r="I61" s="415">
        <v>442</v>
      </c>
      <c r="J61" s="417">
        <v>347</v>
      </c>
      <c r="K61" s="418">
        <v>43.437262357414461</v>
      </c>
    </row>
    <row r="62" spans="1:11">
      <c r="A62" s="419">
        <v>93</v>
      </c>
      <c r="B62" s="419" t="s">
        <v>871</v>
      </c>
      <c r="C62" s="417">
        <v>6558</v>
      </c>
      <c r="D62" s="417">
        <v>3938</v>
      </c>
      <c r="E62" s="417">
        <v>2620</v>
      </c>
      <c r="F62" s="417">
        <v>5983</v>
      </c>
      <c r="G62" s="417">
        <v>575</v>
      </c>
      <c r="H62" s="415">
        <v>3615</v>
      </c>
      <c r="I62" s="415">
        <v>1880</v>
      </c>
      <c r="J62" s="417">
        <v>1063</v>
      </c>
      <c r="K62" s="418">
        <v>35.025922537358966</v>
      </c>
    </row>
    <row r="63" spans="1:11">
      <c r="A63" s="416" t="s">
        <v>872</v>
      </c>
      <c r="B63" s="415" t="s">
        <v>248</v>
      </c>
      <c r="C63" s="417">
        <v>9122</v>
      </c>
      <c r="D63" s="417">
        <v>3511</v>
      </c>
      <c r="E63" s="417">
        <v>5611</v>
      </c>
      <c r="F63" s="417">
        <v>7706</v>
      </c>
      <c r="G63" s="417">
        <v>1416</v>
      </c>
      <c r="H63" s="417">
        <v>2912</v>
      </c>
      <c r="I63" s="415">
        <v>3577</v>
      </c>
      <c r="J63" s="417">
        <v>2633</v>
      </c>
      <c r="K63" s="418">
        <v>41.606336329752331</v>
      </c>
    </row>
    <row r="64" spans="1:11">
      <c r="A64" s="419">
        <v>94</v>
      </c>
      <c r="B64" s="419" t="s">
        <v>873</v>
      </c>
      <c r="C64" s="417">
        <v>4473</v>
      </c>
      <c r="D64" s="417">
        <v>1916</v>
      </c>
      <c r="E64" s="417">
        <v>2557</v>
      </c>
      <c r="F64" s="417">
        <v>4050</v>
      </c>
      <c r="G64" s="417">
        <v>423</v>
      </c>
      <c r="H64" s="417">
        <v>1117</v>
      </c>
      <c r="I64" s="415">
        <v>1775</v>
      </c>
      <c r="J64" s="417">
        <v>1581</v>
      </c>
      <c r="K64" s="418">
        <v>43.943438408227131</v>
      </c>
    </row>
    <row r="65" spans="1:11">
      <c r="A65" s="419">
        <v>95</v>
      </c>
      <c r="B65" s="419" t="s">
        <v>874</v>
      </c>
      <c r="C65" s="417">
        <v>555</v>
      </c>
      <c r="D65" s="417">
        <v>376</v>
      </c>
      <c r="E65" s="417">
        <v>179</v>
      </c>
      <c r="F65" s="417">
        <v>441</v>
      </c>
      <c r="G65" s="417">
        <v>114</v>
      </c>
      <c r="H65" s="417">
        <v>134</v>
      </c>
      <c r="I65" s="415">
        <v>243</v>
      </c>
      <c r="J65" s="417">
        <v>178</v>
      </c>
      <c r="K65" s="418">
        <v>42.879279279279295</v>
      </c>
    </row>
    <row r="66" spans="1:11">
      <c r="A66" s="419">
        <v>96</v>
      </c>
      <c r="B66" s="419" t="s">
        <v>875</v>
      </c>
      <c r="C66" s="417">
        <v>4094</v>
      </c>
      <c r="D66" s="417">
        <v>1219</v>
      </c>
      <c r="E66" s="417">
        <v>2875</v>
      </c>
      <c r="F66" s="417">
        <v>3215</v>
      </c>
      <c r="G66" s="417">
        <v>879</v>
      </c>
      <c r="H66" s="417">
        <v>1661</v>
      </c>
      <c r="I66" s="415">
        <v>1559</v>
      </c>
      <c r="J66" s="417">
        <v>874</v>
      </c>
      <c r="K66" s="418">
        <v>38.880312652662376</v>
      </c>
    </row>
    <row r="67" spans="1:11">
      <c r="A67" s="416" t="s">
        <v>876</v>
      </c>
      <c r="B67" s="415" t="s">
        <v>898</v>
      </c>
      <c r="C67" s="417">
        <v>740</v>
      </c>
      <c r="D67" s="417">
        <v>577</v>
      </c>
      <c r="E67" s="417">
        <v>163</v>
      </c>
      <c r="F67" s="417">
        <v>704</v>
      </c>
      <c r="G67" s="417">
        <v>36</v>
      </c>
      <c r="H67" s="417">
        <v>31</v>
      </c>
      <c r="I67" s="415">
        <v>173</v>
      </c>
      <c r="J67" s="417">
        <v>536</v>
      </c>
      <c r="K67" s="418">
        <v>53.695945945945944</v>
      </c>
    </row>
    <row r="68" spans="1:11">
      <c r="A68" s="420" t="s">
        <v>878</v>
      </c>
      <c r="B68" s="421" t="s">
        <v>879</v>
      </c>
      <c r="C68" s="422">
        <v>71</v>
      </c>
      <c r="D68" s="422">
        <v>27</v>
      </c>
      <c r="E68" s="422">
        <v>44</v>
      </c>
      <c r="F68" s="422">
        <v>50</v>
      </c>
      <c r="G68" s="422">
        <v>21</v>
      </c>
      <c r="H68" s="422">
        <v>12</v>
      </c>
      <c r="I68" s="422">
        <v>41</v>
      </c>
      <c r="J68" s="422">
        <v>18</v>
      </c>
      <c r="K68" s="423">
        <v>42.647887323943664</v>
      </c>
    </row>
    <row r="69" spans="1:11" ht="13.5">
      <c r="A69" s="378" t="s">
        <v>682</v>
      </c>
      <c r="F69" s="417"/>
      <c r="G69" s="417"/>
    </row>
    <row r="70" spans="1:11">
      <c r="G70" s="417"/>
    </row>
    <row r="71" spans="1:11">
      <c r="G71" s="417"/>
    </row>
    <row r="72" spans="1:11">
      <c r="G72" s="417"/>
    </row>
    <row r="73" spans="1:11">
      <c r="G73" s="417"/>
    </row>
    <row r="74" spans="1:11">
      <c r="G74" s="417"/>
    </row>
    <row r="75" spans="1:11">
      <c r="G75" s="417"/>
    </row>
    <row r="76" spans="1:11">
      <c r="G76" s="417"/>
    </row>
  </sheetData>
  <mergeCells count="4">
    <mergeCell ref="C4:C5"/>
    <mergeCell ref="D4:E4"/>
    <mergeCell ref="F4:G4"/>
    <mergeCell ref="H4:K4"/>
  </mergeCells>
  <pageMargins left="0.23622047244094491" right="0.23622047244094491" top="0.39370078740157483" bottom="0.74803149606299213" header="0" footer="0.31496062992125984"/>
  <pageSetup paperSize="9" scale="94" fitToHeight="0" orientation="landscape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workbookViewId="0"/>
  </sheetViews>
  <sheetFormatPr baseColWidth="10" defaultColWidth="11.5703125" defaultRowHeight="12.75"/>
  <cols>
    <col min="1" max="1" width="9.85546875" style="415" customWidth="1"/>
    <col min="2" max="2" width="52.28515625" style="415" customWidth="1"/>
    <col min="3" max="7" width="9.5703125" style="415" customWidth="1"/>
    <col min="8" max="11" width="8.28515625" style="415" customWidth="1"/>
    <col min="12" max="16384" width="11.5703125" style="415"/>
  </cols>
  <sheetData>
    <row r="1" spans="1:11" s="17" customFormat="1">
      <c r="A1" s="361" t="s">
        <v>899</v>
      </c>
      <c r="B1" s="8"/>
      <c r="C1" s="8"/>
      <c r="D1" s="8"/>
      <c r="E1" s="8"/>
    </row>
    <row r="2" spans="1:11" s="17" customFormat="1">
      <c r="A2" s="365" t="s">
        <v>900</v>
      </c>
      <c r="B2" s="44"/>
      <c r="C2" s="44"/>
      <c r="D2" s="44"/>
      <c r="E2" s="44"/>
    </row>
    <row r="3" spans="1:11" s="17" customFormat="1">
      <c r="A3" s="44"/>
      <c r="B3" s="44"/>
      <c r="C3" s="44"/>
      <c r="D3" s="44"/>
      <c r="E3" s="44"/>
    </row>
    <row r="4" spans="1:11" s="17" customFormat="1">
      <c r="A4" s="403"/>
      <c r="B4" s="403"/>
      <c r="C4" s="404" t="s">
        <v>6</v>
      </c>
      <c r="D4" s="394" t="s">
        <v>882</v>
      </c>
      <c r="E4" s="394"/>
      <c r="F4" s="394" t="s">
        <v>883</v>
      </c>
      <c r="G4" s="394"/>
      <c r="H4" s="394" t="s">
        <v>884</v>
      </c>
      <c r="I4" s="394"/>
      <c r="J4" s="394"/>
      <c r="K4" s="394"/>
    </row>
    <row r="5" spans="1:11" s="17" customFormat="1">
      <c r="A5" s="403" t="s">
        <v>755</v>
      </c>
      <c r="B5" s="403" t="s">
        <v>756</v>
      </c>
      <c r="C5" s="404"/>
      <c r="D5" s="405" t="s">
        <v>7</v>
      </c>
      <c r="E5" s="405" t="s">
        <v>8</v>
      </c>
      <c r="F5" s="405" t="s">
        <v>885</v>
      </c>
      <c r="G5" s="405" t="s">
        <v>886</v>
      </c>
      <c r="H5" s="405" t="s">
        <v>887</v>
      </c>
      <c r="I5" s="405" t="s">
        <v>888</v>
      </c>
      <c r="J5" s="405" t="s">
        <v>889</v>
      </c>
      <c r="K5" s="405" t="s">
        <v>890</v>
      </c>
    </row>
    <row r="6" spans="1:11">
      <c r="A6" s="412" t="s">
        <v>6</v>
      </c>
      <c r="B6" s="412"/>
      <c r="C6" s="413">
        <v>57986</v>
      </c>
      <c r="D6" s="413">
        <v>35617</v>
      </c>
      <c r="E6" s="413">
        <v>22369</v>
      </c>
      <c r="F6" s="413">
        <v>46890</v>
      </c>
      <c r="G6" s="413">
        <v>11096</v>
      </c>
      <c r="H6" s="413">
        <v>9239</v>
      </c>
      <c r="I6" s="413">
        <v>23757</v>
      </c>
      <c r="J6" s="413">
        <v>24990</v>
      </c>
      <c r="K6" s="414">
        <v>46.9</v>
      </c>
    </row>
    <row r="7" spans="1:11">
      <c r="A7" s="416" t="s">
        <v>758</v>
      </c>
      <c r="B7" s="415" t="s">
        <v>759</v>
      </c>
      <c r="C7" s="417">
        <v>573</v>
      </c>
      <c r="D7" s="417">
        <v>402</v>
      </c>
      <c r="E7" s="417">
        <v>171</v>
      </c>
      <c r="F7" s="417">
        <v>541</v>
      </c>
      <c r="G7" s="417">
        <v>32</v>
      </c>
      <c r="H7" s="417">
        <v>53</v>
      </c>
      <c r="I7" s="417">
        <v>201</v>
      </c>
      <c r="J7" s="417">
        <v>319</v>
      </c>
      <c r="K7" s="418">
        <v>50.507853403141368</v>
      </c>
    </row>
    <row r="8" spans="1:11">
      <c r="A8" s="416" t="s">
        <v>901</v>
      </c>
      <c r="B8" s="415" t="s">
        <v>76</v>
      </c>
      <c r="C8" s="417">
        <v>2851</v>
      </c>
      <c r="D8" s="417">
        <v>1952</v>
      </c>
      <c r="E8" s="417">
        <v>899</v>
      </c>
      <c r="F8" s="417">
        <v>2585</v>
      </c>
      <c r="G8" s="417">
        <v>266</v>
      </c>
      <c r="H8" s="417">
        <v>292</v>
      </c>
      <c r="I8" s="417">
        <v>1023</v>
      </c>
      <c r="J8" s="417">
        <v>1536</v>
      </c>
      <c r="K8" s="418">
        <v>49.7</v>
      </c>
    </row>
    <row r="9" spans="1:11">
      <c r="A9" s="416" t="s">
        <v>808</v>
      </c>
      <c r="B9" s="415" t="s">
        <v>77</v>
      </c>
      <c r="C9" s="417">
        <v>4532</v>
      </c>
      <c r="D9" s="417">
        <v>3881</v>
      </c>
      <c r="E9" s="417">
        <v>651</v>
      </c>
      <c r="F9" s="417">
        <v>3621</v>
      </c>
      <c r="G9" s="417">
        <v>911</v>
      </c>
      <c r="H9" s="417">
        <v>454</v>
      </c>
      <c r="I9" s="417">
        <v>2167</v>
      </c>
      <c r="J9" s="417">
        <v>1911</v>
      </c>
      <c r="K9" s="418">
        <v>47.555604589585151</v>
      </c>
    </row>
    <row r="10" spans="1:11">
      <c r="A10" s="416" t="s">
        <v>812</v>
      </c>
      <c r="B10" s="415" t="s">
        <v>902</v>
      </c>
      <c r="C10" s="417">
        <v>12738</v>
      </c>
      <c r="D10" s="415">
        <v>7673</v>
      </c>
      <c r="E10" s="415">
        <v>5065</v>
      </c>
      <c r="F10" s="417">
        <v>10352</v>
      </c>
      <c r="G10" s="417">
        <v>2386</v>
      </c>
      <c r="H10" s="417">
        <v>1606</v>
      </c>
      <c r="I10" s="417">
        <v>4668</v>
      </c>
      <c r="J10" s="417">
        <v>6464</v>
      </c>
      <c r="K10" s="418">
        <v>48.851939079918154</v>
      </c>
    </row>
    <row r="11" spans="1:11">
      <c r="A11" s="416" t="s">
        <v>817</v>
      </c>
      <c r="B11" s="415" t="s">
        <v>818</v>
      </c>
      <c r="C11" s="417">
        <v>3837</v>
      </c>
      <c r="D11" s="417">
        <v>3292</v>
      </c>
      <c r="E11" s="417">
        <v>545</v>
      </c>
      <c r="F11" s="417">
        <v>3089</v>
      </c>
      <c r="G11" s="417">
        <v>748</v>
      </c>
      <c r="H11" s="417">
        <v>676</v>
      </c>
      <c r="I11" s="417">
        <v>1460</v>
      </c>
      <c r="J11" s="417">
        <v>1701</v>
      </c>
      <c r="K11" s="418">
        <v>46.55069064373204</v>
      </c>
    </row>
    <row r="12" spans="1:11">
      <c r="A12" s="416" t="s">
        <v>824</v>
      </c>
      <c r="B12" s="415" t="s">
        <v>132</v>
      </c>
      <c r="C12" s="417">
        <v>5982</v>
      </c>
      <c r="D12" s="417">
        <v>3453</v>
      </c>
      <c r="E12" s="417">
        <v>2529</v>
      </c>
      <c r="F12" s="417">
        <v>3251</v>
      </c>
      <c r="G12" s="417">
        <v>2731</v>
      </c>
      <c r="H12" s="417">
        <v>1060</v>
      </c>
      <c r="I12" s="417">
        <v>2664</v>
      </c>
      <c r="J12" s="417">
        <v>2258</v>
      </c>
      <c r="K12" s="418">
        <v>45.475426278836565</v>
      </c>
    </row>
    <row r="13" spans="1:11">
      <c r="A13" s="416" t="s">
        <v>827</v>
      </c>
      <c r="B13" s="415" t="s">
        <v>828</v>
      </c>
      <c r="C13" s="417">
        <v>2084</v>
      </c>
      <c r="D13" s="417">
        <v>1619</v>
      </c>
      <c r="E13" s="417">
        <v>465</v>
      </c>
      <c r="F13" s="417">
        <v>1559</v>
      </c>
      <c r="G13" s="417">
        <v>525</v>
      </c>
      <c r="H13" s="415">
        <v>539</v>
      </c>
      <c r="I13" s="415">
        <v>1036</v>
      </c>
      <c r="J13" s="415">
        <v>509</v>
      </c>
      <c r="K13" s="418">
        <v>42.268714011516373</v>
      </c>
    </row>
    <row r="14" spans="1:11">
      <c r="A14" s="416" t="s">
        <v>835</v>
      </c>
      <c r="B14" s="415" t="s">
        <v>836</v>
      </c>
      <c r="C14" s="417">
        <v>1281</v>
      </c>
      <c r="D14" s="417">
        <v>789</v>
      </c>
      <c r="E14" s="417">
        <v>492</v>
      </c>
      <c r="F14" s="417">
        <v>1195</v>
      </c>
      <c r="G14" s="417">
        <v>86</v>
      </c>
      <c r="H14" s="415">
        <v>173</v>
      </c>
      <c r="I14" s="415">
        <v>494</v>
      </c>
      <c r="J14" s="415">
        <v>614</v>
      </c>
      <c r="K14" s="418">
        <v>48.024980483996906</v>
      </c>
    </row>
    <row r="15" spans="1:11">
      <c r="A15" s="416" t="s">
        <v>840</v>
      </c>
      <c r="B15" s="415" t="s">
        <v>236</v>
      </c>
      <c r="C15" s="417">
        <v>1467</v>
      </c>
      <c r="D15" s="417">
        <v>785</v>
      </c>
      <c r="E15" s="417">
        <v>682</v>
      </c>
      <c r="F15" s="417">
        <v>1280</v>
      </c>
      <c r="G15" s="417">
        <v>187</v>
      </c>
      <c r="H15" s="415">
        <v>185</v>
      </c>
      <c r="I15" s="415">
        <v>535</v>
      </c>
      <c r="J15" s="415">
        <v>747</v>
      </c>
      <c r="K15" s="418">
        <v>49.214723926380373</v>
      </c>
    </row>
    <row r="16" spans="1:11">
      <c r="A16" s="416" t="s">
        <v>841</v>
      </c>
      <c r="B16" s="415" t="s">
        <v>842</v>
      </c>
      <c r="C16" s="417">
        <v>9128</v>
      </c>
      <c r="D16" s="417">
        <v>5340</v>
      </c>
      <c r="E16" s="417">
        <v>3788</v>
      </c>
      <c r="F16" s="417">
        <v>8158</v>
      </c>
      <c r="G16" s="417">
        <v>970</v>
      </c>
      <c r="H16" s="415">
        <v>1459</v>
      </c>
      <c r="I16" s="415">
        <v>3856</v>
      </c>
      <c r="J16" s="415">
        <v>3813</v>
      </c>
      <c r="K16" s="418">
        <v>46.655455740578383</v>
      </c>
    </row>
    <row r="17" spans="1:11">
      <c r="A17" s="416" t="s">
        <v>850</v>
      </c>
      <c r="B17" s="415" t="s">
        <v>851</v>
      </c>
      <c r="C17" s="417">
        <v>2943</v>
      </c>
      <c r="D17" s="417">
        <v>1839</v>
      </c>
      <c r="E17" s="417">
        <v>1104</v>
      </c>
      <c r="F17" s="417">
        <v>2348</v>
      </c>
      <c r="G17" s="417">
        <v>595</v>
      </c>
      <c r="H17" s="415">
        <v>427</v>
      </c>
      <c r="I17" s="415">
        <v>1104</v>
      </c>
      <c r="J17" s="415">
        <v>1412</v>
      </c>
      <c r="K17" s="418">
        <v>47.961943594971054</v>
      </c>
    </row>
    <row r="18" spans="1:11">
      <c r="A18" s="416" t="s">
        <v>860</v>
      </c>
      <c r="B18" s="415" t="s">
        <v>138</v>
      </c>
      <c r="C18" s="417">
        <v>2003</v>
      </c>
      <c r="D18" s="417">
        <v>848</v>
      </c>
      <c r="E18" s="417">
        <v>1155</v>
      </c>
      <c r="F18" s="417">
        <v>1579</v>
      </c>
      <c r="G18" s="417">
        <v>424</v>
      </c>
      <c r="H18" s="417">
        <v>360</v>
      </c>
      <c r="I18" s="417">
        <v>932</v>
      </c>
      <c r="J18" s="417">
        <v>711</v>
      </c>
      <c r="K18" s="418">
        <v>45.376435346979456</v>
      </c>
    </row>
    <row r="19" spans="1:11">
      <c r="A19" s="416" t="s">
        <v>861</v>
      </c>
      <c r="B19" s="415" t="s">
        <v>862</v>
      </c>
      <c r="C19" s="417">
        <v>3115</v>
      </c>
      <c r="D19" s="417">
        <v>1260</v>
      </c>
      <c r="E19" s="417">
        <v>1855</v>
      </c>
      <c r="F19" s="417">
        <v>2877</v>
      </c>
      <c r="G19" s="417">
        <v>238</v>
      </c>
      <c r="H19" s="415">
        <v>822</v>
      </c>
      <c r="I19" s="415">
        <v>1310</v>
      </c>
      <c r="J19" s="415">
        <v>983</v>
      </c>
      <c r="K19" s="418">
        <v>43.571428571428534</v>
      </c>
    </row>
    <row r="20" spans="1:11">
      <c r="A20" s="416" t="s">
        <v>866</v>
      </c>
      <c r="B20" s="415" t="s">
        <v>867</v>
      </c>
      <c r="C20" s="417">
        <v>1672</v>
      </c>
      <c r="D20" s="417">
        <v>1046</v>
      </c>
      <c r="E20" s="417">
        <v>626</v>
      </c>
      <c r="F20" s="417">
        <v>1479</v>
      </c>
      <c r="G20" s="417">
        <v>193</v>
      </c>
      <c r="H20" s="415">
        <v>371</v>
      </c>
      <c r="I20" s="415">
        <v>764</v>
      </c>
      <c r="J20" s="415">
        <v>537</v>
      </c>
      <c r="K20" s="418">
        <v>44.102272727272748</v>
      </c>
    </row>
    <row r="21" spans="1:11">
      <c r="A21" s="416" t="s">
        <v>872</v>
      </c>
      <c r="B21" s="415" t="s">
        <v>248</v>
      </c>
      <c r="C21" s="417">
        <v>3743</v>
      </c>
      <c r="D21" s="417">
        <v>1421</v>
      </c>
      <c r="E21" s="417">
        <v>2322</v>
      </c>
      <c r="F21" s="417">
        <v>2945</v>
      </c>
      <c r="G21" s="417">
        <v>798</v>
      </c>
      <c r="H21" s="417">
        <v>755</v>
      </c>
      <c r="I21" s="417">
        <v>1525</v>
      </c>
      <c r="J21" s="417">
        <v>1463</v>
      </c>
      <c r="K21" s="418">
        <v>45.565054768901902</v>
      </c>
    </row>
    <row r="22" spans="1:11">
      <c r="A22" s="420" t="s">
        <v>903</v>
      </c>
      <c r="B22" s="421" t="s">
        <v>904</v>
      </c>
      <c r="C22" s="422">
        <v>37</v>
      </c>
      <c r="D22" s="422">
        <v>17</v>
      </c>
      <c r="E22" s="422">
        <v>20</v>
      </c>
      <c r="F22" s="422">
        <v>31</v>
      </c>
      <c r="G22" s="422">
        <v>6</v>
      </c>
      <c r="H22" s="422">
        <v>7</v>
      </c>
      <c r="I22" s="422">
        <v>18</v>
      </c>
      <c r="J22" s="422">
        <v>12</v>
      </c>
      <c r="K22" s="423">
        <v>44.8</v>
      </c>
    </row>
    <row r="23" spans="1:11" ht="13.5">
      <c r="A23" s="378" t="s">
        <v>682</v>
      </c>
      <c r="C23" s="417"/>
      <c r="D23" s="417"/>
      <c r="E23" s="417"/>
      <c r="F23" s="417"/>
      <c r="G23" s="417"/>
    </row>
    <row r="24" spans="1:11">
      <c r="A24" s="416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>
      <c r="A25" s="424"/>
      <c r="B25" s="424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>
      <c r="A26" s="424"/>
      <c r="B26" s="424"/>
      <c r="C26" s="424"/>
      <c r="D26" s="424"/>
      <c r="E26" s="424"/>
      <c r="F26" s="425"/>
      <c r="G26" s="425"/>
      <c r="H26" s="424"/>
      <c r="I26" s="424"/>
      <c r="J26" s="424"/>
      <c r="K26" s="424"/>
    </row>
    <row r="27" spans="1:11">
      <c r="G27" s="417"/>
    </row>
    <row r="28" spans="1:11">
      <c r="G28" s="417"/>
    </row>
    <row r="29" spans="1:11">
      <c r="G29" s="417"/>
    </row>
    <row r="30" spans="1:11">
      <c r="G30" s="417"/>
    </row>
    <row r="31" spans="1:11">
      <c r="G31" s="417"/>
    </row>
    <row r="32" spans="1:11">
      <c r="G32" s="417"/>
    </row>
    <row r="33" spans="7:7">
      <c r="G33" s="417"/>
    </row>
  </sheetData>
  <mergeCells count="4">
    <mergeCell ref="C4:C5"/>
    <mergeCell ref="D4:E4"/>
    <mergeCell ref="F4:G4"/>
    <mergeCell ref="H4:K4"/>
  </mergeCells>
  <pageMargins left="0.23622047244094491" right="0.23622047244094491" top="0.39370078740157483" bottom="0.74803149606299213" header="0" footer="0.31496062992125984"/>
  <pageSetup paperSize="9" orientation="landscape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9"/>
  <sheetViews>
    <sheetView zoomScaleNormal="100" workbookViewId="0"/>
  </sheetViews>
  <sheetFormatPr baseColWidth="10" defaultColWidth="11.42578125" defaultRowHeight="12.75"/>
  <cols>
    <col min="1" max="1" width="5.28515625" style="16" customWidth="1"/>
    <col min="2" max="2" width="78.28515625" style="16" customWidth="1"/>
    <col min="3" max="5" width="12.85546875" style="16" customWidth="1"/>
    <col min="6" max="16384" width="11.42578125" style="16"/>
  </cols>
  <sheetData>
    <row r="1" spans="1:9">
      <c r="A1" s="361" t="s">
        <v>905</v>
      </c>
      <c r="B1" s="8"/>
      <c r="C1" s="8"/>
      <c r="D1" s="8"/>
      <c r="E1" s="8"/>
    </row>
    <row r="2" spans="1:9">
      <c r="A2" s="365" t="s">
        <v>906</v>
      </c>
      <c r="B2" s="44"/>
      <c r="C2" s="44"/>
      <c r="D2" s="44"/>
      <c r="E2" s="44"/>
    </row>
    <row r="3" spans="1:9">
      <c r="A3" s="44"/>
      <c r="B3" s="44"/>
      <c r="C3" s="44"/>
      <c r="D3" s="44"/>
      <c r="E3" s="44"/>
    </row>
    <row r="4" spans="1:9" ht="38.25">
      <c r="A4" s="427" t="s">
        <v>755</v>
      </c>
      <c r="B4" s="427" t="s">
        <v>756</v>
      </c>
      <c r="C4" s="405" t="s">
        <v>907</v>
      </c>
      <c r="D4" s="405" t="s">
        <v>908</v>
      </c>
      <c r="E4" s="405" t="s">
        <v>909</v>
      </c>
    </row>
    <row r="5" spans="1:9">
      <c r="A5" s="70" t="s">
        <v>6</v>
      </c>
      <c r="B5" s="70"/>
      <c r="C5" s="395">
        <v>41136</v>
      </c>
      <c r="D5" s="395">
        <v>365943</v>
      </c>
      <c r="E5" s="428">
        <v>8.8959305717619603</v>
      </c>
      <c r="G5" s="407"/>
      <c r="H5" s="407"/>
      <c r="I5" s="64"/>
    </row>
    <row r="6" spans="1:9">
      <c r="A6" s="70" t="s">
        <v>758</v>
      </c>
      <c r="B6" s="70" t="s">
        <v>759</v>
      </c>
      <c r="C6" s="395">
        <v>243</v>
      </c>
      <c r="D6" s="395">
        <v>4612</v>
      </c>
      <c r="E6" s="428">
        <v>18.979423868312757</v>
      </c>
      <c r="G6" s="407"/>
      <c r="H6" s="407"/>
    </row>
    <row r="7" spans="1:9">
      <c r="A7" s="408" t="s">
        <v>760</v>
      </c>
      <c r="B7" s="29" t="s">
        <v>761</v>
      </c>
      <c r="C7" s="372">
        <v>223</v>
      </c>
      <c r="D7" s="372">
        <v>3772</v>
      </c>
      <c r="E7" s="429">
        <v>16.914798206278</v>
      </c>
    </row>
    <row r="8" spans="1:9">
      <c r="A8" s="47" t="s">
        <v>762</v>
      </c>
      <c r="B8" s="29" t="s">
        <v>763</v>
      </c>
      <c r="C8" s="372">
        <v>5</v>
      </c>
      <c r="D8" s="372">
        <v>802</v>
      </c>
      <c r="E8" s="429">
        <v>160.4</v>
      </c>
    </row>
    <row r="9" spans="1:9">
      <c r="A9" s="47" t="s">
        <v>764</v>
      </c>
      <c r="B9" s="29" t="s">
        <v>765</v>
      </c>
      <c r="C9" s="372">
        <v>15</v>
      </c>
      <c r="D9" s="372">
        <v>38</v>
      </c>
      <c r="E9" s="429">
        <v>2.5333333333333301</v>
      </c>
    </row>
    <row r="10" spans="1:9">
      <c r="A10" s="8" t="s">
        <v>766</v>
      </c>
      <c r="B10" s="8" t="s">
        <v>767</v>
      </c>
      <c r="C10" s="395">
        <v>1</v>
      </c>
      <c r="D10" s="395">
        <v>26</v>
      </c>
      <c r="E10" s="428">
        <v>26</v>
      </c>
      <c r="G10" s="407"/>
      <c r="H10" s="407"/>
      <c r="I10" s="64"/>
    </row>
    <row r="11" spans="1:9">
      <c r="A11" s="408" t="s">
        <v>768</v>
      </c>
      <c r="B11" s="29" t="s">
        <v>769</v>
      </c>
      <c r="C11" s="372">
        <v>0</v>
      </c>
      <c r="D11" s="372">
        <v>0</v>
      </c>
      <c r="E11" s="429" t="s">
        <v>127</v>
      </c>
    </row>
    <row r="12" spans="1:9">
      <c r="A12" s="408" t="s">
        <v>770</v>
      </c>
      <c r="B12" s="29" t="s">
        <v>771</v>
      </c>
      <c r="C12" s="372">
        <v>0</v>
      </c>
      <c r="D12" s="372">
        <v>0</v>
      </c>
      <c r="E12" s="429" t="s">
        <v>127</v>
      </c>
    </row>
    <row r="13" spans="1:9">
      <c r="A13" s="408" t="s">
        <v>772</v>
      </c>
      <c r="B13" s="29" t="s">
        <v>773</v>
      </c>
      <c r="C13" s="372">
        <v>1</v>
      </c>
      <c r="D13" s="372">
        <v>26</v>
      </c>
      <c r="E13" s="429">
        <v>26</v>
      </c>
    </row>
    <row r="14" spans="1:9">
      <c r="A14" s="8" t="s">
        <v>774</v>
      </c>
      <c r="B14" s="8" t="s">
        <v>775</v>
      </c>
      <c r="C14" s="395">
        <v>909</v>
      </c>
      <c r="D14" s="395">
        <v>6227</v>
      </c>
      <c r="E14" s="428">
        <v>6.8503850385038501</v>
      </c>
      <c r="G14" s="407"/>
      <c r="H14" s="407"/>
    </row>
    <row r="15" spans="1:9">
      <c r="A15" s="47">
        <v>10</v>
      </c>
      <c r="B15" s="29" t="s">
        <v>776</v>
      </c>
      <c r="C15" s="372">
        <v>181</v>
      </c>
      <c r="D15" s="372">
        <v>1677</v>
      </c>
      <c r="E15" s="429">
        <v>9.2651933701657505</v>
      </c>
    </row>
    <row r="16" spans="1:9">
      <c r="A16" s="47">
        <v>11</v>
      </c>
      <c r="B16" s="29" t="s">
        <v>777</v>
      </c>
      <c r="C16" s="372">
        <v>9</v>
      </c>
      <c r="D16" s="372">
        <v>28</v>
      </c>
      <c r="E16" s="429">
        <v>3.1111111111111098</v>
      </c>
    </row>
    <row r="17" spans="1:5">
      <c r="A17" s="47">
        <v>12</v>
      </c>
      <c r="B17" s="29" t="s">
        <v>778</v>
      </c>
      <c r="C17" s="372">
        <v>0</v>
      </c>
      <c r="D17" s="372">
        <v>0</v>
      </c>
      <c r="E17" s="429" t="s">
        <v>127</v>
      </c>
    </row>
    <row r="18" spans="1:5">
      <c r="A18" s="47">
        <v>13</v>
      </c>
      <c r="B18" s="29" t="s">
        <v>779</v>
      </c>
      <c r="C18" s="372">
        <v>25</v>
      </c>
      <c r="D18" s="372">
        <v>111</v>
      </c>
      <c r="E18" s="429">
        <v>4.4400000000000004</v>
      </c>
    </row>
    <row r="19" spans="1:5">
      <c r="A19" s="47">
        <v>14</v>
      </c>
      <c r="B19" s="29" t="s">
        <v>780</v>
      </c>
      <c r="C19" s="372">
        <v>80</v>
      </c>
      <c r="D19" s="372">
        <v>255</v>
      </c>
      <c r="E19" s="429">
        <v>3.1875</v>
      </c>
    </row>
    <row r="20" spans="1:5">
      <c r="A20" s="47">
        <v>15</v>
      </c>
      <c r="B20" s="29" t="s">
        <v>781</v>
      </c>
      <c r="C20" s="372">
        <v>9</v>
      </c>
      <c r="D20" s="372">
        <v>14</v>
      </c>
      <c r="E20" s="429">
        <v>1.55555555555556</v>
      </c>
    </row>
    <row r="21" spans="1:5">
      <c r="A21" s="47">
        <v>16</v>
      </c>
      <c r="B21" s="29" t="s">
        <v>782</v>
      </c>
      <c r="C21" s="372">
        <v>34</v>
      </c>
      <c r="D21" s="372">
        <v>143</v>
      </c>
      <c r="E21" s="429">
        <v>4.2058823529411802</v>
      </c>
    </row>
    <row r="22" spans="1:5">
      <c r="A22" s="47">
        <v>17</v>
      </c>
      <c r="B22" s="29" t="s">
        <v>783</v>
      </c>
      <c r="C22" s="372">
        <v>6</v>
      </c>
      <c r="D22" s="372">
        <v>11</v>
      </c>
      <c r="E22" s="429">
        <v>1.8333333333333299</v>
      </c>
    </row>
    <row r="23" spans="1:5">
      <c r="A23" s="47">
        <v>18</v>
      </c>
      <c r="B23" s="29" t="s">
        <v>784</v>
      </c>
      <c r="C23" s="372">
        <v>106</v>
      </c>
      <c r="D23" s="372">
        <v>341</v>
      </c>
      <c r="E23" s="429">
        <v>3.2169811320754702</v>
      </c>
    </row>
    <row r="24" spans="1:5">
      <c r="A24" s="47">
        <v>19</v>
      </c>
      <c r="B24" s="29" t="s">
        <v>910</v>
      </c>
      <c r="C24" s="372">
        <v>0</v>
      </c>
      <c r="D24" s="372">
        <v>0</v>
      </c>
      <c r="E24" s="429" t="s">
        <v>127</v>
      </c>
    </row>
    <row r="25" spans="1:5">
      <c r="A25" s="47">
        <v>20</v>
      </c>
      <c r="B25" s="29" t="s">
        <v>786</v>
      </c>
      <c r="C25" s="372">
        <v>29</v>
      </c>
      <c r="D25" s="372">
        <v>393</v>
      </c>
      <c r="E25" s="429">
        <v>13.551724137931</v>
      </c>
    </row>
    <row r="26" spans="1:5">
      <c r="A26" s="47">
        <v>21</v>
      </c>
      <c r="B26" s="29" t="s">
        <v>787</v>
      </c>
      <c r="C26" s="372">
        <v>16</v>
      </c>
      <c r="D26" s="372">
        <v>139</v>
      </c>
      <c r="E26" s="429">
        <v>8.6875</v>
      </c>
    </row>
    <row r="27" spans="1:5">
      <c r="A27" s="47">
        <v>22</v>
      </c>
      <c r="B27" s="29" t="s">
        <v>788</v>
      </c>
      <c r="C27" s="372">
        <v>12</v>
      </c>
      <c r="D27" s="372">
        <v>57</v>
      </c>
      <c r="E27" s="429">
        <v>4.75</v>
      </c>
    </row>
    <row r="28" spans="1:5">
      <c r="A28" s="47">
        <v>23</v>
      </c>
      <c r="B28" s="29" t="s">
        <v>789</v>
      </c>
      <c r="C28" s="372">
        <v>15</v>
      </c>
      <c r="D28" s="372">
        <v>149</v>
      </c>
      <c r="E28" s="429">
        <v>9.93333333333333</v>
      </c>
    </row>
    <row r="29" spans="1:5">
      <c r="A29" s="47">
        <v>24</v>
      </c>
      <c r="B29" s="29" t="s">
        <v>790</v>
      </c>
      <c r="C29" s="372">
        <v>2</v>
      </c>
      <c r="D29" s="372">
        <v>4</v>
      </c>
      <c r="E29" s="429">
        <v>2</v>
      </c>
    </row>
    <row r="30" spans="1:5">
      <c r="A30" s="47">
        <v>25</v>
      </c>
      <c r="B30" s="29" t="s">
        <v>791</v>
      </c>
      <c r="C30" s="372">
        <v>72</v>
      </c>
      <c r="D30" s="372">
        <v>370</v>
      </c>
      <c r="E30" s="429">
        <v>5.1388888888888902</v>
      </c>
    </row>
    <row r="31" spans="1:5">
      <c r="A31" s="47">
        <v>26</v>
      </c>
      <c r="B31" s="29" t="s">
        <v>792</v>
      </c>
      <c r="C31" s="372">
        <v>23</v>
      </c>
      <c r="D31" s="372">
        <v>450</v>
      </c>
      <c r="E31" s="429">
        <v>19.565217391304301</v>
      </c>
    </row>
    <row r="32" spans="1:5">
      <c r="A32" s="47">
        <v>27</v>
      </c>
      <c r="B32" s="29" t="s">
        <v>793</v>
      </c>
      <c r="C32" s="372">
        <v>21</v>
      </c>
      <c r="D32" s="372">
        <v>124</v>
      </c>
      <c r="E32" s="429">
        <v>5.9047619047619104</v>
      </c>
    </row>
    <row r="33" spans="1:8">
      <c r="A33" s="47">
        <v>28</v>
      </c>
      <c r="B33" s="29" t="s">
        <v>794</v>
      </c>
      <c r="C33" s="372">
        <v>29</v>
      </c>
      <c r="D33" s="372">
        <v>307</v>
      </c>
      <c r="E33" s="429">
        <v>10.586206896551699</v>
      </c>
    </row>
    <row r="34" spans="1:8">
      <c r="A34" s="47">
        <v>29</v>
      </c>
      <c r="B34" s="29" t="s">
        <v>795</v>
      </c>
      <c r="C34" s="372">
        <v>4</v>
      </c>
      <c r="D34" s="372">
        <v>73</v>
      </c>
      <c r="E34" s="429">
        <v>18.25</v>
      </c>
    </row>
    <row r="35" spans="1:8">
      <c r="A35" s="47">
        <v>30</v>
      </c>
      <c r="B35" s="29" t="s">
        <v>796</v>
      </c>
      <c r="C35" s="372">
        <v>7</v>
      </c>
      <c r="D35" s="372">
        <v>206</v>
      </c>
      <c r="E35" s="429">
        <v>29.428571428571399</v>
      </c>
    </row>
    <row r="36" spans="1:8">
      <c r="A36" s="47">
        <v>31</v>
      </c>
      <c r="B36" s="29" t="s">
        <v>797</v>
      </c>
      <c r="C36" s="372">
        <v>25</v>
      </c>
      <c r="D36" s="372">
        <v>53</v>
      </c>
      <c r="E36" s="429">
        <v>2.12</v>
      </c>
    </row>
    <row r="37" spans="1:8">
      <c r="A37" s="47">
        <v>32</v>
      </c>
      <c r="B37" s="29" t="s">
        <v>798</v>
      </c>
      <c r="C37" s="372">
        <v>103</v>
      </c>
      <c r="D37" s="372">
        <v>517</v>
      </c>
      <c r="E37" s="429">
        <v>5.0194174757281598</v>
      </c>
    </row>
    <row r="38" spans="1:8">
      <c r="A38" s="47">
        <v>33</v>
      </c>
      <c r="B38" s="29" t="s">
        <v>799</v>
      </c>
      <c r="C38" s="372">
        <v>101</v>
      </c>
      <c r="D38" s="372">
        <v>805</v>
      </c>
      <c r="E38" s="429">
        <v>7.9702970297029703</v>
      </c>
    </row>
    <row r="39" spans="1:8">
      <c r="A39" s="8" t="s">
        <v>800</v>
      </c>
      <c r="B39" s="70" t="s">
        <v>801</v>
      </c>
      <c r="C39" s="395">
        <v>55</v>
      </c>
      <c r="D39" s="395">
        <v>1080</v>
      </c>
      <c r="E39" s="428">
        <v>19.636363636363601</v>
      </c>
    </row>
    <row r="40" spans="1:8">
      <c r="A40" s="8" t="s">
        <v>802</v>
      </c>
      <c r="B40" s="70" t="s">
        <v>891</v>
      </c>
      <c r="C40" s="395">
        <v>64</v>
      </c>
      <c r="D40" s="395">
        <v>4064</v>
      </c>
      <c r="E40" s="428">
        <v>63.5</v>
      </c>
      <c r="G40" s="407"/>
      <c r="H40" s="407"/>
    </row>
    <row r="41" spans="1:8">
      <c r="A41" s="47">
        <v>36</v>
      </c>
      <c r="B41" s="29" t="s">
        <v>804</v>
      </c>
      <c r="C41" s="372">
        <v>31</v>
      </c>
      <c r="D41" s="372">
        <v>1715</v>
      </c>
      <c r="E41" s="429">
        <v>55.322580645161302</v>
      </c>
    </row>
    <row r="42" spans="1:8">
      <c r="A42" s="47">
        <v>37</v>
      </c>
      <c r="B42" s="29" t="s">
        <v>805</v>
      </c>
      <c r="C42" s="372">
        <v>5</v>
      </c>
      <c r="D42" s="372">
        <v>230</v>
      </c>
      <c r="E42" s="429">
        <v>46</v>
      </c>
    </row>
    <row r="43" spans="1:8">
      <c r="A43" s="47">
        <v>38</v>
      </c>
      <c r="B43" s="29" t="s">
        <v>806</v>
      </c>
      <c r="C43" s="372">
        <v>23</v>
      </c>
      <c r="D43" s="372">
        <v>2094</v>
      </c>
      <c r="E43" s="429">
        <v>91.043478260869605</v>
      </c>
    </row>
    <row r="44" spans="1:8">
      <c r="A44" s="47">
        <v>39</v>
      </c>
      <c r="B44" s="29" t="s">
        <v>807</v>
      </c>
      <c r="C44" s="372">
        <v>5</v>
      </c>
      <c r="D44" s="372">
        <v>25</v>
      </c>
      <c r="E44" s="429">
        <v>5</v>
      </c>
    </row>
    <row r="45" spans="1:8">
      <c r="A45" s="8" t="s">
        <v>808</v>
      </c>
      <c r="B45" s="70" t="s">
        <v>77</v>
      </c>
      <c r="C45" s="395">
        <v>2060</v>
      </c>
      <c r="D45" s="395">
        <v>14088</v>
      </c>
      <c r="E45" s="428">
        <v>6.8388349514563105</v>
      </c>
      <c r="G45" s="407"/>
      <c r="H45" s="407"/>
    </row>
    <row r="46" spans="1:8">
      <c r="A46" s="47">
        <v>41</v>
      </c>
      <c r="B46" s="29" t="s">
        <v>809</v>
      </c>
      <c r="C46" s="372">
        <v>1024</v>
      </c>
      <c r="D46" s="372">
        <v>5443</v>
      </c>
      <c r="E46" s="429">
        <v>5.3154296875</v>
      </c>
    </row>
    <row r="47" spans="1:8">
      <c r="A47" s="47">
        <v>42</v>
      </c>
      <c r="B47" s="29" t="s">
        <v>810</v>
      </c>
      <c r="C47" s="372">
        <v>56</v>
      </c>
      <c r="D47" s="372">
        <v>1604</v>
      </c>
      <c r="E47" s="429">
        <v>28.6428571428571</v>
      </c>
    </row>
    <row r="48" spans="1:8">
      <c r="A48" s="47">
        <v>43</v>
      </c>
      <c r="B48" s="29" t="s">
        <v>811</v>
      </c>
      <c r="C48" s="372">
        <v>980</v>
      </c>
      <c r="D48" s="372">
        <v>7041</v>
      </c>
      <c r="E48" s="429">
        <v>7.1846938775510196</v>
      </c>
    </row>
    <row r="49" spans="1:8">
      <c r="A49" s="8" t="s">
        <v>812</v>
      </c>
      <c r="B49" s="8" t="s">
        <v>813</v>
      </c>
      <c r="C49" s="395">
        <v>5710</v>
      </c>
      <c r="D49" s="395">
        <v>36691</v>
      </c>
      <c r="E49" s="428">
        <v>6.4257443082311738</v>
      </c>
      <c r="G49" s="407"/>
      <c r="H49" s="407"/>
    </row>
    <row r="50" spans="1:8">
      <c r="A50" s="47">
        <v>45</v>
      </c>
      <c r="B50" s="29" t="s">
        <v>814</v>
      </c>
      <c r="C50" s="372">
        <v>493</v>
      </c>
      <c r="D50" s="372">
        <v>3002</v>
      </c>
      <c r="E50" s="429">
        <v>6.0892494929006098</v>
      </c>
    </row>
    <row r="51" spans="1:8">
      <c r="A51" s="47">
        <v>46</v>
      </c>
      <c r="B51" s="29" t="s">
        <v>892</v>
      </c>
      <c r="C51" s="372">
        <v>1566</v>
      </c>
      <c r="D51" s="372">
        <v>9858</v>
      </c>
      <c r="E51" s="429">
        <v>6.2950191570881202</v>
      </c>
    </row>
    <row r="52" spans="1:8">
      <c r="A52" s="47">
        <v>47</v>
      </c>
      <c r="B52" s="29" t="s">
        <v>816</v>
      </c>
      <c r="C52" s="372">
        <v>3651</v>
      </c>
      <c r="D52" s="372">
        <v>23831</v>
      </c>
      <c r="E52" s="429">
        <v>6.5272528074500098</v>
      </c>
    </row>
    <row r="53" spans="1:8">
      <c r="A53" s="8" t="s">
        <v>817</v>
      </c>
      <c r="B53" s="8" t="s">
        <v>818</v>
      </c>
      <c r="C53" s="395">
        <v>1458</v>
      </c>
      <c r="D53" s="395">
        <v>19270</v>
      </c>
      <c r="E53" s="428">
        <v>13.21673525377229</v>
      </c>
      <c r="G53" s="407"/>
      <c r="H53" s="407"/>
    </row>
    <row r="54" spans="1:8">
      <c r="A54" s="47">
        <v>49</v>
      </c>
      <c r="B54" s="29" t="s">
        <v>819</v>
      </c>
      <c r="C54" s="372">
        <v>943</v>
      </c>
      <c r="D54" s="372">
        <v>8138</v>
      </c>
      <c r="E54" s="429">
        <v>8.6299045599151594</v>
      </c>
    </row>
    <row r="55" spans="1:8">
      <c r="A55" s="47">
        <v>50</v>
      </c>
      <c r="B55" s="29" t="s">
        <v>820</v>
      </c>
      <c r="C55" s="372">
        <v>34</v>
      </c>
      <c r="D55" s="372">
        <v>605</v>
      </c>
      <c r="E55" s="429">
        <v>17.794117647058801</v>
      </c>
    </row>
    <row r="56" spans="1:8">
      <c r="A56" s="47">
        <v>51</v>
      </c>
      <c r="B56" s="29" t="s">
        <v>821</v>
      </c>
      <c r="C56" s="372">
        <v>3</v>
      </c>
      <c r="D56" s="372">
        <v>10</v>
      </c>
      <c r="E56" s="429">
        <v>3.3333333333333299</v>
      </c>
    </row>
    <row r="57" spans="1:8">
      <c r="A57" s="47">
        <v>52</v>
      </c>
      <c r="B57" s="29" t="s">
        <v>822</v>
      </c>
      <c r="C57" s="372">
        <v>410</v>
      </c>
      <c r="D57" s="372">
        <v>7308</v>
      </c>
      <c r="E57" s="429">
        <v>17.8243902439024</v>
      </c>
    </row>
    <row r="58" spans="1:8">
      <c r="A58" s="47">
        <v>53</v>
      </c>
      <c r="B58" s="29" t="s">
        <v>823</v>
      </c>
      <c r="C58" s="372">
        <v>68</v>
      </c>
      <c r="D58" s="372">
        <v>3209</v>
      </c>
      <c r="E58" s="429">
        <v>47.191176470588204</v>
      </c>
    </row>
    <row r="59" spans="1:8">
      <c r="A59" s="70" t="s">
        <v>824</v>
      </c>
      <c r="B59" s="70" t="s">
        <v>132</v>
      </c>
      <c r="C59" s="395">
        <v>3602</v>
      </c>
      <c r="D59" s="395">
        <v>29890</v>
      </c>
      <c r="E59" s="428">
        <v>8.2981676846196564</v>
      </c>
      <c r="G59" s="407"/>
      <c r="H59" s="407"/>
    </row>
    <row r="60" spans="1:8">
      <c r="A60" s="47">
        <v>55</v>
      </c>
      <c r="B60" s="29" t="s">
        <v>825</v>
      </c>
      <c r="C60" s="372">
        <v>252</v>
      </c>
      <c r="D60" s="372">
        <v>4310</v>
      </c>
      <c r="E60" s="429">
        <v>17.103174603174601</v>
      </c>
    </row>
    <row r="61" spans="1:8">
      <c r="A61" s="408">
        <v>56</v>
      </c>
      <c r="B61" s="29" t="s">
        <v>826</v>
      </c>
      <c r="C61" s="372">
        <v>3350</v>
      </c>
      <c r="D61" s="368">
        <v>25580</v>
      </c>
      <c r="E61" s="429">
        <v>7.6358208955223903</v>
      </c>
    </row>
    <row r="62" spans="1:8">
      <c r="A62" s="70" t="s">
        <v>827</v>
      </c>
      <c r="B62" s="8" t="s">
        <v>828</v>
      </c>
      <c r="C62" s="395">
        <v>991</v>
      </c>
      <c r="D62" s="395">
        <v>16953</v>
      </c>
      <c r="E62" s="428">
        <v>17.106962663975782</v>
      </c>
      <c r="G62" s="407"/>
      <c r="H62" s="407"/>
    </row>
    <row r="63" spans="1:8">
      <c r="A63" s="47">
        <v>58</v>
      </c>
      <c r="B63" s="29" t="s">
        <v>829</v>
      </c>
      <c r="C63" s="372">
        <v>113</v>
      </c>
      <c r="D63" s="368">
        <v>1657</v>
      </c>
      <c r="E63" s="429">
        <v>14.663716814159301</v>
      </c>
    </row>
    <row r="64" spans="1:8">
      <c r="A64" s="47">
        <v>59</v>
      </c>
      <c r="B64" s="29" t="s">
        <v>895</v>
      </c>
      <c r="C64" s="372">
        <v>94</v>
      </c>
      <c r="D64" s="368">
        <v>784</v>
      </c>
      <c r="E64" s="429">
        <v>8.3404255319148906</v>
      </c>
    </row>
    <row r="65" spans="1:8">
      <c r="A65" s="408">
        <v>60</v>
      </c>
      <c r="B65" s="29" t="s">
        <v>831</v>
      </c>
      <c r="C65" s="372">
        <v>17</v>
      </c>
      <c r="D65" s="372">
        <v>138</v>
      </c>
      <c r="E65" s="429">
        <v>8.1176470588235308</v>
      </c>
    </row>
    <row r="66" spans="1:8">
      <c r="A66" s="408">
        <v>61</v>
      </c>
      <c r="B66" s="29" t="s">
        <v>832</v>
      </c>
      <c r="C66" s="372">
        <v>77</v>
      </c>
      <c r="D66" s="368">
        <v>1855</v>
      </c>
      <c r="E66" s="429">
        <v>24.090909090909101</v>
      </c>
    </row>
    <row r="67" spans="1:8">
      <c r="A67" s="408">
        <v>62</v>
      </c>
      <c r="B67" s="29" t="s">
        <v>833</v>
      </c>
      <c r="C67" s="372">
        <v>599</v>
      </c>
      <c r="D67" s="368">
        <v>11629</v>
      </c>
      <c r="E67" s="429">
        <v>19.414023372287101</v>
      </c>
    </row>
    <row r="68" spans="1:8">
      <c r="A68" s="47">
        <v>63</v>
      </c>
      <c r="B68" s="29" t="s">
        <v>834</v>
      </c>
      <c r="C68" s="372">
        <v>91</v>
      </c>
      <c r="D68" s="368">
        <v>890</v>
      </c>
      <c r="E68" s="429">
        <v>9.7802197802197792</v>
      </c>
    </row>
    <row r="69" spans="1:8">
      <c r="A69" s="70" t="s">
        <v>835</v>
      </c>
      <c r="B69" s="8" t="s">
        <v>836</v>
      </c>
      <c r="C69" s="395">
        <v>619</v>
      </c>
      <c r="D69" s="395">
        <v>10425</v>
      </c>
      <c r="E69" s="428">
        <v>16.841680129240711</v>
      </c>
      <c r="G69" s="407"/>
      <c r="H69" s="407"/>
    </row>
    <row r="70" spans="1:8">
      <c r="A70" s="47">
        <v>64</v>
      </c>
      <c r="B70" s="29" t="s">
        <v>837</v>
      </c>
      <c r="C70" s="372">
        <v>165</v>
      </c>
      <c r="D70" s="368">
        <v>6699</v>
      </c>
      <c r="E70" s="429">
        <v>40.6</v>
      </c>
    </row>
    <row r="71" spans="1:8">
      <c r="A71" s="47">
        <v>65</v>
      </c>
      <c r="B71" s="29" t="s">
        <v>896</v>
      </c>
      <c r="C71" s="372">
        <v>94</v>
      </c>
      <c r="D71" s="368">
        <v>2087</v>
      </c>
      <c r="E71" s="429">
        <v>22.202127659574501</v>
      </c>
    </row>
    <row r="72" spans="1:8">
      <c r="A72" s="47">
        <v>66</v>
      </c>
      <c r="B72" s="29" t="s">
        <v>839</v>
      </c>
      <c r="C72" s="372">
        <v>360</v>
      </c>
      <c r="D72" s="368">
        <v>1639</v>
      </c>
      <c r="E72" s="429">
        <v>4.5527777777777798</v>
      </c>
    </row>
    <row r="73" spans="1:8">
      <c r="A73" s="70" t="s">
        <v>840</v>
      </c>
      <c r="B73" s="8" t="s">
        <v>236</v>
      </c>
      <c r="C73" s="395">
        <v>1346</v>
      </c>
      <c r="D73" s="390">
        <v>3447</v>
      </c>
      <c r="E73" s="428">
        <v>2.5609212481426402</v>
      </c>
    </row>
    <row r="74" spans="1:8">
      <c r="A74" s="8" t="s">
        <v>841</v>
      </c>
      <c r="B74" s="8" t="s">
        <v>842</v>
      </c>
      <c r="C74" s="395">
        <v>3437</v>
      </c>
      <c r="D74" s="395">
        <v>23002</v>
      </c>
      <c r="E74" s="428">
        <v>6.6924643584521384</v>
      </c>
      <c r="G74" s="407"/>
      <c r="H74" s="407"/>
    </row>
    <row r="75" spans="1:8">
      <c r="A75" s="47">
        <v>69</v>
      </c>
      <c r="B75" s="29" t="s">
        <v>843</v>
      </c>
      <c r="C75" s="372">
        <v>1655</v>
      </c>
      <c r="D75" s="368">
        <v>8137</v>
      </c>
      <c r="E75" s="430">
        <v>4.9166163141994002</v>
      </c>
    </row>
    <row r="76" spans="1:8">
      <c r="A76" s="47">
        <v>70</v>
      </c>
      <c r="B76" s="29" t="s">
        <v>844</v>
      </c>
      <c r="C76" s="372">
        <v>374</v>
      </c>
      <c r="D76" s="368">
        <v>2139</v>
      </c>
      <c r="E76" s="430">
        <v>5.7192513368983997</v>
      </c>
    </row>
    <row r="77" spans="1:8">
      <c r="A77" s="47">
        <v>71</v>
      </c>
      <c r="B77" s="29" t="s">
        <v>845</v>
      </c>
      <c r="C77" s="372">
        <v>654</v>
      </c>
      <c r="D77" s="368">
        <v>5283</v>
      </c>
      <c r="E77" s="430">
        <v>8.0779816513761507</v>
      </c>
    </row>
    <row r="78" spans="1:8">
      <c r="A78" s="47">
        <v>72</v>
      </c>
      <c r="B78" s="29" t="s">
        <v>846</v>
      </c>
      <c r="C78" s="372">
        <v>111</v>
      </c>
      <c r="D78" s="368">
        <v>2622</v>
      </c>
      <c r="E78" s="430">
        <v>23.6216216216216</v>
      </c>
    </row>
    <row r="79" spans="1:8">
      <c r="A79" s="47">
        <v>73</v>
      </c>
      <c r="B79" s="29" t="s">
        <v>847</v>
      </c>
      <c r="C79" s="372">
        <v>292</v>
      </c>
      <c r="D79" s="368">
        <v>1695</v>
      </c>
      <c r="E79" s="430">
        <v>5.8047945205479499</v>
      </c>
    </row>
    <row r="80" spans="1:8">
      <c r="A80" s="47">
        <v>74</v>
      </c>
      <c r="B80" s="29" t="s">
        <v>848</v>
      </c>
      <c r="C80" s="372">
        <v>268</v>
      </c>
      <c r="D80" s="368">
        <v>2799</v>
      </c>
      <c r="E80" s="430">
        <v>10.444029850746301</v>
      </c>
    </row>
    <row r="81" spans="1:8">
      <c r="A81" s="47">
        <v>75</v>
      </c>
      <c r="B81" s="29" t="s">
        <v>849</v>
      </c>
      <c r="C81" s="372">
        <v>83</v>
      </c>
      <c r="D81" s="368">
        <v>327</v>
      </c>
      <c r="E81" s="430">
        <v>3.9397590361445798</v>
      </c>
    </row>
    <row r="82" spans="1:8">
      <c r="A82" s="70" t="s">
        <v>850</v>
      </c>
      <c r="B82" s="8" t="s">
        <v>851</v>
      </c>
      <c r="C82" s="395">
        <v>1458</v>
      </c>
      <c r="D82" s="395">
        <v>36231</v>
      </c>
      <c r="E82" s="431">
        <v>24.849794238683128</v>
      </c>
      <c r="G82" s="407"/>
      <c r="H82" s="407"/>
    </row>
    <row r="83" spans="1:8">
      <c r="A83" s="47">
        <v>77</v>
      </c>
      <c r="B83" s="29" t="s">
        <v>852</v>
      </c>
      <c r="C83" s="372">
        <v>147</v>
      </c>
      <c r="D83" s="368">
        <v>848</v>
      </c>
      <c r="E83" s="430">
        <v>5.7687074829932001</v>
      </c>
    </row>
    <row r="84" spans="1:8">
      <c r="A84" s="47">
        <v>78</v>
      </c>
      <c r="B84" s="29" t="s">
        <v>853</v>
      </c>
      <c r="C84" s="372">
        <v>121</v>
      </c>
      <c r="D84" s="368">
        <v>9855</v>
      </c>
      <c r="E84" s="430">
        <v>81.446280991735506</v>
      </c>
    </row>
    <row r="85" spans="1:8">
      <c r="A85" s="47">
        <v>79</v>
      </c>
      <c r="B85" s="29" t="s">
        <v>897</v>
      </c>
      <c r="C85" s="372">
        <v>148</v>
      </c>
      <c r="D85" s="368">
        <v>1102</v>
      </c>
      <c r="E85" s="430">
        <v>7.4459459459459501</v>
      </c>
    </row>
    <row r="86" spans="1:8">
      <c r="A86" s="47">
        <v>80</v>
      </c>
      <c r="B86" s="29" t="s">
        <v>855</v>
      </c>
      <c r="C86" s="372">
        <v>65</v>
      </c>
      <c r="D86" s="368">
        <v>2729</v>
      </c>
      <c r="E86" s="430">
        <v>41.984615384615402</v>
      </c>
    </row>
    <row r="87" spans="1:8">
      <c r="A87" s="47">
        <v>81</v>
      </c>
      <c r="B87" s="29" t="s">
        <v>856</v>
      </c>
      <c r="C87" s="372">
        <v>503</v>
      </c>
      <c r="D87" s="368">
        <v>13140</v>
      </c>
      <c r="E87" s="430">
        <v>26.123260437375698</v>
      </c>
    </row>
    <row r="88" spans="1:8">
      <c r="A88" s="47">
        <v>82</v>
      </c>
      <c r="B88" s="29" t="s">
        <v>857</v>
      </c>
      <c r="C88" s="372">
        <v>474</v>
      </c>
      <c r="D88" s="368">
        <v>8557</v>
      </c>
      <c r="E88" s="430">
        <v>18.0527426160338</v>
      </c>
    </row>
    <row r="89" spans="1:8">
      <c r="A89" s="8" t="s">
        <v>858</v>
      </c>
      <c r="B89" s="8" t="s">
        <v>859</v>
      </c>
      <c r="C89" s="395">
        <v>184</v>
      </c>
      <c r="D89" s="390">
        <v>25822</v>
      </c>
      <c r="E89" s="431">
        <v>140.33695652173901</v>
      </c>
    </row>
    <row r="90" spans="1:8">
      <c r="A90" s="8" t="s">
        <v>860</v>
      </c>
      <c r="B90" s="8" t="s">
        <v>138</v>
      </c>
      <c r="C90" s="395">
        <v>1155</v>
      </c>
      <c r="D90" s="390">
        <v>44311</v>
      </c>
      <c r="E90" s="431">
        <v>38.364502164502198</v>
      </c>
    </row>
    <row r="91" spans="1:8">
      <c r="A91" s="8" t="s">
        <v>861</v>
      </c>
      <c r="B91" s="8" t="s">
        <v>862</v>
      </c>
      <c r="C91" s="395">
        <v>1569</v>
      </c>
      <c r="D91" s="395">
        <v>59620</v>
      </c>
      <c r="E91" s="431">
        <v>37.998725302740596</v>
      </c>
      <c r="G91" s="407"/>
      <c r="H91" s="407"/>
    </row>
    <row r="92" spans="1:8">
      <c r="A92" s="47">
        <v>86</v>
      </c>
      <c r="B92" s="29" t="s">
        <v>863</v>
      </c>
      <c r="C92" s="372">
        <v>1343</v>
      </c>
      <c r="D92" s="368">
        <v>47879</v>
      </c>
      <c r="E92" s="430">
        <v>35.650781831720003</v>
      </c>
    </row>
    <row r="93" spans="1:8">
      <c r="A93" s="47">
        <v>87</v>
      </c>
      <c r="B93" s="29" t="s">
        <v>864</v>
      </c>
      <c r="C93" s="372">
        <v>67</v>
      </c>
      <c r="D93" s="368">
        <v>6375</v>
      </c>
      <c r="E93" s="430">
        <v>95.149253731343293</v>
      </c>
    </row>
    <row r="94" spans="1:8">
      <c r="A94" s="47">
        <v>88</v>
      </c>
      <c r="B94" s="29" t="s">
        <v>865</v>
      </c>
      <c r="C94" s="372">
        <v>159</v>
      </c>
      <c r="D94" s="368">
        <v>5366</v>
      </c>
      <c r="E94" s="430">
        <v>33.748427672955998</v>
      </c>
    </row>
    <row r="95" spans="1:8">
      <c r="A95" s="8" t="s">
        <v>866</v>
      </c>
      <c r="B95" s="8" t="s">
        <v>867</v>
      </c>
      <c r="C95" s="395">
        <v>815</v>
      </c>
      <c r="D95" s="395">
        <v>9859</v>
      </c>
      <c r="E95" s="431">
        <v>12.096932515337423</v>
      </c>
      <c r="G95" s="407"/>
      <c r="H95" s="407"/>
    </row>
    <row r="96" spans="1:8">
      <c r="A96" s="47">
        <v>90</v>
      </c>
      <c r="B96" s="29" t="s">
        <v>868</v>
      </c>
      <c r="C96" s="372">
        <v>174</v>
      </c>
      <c r="D96" s="368">
        <v>1496</v>
      </c>
      <c r="E96" s="430">
        <v>8.5977011494252906</v>
      </c>
    </row>
    <row r="97" spans="1:8">
      <c r="A97" s="47">
        <v>91</v>
      </c>
      <c r="B97" s="29" t="s">
        <v>869</v>
      </c>
      <c r="C97" s="372">
        <v>22</v>
      </c>
      <c r="D97" s="368">
        <v>753</v>
      </c>
      <c r="E97" s="430">
        <v>34.227272727272698</v>
      </c>
    </row>
    <row r="98" spans="1:8">
      <c r="A98" s="47">
        <v>92</v>
      </c>
      <c r="B98" s="29" t="s">
        <v>870</v>
      </c>
      <c r="C98" s="372">
        <v>119</v>
      </c>
      <c r="D98" s="368">
        <v>1052</v>
      </c>
      <c r="E98" s="430">
        <v>8.8403361344537803</v>
      </c>
    </row>
    <row r="99" spans="1:8">
      <c r="A99" s="47">
        <v>93</v>
      </c>
      <c r="B99" s="29" t="s">
        <v>871</v>
      </c>
      <c r="C99" s="372">
        <v>500</v>
      </c>
      <c r="D99" s="368">
        <v>6558</v>
      </c>
      <c r="E99" s="430">
        <v>13.116</v>
      </c>
    </row>
    <row r="100" spans="1:8">
      <c r="A100" s="8" t="s">
        <v>872</v>
      </c>
      <c r="B100" s="8" t="s">
        <v>248</v>
      </c>
      <c r="C100" s="395">
        <v>2013</v>
      </c>
      <c r="D100" s="395">
        <v>9127</v>
      </c>
      <c r="E100" s="431">
        <v>4.5340288127173372</v>
      </c>
      <c r="G100" s="407"/>
      <c r="H100" s="407"/>
    </row>
    <row r="101" spans="1:8">
      <c r="A101" s="47">
        <v>94</v>
      </c>
      <c r="B101" s="29" t="s">
        <v>873</v>
      </c>
      <c r="C101" s="372">
        <v>616</v>
      </c>
      <c r="D101" s="368">
        <v>4478</v>
      </c>
      <c r="E101" s="430">
        <v>7.2694805194805197</v>
      </c>
    </row>
    <row r="102" spans="1:8">
      <c r="A102" s="47">
        <v>95</v>
      </c>
      <c r="B102" s="29" t="s">
        <v>874</v>
      </c>
      <c r="C102" s="372">
        <v>103</v>
      </c>
      <c r="D102" s="368">
        <v>555</v>
      </c>
      <c r="E102" s="430">
        <v>5.3883495145631102</v>
      </c>
    </row>
    <row r="103" spans="1:8">
      <c r="A103" s="47">
        <v>96</v>
      </c>
      <c r="B103" s="29" t="s">
        <v>875</v>
      </c>
      <c r="C103" s="372">
        <v>1294</v>
      </c>
      <c r="D103" s="368">
        <v>4094</v>
      </c>
      <c r="E103" s="430">
        <v>3.1638330757341602</v>
      </c>
    </row>
    <row r="104" spans="1:8">
      <c r="A104" s="8" t="s">
        <v>876</v>
      </c>
      <c r="B104" s="8" t="s">
        <v>911</v>
      </c>
      <c r="C104" s="395">
        <v>13434</v>
      </c>
      <c r="D104" s="390">
        <v>11127</v>
      </c>
      <c r="E104" s="431">
        <v>0.82827154979901696</v>
      </c>
    </row>
    <row r="105" spans="1:8">
      <c r="A105" s="409" t="s">
        <v>878</v>
      </c>
      <c r="B105" s="409" t="s">
        <v>879</v>
      </c>
      <c r="C105" s="410">
        <v>13</v>
      </c>
      <c r="D105" s="411">
        <v>71</v>
      </c>
      <c r="E105" s="432">
        <v>5.4615384615384599</v>
      </c>
    </row>
    <row r="106" spans="1:8" ht="13.5">
      <c r="A106" s="97" t="s">
        <v>912</v>
      </c>
      <c r="B106" s="17"/>
      <c r="C106" s="17"/>
      <c r="D106" s="17"/>
      <c r="E106" s="17"/>
    </row>
    <row r="107" spans="1:8" ht="13.5">
      <c r="A107" s="378" t="s">
        <v>682</v>
      </c>
      <c r="B107" s="17"/>
      <c r="C107" s="17"/>
      <c r="D107" s="17"/>
      <c r="E107" s="17"/>
    </row>
    <row r="108" spans="1:8">
      <c r="A108" s="17"/>
      <c r="B108" s="17"/>
      <c r="C108" s="17"/>
      <c r="D108" s="17"/>
      <c r="E108" s="17"/>
    </row>
    <row r="109" spans="1:8">
      <c r="A109" s="17"/>
      <c r="B109" s="17"/>
      <c r="C109" s="17"/>
      <c r="D109" s="17"/>
      <c r="E109" s="17"/>
    </row>
    <row r="110" spans="1:8">
      <c r="A110" s="17"/>
      <c r="B110" s="17"/>
      <c r="C110" s="17"/>
      <c r="D110" s="17"/>
      <c r="E110" s="17"/>
    </row>
    <row r="111" spans="1:8">
      <c r="A111" s="17"/>
      <c r="B111" s="17"/>
      <c r="C111" s="17"/>
      <c r="D111" s="17"/>
      <c r="E111" s="17"/>
    </row>
    <row r="112" spans="1:8">
      <c r="A112" s="17"/>
      <c r="B112" s="17"/>
      <c r="C112" s="17"/>
      <c r="D112" s="17"/>
      <c r="E112" s="17"/>
    </row>
    <row r="113" spans="1:5">
      <c r="A113" s="17"/>
      <c r="B113" s="17"/>
      <c r="C113" s="17"/>
      <c r="D113" s="17"/>
      <c r="E113" s="17"/>
    </row>
    <row r="114" spans="1:5">
      <c r="A114" s="17"/>
      <c r="B114" s="17"/>
      <c r="C114" s="17"/>
      <c r="D114" s="17"/>
      <c r="E114" s="17"/>
    </row>
    <row r="115" spans="1:5">
      <c r="A115" s="17"/>
      <c r="B115" s="17"/>
      <c r="C115" s="17"/>
      <c r="D115" s="17"/>
      <c r="E115" s="17"/>
    </row>
    <row r="116" spans="1:5">
      <c r="A116" s="17"/>
      <c r="B116" s="17"/>
      <c r="C116" s="17"/>
      <c r="D116" s="17"/>
      <c r="E116" s="17"/>
    </row>
    <row r="117" spans="1:5">
      <c r="A117" s="17"/>
      <c r="B117" s="17"/>
      <c r="C117" s="17"/>
      <c r="D117" s="17"/>
      <c r="E117" s="17"/>
    </row>
    <row r="118" spans="1:5">
      <c r="A118" s="17"/>
      <c r="B118" s="17"/>
      <c r="C118" s="17"/>
      <c r="D118" s="17"/>
      <c r="E118" s="17"/>
    </row>
    <row r="119" spans="1:5">
      <c r="A119" s="17"/>
      <c r="B119" s="17"/>
      <c r="C119" s="17"/>
      <c r="D119" s="17"/>
      <c r="E119" s="17"/>
    </row>
    <row r="120" spans="1:5">
      <c r="A120" s="17"/>
      <c r="B120" s="17"/>
      <c r="C120" s="17"/>
      <c r="D120" s="17"/>
      <c r="E120" s="17"/>
    </row>
    <row r="121" spans="1:5">
      <c r="A121" s="17"/>
      <c r="B121" s="17"/>
      <c r="C121" s="17"/>
      <c r="D121" s="17"/>
      <c r="E121" s="17"/>
    </row>
    <row r="122" spans="1:5">
      <c r="A122" s="17"/>
      <c r="B122" s="17"/>
      <c r="C122" s="17"/>
      <c r="D122" s="17"/>
      <c r="E122" s="17"/>
    </row>
    <row r="123" spans="1:5">
      <c r="A123" s="17"/>
      <c r="B123" s="17"/>
      <c r="C123" s="17"/>
      <c r="D123" s="17"/>
      <c r="E123" s="17"/>
    </row>
    <row r="124" spans="1:5">
      <c r="A124" s="17"/>
      <c r="B124" s="17"/>
      <c r="C124" s="17"/>
      <c r="D124" s="17"/>
      <c r="E124" s="17"/>
    </row>
    <row r="125" spans="1:5">
      <c r="A125" s="17"/>
      <c r="B125" s="17"/>
      <c r="C125" s="17"/>
      <c r="D125" s="17"/>
      <c r="E125" s="17"/>
    </row>
    <row r="126" spans="1:5">
      <c r="A126" s="17"/>
      <c r="B126" s="17"/>
      <c r="C126" s="17"/>
      <c r="D126" s="17"/>
      <c r="E126" s="17"/>
    </row>
    <row r="127" spans="1:5">
      <c r="A127" s="17"/>
      <c r="B127" s="17"/>
      <c r="C127" s="17"/>
      <c r="D127" s="17"/>
      <c r="E127" s="17"/>
    </row>
    <row r="128" spans="1:5">
      <c r="A128" s="17"/>
      <c r="B128" s="17"/>
      <c r="C128" s="17"/>
      <c r="D128" s="17"/>
      <c r="E128" s="17"/>
    </row>
    <row r="129" spans="1:5">
      <c r="A129" s="17"/>
      <c r="B129" s="17"/>
      <c r="C129" s="17"/>
      <c r="D129" s="17"/>
      <c r="E129" s="17"/>
    </row>
    <row r="130" spans="1:5">
      <c r="A130" s="17"/>
      <c r="B130" s="17"/>
      <c r="C130" s="17"/>
      <c r="D130" s="17"/>
      <c r="E130" s="17"/>
    </row>
    <row r="131" spans="1:5">
      <c r="A131" s="17"/>
      <c r="B131" s="17"/>
      <c r="C131" s="17"/>
      <c r="D131" s="17"/>
      <c r="E131" s="17"/>
    </row>
    <row r="132" spans="1:5">
      <c r="A132" s="17"/>
      <c r="B132" s="17"/>
      <c r="C132" s="17"/>
      <c r="D132" s="17"/>
      <c r="E132" s="17"/>
    </row>
    <row r="133" spans="1:5">
      <c r="A133" s="17"/>
      <c r="B133" s="17"/>
      <c r="C133" s="17"/>
      <c r="D133" s="17"/>
      <c r="E133" s="17"/>
    </row>
    <row r="134" spans="1:5">
      <c r="A134" s="17"/>
      <c r="B134" s="17"/>
      <c r="C134" s="17"/>
      <c r="D134" s="17"/>
      <c r="E134" s="17"/>
    </row>
    <row r="135" spans="1:5">
      <c r="A135" s="17"/>
      <c r="B135" s="17"/>
      <c r="C135" s="17"/>
      <c r="D135" s="17"/>
      <c r="E135" s="17"/>
    </row>
    <row r="136" spans="1:5">
      <c r="A136" s="17"/>
      <c r="B136" s="17"/>
      <c r="C136" s="17"/>
      <c r="D136" s="17"/>
      <c r="E136" s="17"/>
    </row>
    <row r="137" spans="1:5">
      <c r="A137" s="17"/>
      <c r="B137" s="17"/>
      <c r="C137" s="17"/>
      <c r="D137" s="17"/>
      <c r="E137" s="17"/>
    </row>
    <row r="138" spans="1:5">
      <c r="A138" s="17"/>
      <c r="B138" s="17"/>
      <c r="C138" s="17"/>
      <c r="D138" s="17"/>
      <c r="E138" s="17"/>
    </row>
    <row r="139" spans="1:5">
      <c r="A139" s="17"/>
      <c r="B139" s="17"/>
      <c r="C139" s="17"/>
      <c r="D139" s="17"/>
      <c r="E139" s="17"/>
    </row>
    <row r="140" spans="1:5">
      <c r="A140" s="17"/>
      <c r="B140" s="17"/>
      <c r="C140" s="17"/>
      <c r="D140" s="17"/>
      <c r="E140" s="17"/>
    </row>
    <row r="141" spans="1:5">
      <c r="A141" s="17"/>
      <c r="B141" s="17"/>
      <c r="C141" s="17"/>
      <c r="D141" s="17"/>
      <c r="E141" s="17"/>
    </row>
    <row r="142" spans="1:5">
      <c r="A142" s="17"/>
      <c r="B142" s="17"/>
      <c r="C142" s="17"/>
      <c r="D142" s="17"/>
      <c r="E142" s="17"/>
    </row>
    <row r="143" spans="1:5">
      <c r="A143" s="17"/>
      <c r="B143" s="17"/>
      <c r="C143" s="17"/>
      <c r="D143" s="17"/>
      <c r="E143" s="17"/>
    </row>
    <row r="144" spans="1:5">
      <c r="A144" s="17"/>
      <c r="B144" s="17"/>
      <c r="C144" s="17"/>
      <c r="D144" s="17"/>
      <c r="E144" s="17"/>
    </row>
    <row r="145" spans="1:5">
      <c r="A145" s="17"/>
      <c r="B145" s="17"/>
      <c r="C145" s="17"/>
      <c r="D145" s="17"/>
      <c r="E145" s="17"/>
    </row>
    <row r="146" spans="1:5">
      <c r="A146" s="17"/>
      <c r="B146" s="17"/>
      <c r="C146" s="17"/>
      <c r="D146" s="17"/>
      <c r="E146" s="17"/>
    </row>
    <row r="147" spans="1:5">
      <c r="A147" s="17"/>
      <c r="B147" s="17"/>
      <c r="C147" s="17"/>
      <c r="D147" s="17"/>
      <c r="E147" s="17"/>
    </row>
    <row r="148" spans="1:5">
      <c r="A148" s="17"/>
      <c r="B148" s="17"/>
      <c r="C148" s="17"/>
      <c r="D148" s="17"/>
      <c r="E148" s="17"/>
    </row>
    <row r="149" spans="1:5">
      <c r="A149" s="17"/>
      <c r="B149" s="17"/>
      <c r="C149" s="17"/>
      <c r="D149" s="17"/>
      <c r="E149" s="17"/>
    </row>
    <row r="150" spans="1:5">
      <c r="A150" s="17"/>
      <c r="B150" s="17"/>
      <c r="C150" s="17"/>
      <c r="D150" s="17"/>
      <c r="E150" s="17"/>
    </row>
    <row r="151" spans="1:5">
      <c r="A151" s="17"/>
      <c r="B151" s="17"/>
      <c r="C151" s="17"/>
      <c r="D151" s="17"/>
      <c r="E151" s="17"/>
    </row>
    <row r="152" spans="1:5">
      <c r="A152" s="17"/>
      <c r="B152" s="17"/>
      <c r="C152" s="17"/>
      <c r="D152" s="17"/>
      <c r="E152" s="17"/>
    </row>
    <row r="153" spans="1:5">
      <c r="A153" s="17"/>
      <c r="B153" s="17"/>
      <c r="C153" s="17"/>
      <c r="D153" s="17"/>
      <c r="E153" s="17"/>
    </row>
    <row r="154" spans="1:5">
      <c r="A154" s="17"/>
      <c r="B154" s="17"/>
      <c r="C154" s="17"/>
      <c r="D154" s="17"/>
      <c r="E154" s="17"/>
    </row>
    <row r="155" spans="1:5">
      <c r="A155" s="17"/>
      <c r="B155" s="17"/>
      <c r="C155" s="17"/>
      <c r="D155" s="17"/>
      <c r="E155" s="17"/>
    </row>
    <row r="156" spans="1:5">
      <c r="A156" s="17"/>
      <c r="B156" s="17"/>
      <c r="C156" s="17"/>
      <c r="D156" s="17"/>
      <c r="E156" s="17"/>
    </row>
    <row r="157" spans="1:5">
      <c r="A157" s="17"/>
      <c r="B157" s="17"/>
      <c r="C157" s="17"/>
      <c r="D157" s="17"/>
      <c r="E157" s="17"/>
    </row>
    <row r="158" spans="1:5">
      <c r="A158" s="17"/>
      <c r="B158" s="17"/>
      <c r="C158" s="17"/>
      <c r="D158" s="17"/>
      <c r="E158" s="17"/>
    </row>
    <row r="159" spans="1:5">
      <c r="A159" s="17"/>
      <c r="B159" s="17"/>
      <c r="C159" s="17"/>
      <c r="D159" s="17"/>
      <c r="E159" s="17"/>
    </row>
    <row r="160" spans="1:5">
      <c r="A160" s="17"/>
      <c r="B160" s="17"/>
      <c r="C160" s="17"/>
      <c r="D160" s="17"/>
      <c r="E160" s="17"/>
    </row>
    <row r="161" spans="1:5">
      <c r="A161" s="17"/>
      <c r="B161" s="17"/>
      <c r="C161" s="17"/>
      <c r="D161" s="17"/>
      <c r="E161" s="17"/>
    </row>
    <row r="162" spans="1:5">
      <c r="A162" s="17"/>
      <c r="B162" s="17"/>
      <c r="C162" s="17"/>
      <c r="D162" s="17"/>
      <c r="E162" s="17"/>
    </row>
    <row r="163" spans="1:5">
      <c r="A163" s="17"/>
      <c r="B163" s="17"/>
      <c r="C163" s="17"/>
      <c r="D163" s="17"/>
      <c r="E163" s="17"/>
    </row>
    <row r="164" spans="1:5">
      <c r="A164" s="17"/>
      <c r="B164" s="17"/>
      <c r="C164" s="17"/>
      <c r="D164" s="17"/>
      <c r="E164" s="17"/>
    </row>
    <row r="165" spans="1:5">
      <c r="A165" s="17"/>
      <c r="B165" s="17"/>
      <c r="C165" s="17"/>
      <c r="D165" s="17"/>
      <c r="E165" s="17"/>
    </row>
    <row r="166" spans="1:5">
      <c r="A166" s="17"/>
      <c r="B166" s="17"/>
      <c r="C166" s="17"/>
      <c r="D166" s="17"/>
      <c r="E166" s="17"/>
    </row>
    <row r="167" spans="1:5">
      <c r="A167" s="17"/>
      <c r="B167" s="17"/>
      <c r="C167" s="17"/>
      <c r="D167" s="17"/>
      <c r="E167" s="17"/>
    </row>
    <row r="168" spans="1:5">
      <c r="A168" s="17"/>
      <c r="B168" s="17"/>
      <c r="C168" s="17"/>
      <c r="D168" s="17"/>
      <c r="E168" s="17"/>
    </row>
    <row r="169" spans="1:5">
      <c r="A169" s="17"/>
      <c r="B169" s="17"/>
      <c r="C169" s="17"/>
      <c r="D169" s="17"/>
      <c r="E169" s="17"/>
    </row>
    <row r="170" spans="1:5">
      <c r="A170" s="17"/>
      <c r="B170" s="17"/>
      <c r="C170" s="17"/>
      <c r="D170" s="17"/>
      <c r="E170" s="17"/>
    </row>
    <row r="171" spans="1:5">
      <c r="A171" s="17"/>
      <c r="B171" s="17"/>
      <c r="C171" s="17"/>
      <c r="D171" s="17"/>
      <c r="E171" s="17"/>
    </row>
    <row r="172" spans="1:5">
      <c r="A172" s="17"/>
      <c r="B172" s="17"/>
      <c r="C172" s="17"/>
      <c r="D172" s="17"/>
      <c r="E172" s="17"/>
    </row>
    <row r="173" spans="1:5">
      <c r="A173" s="17"/>
      <c r="B173" s="17"/>
      <c r="C173" s="17"/>
      <c r="D173" s="17"/>
      <c r="E173" s="17"/>
    </row>
    <row r="174" spans="1:5">
      <c r="A174" s="17"/>
      <c r="B174" s="17"/>
      <c r="C174" s="17"/>
      <c r="D174" s="17"/>
      <c r="E174" s="17"/>
    </row>
    <row r="175" spans="1:5">
      <c r="A175" s="17"/>
      <c r="B175" s="17"/>
      <c r="C175" s="17"/>
      <c r="D175" s="17"/>
      <c r="E175" s="17"/>
    </row>
    <row r="176" spans="1:5">
      <c r="A176" s="17"/>
      <c r="B176" s="17"/>
      <c r="C176" s="17"/>
      <c r="D176" s="17"/>
      <c r="E176" s="17"/>
    </row>
    <row r="177" spans="1:5">
      <c r="A177" s="17"/>
      <c r="B177" s="17"/>
      <c r="C177" s="17"/>
      <c r="D177" s="17"/>
      <c r="E177" s="17"/>
    </row>
    <row r="178" spans="1:5">
      <c r="A178" s="17"/>
      <c r="B178" s="17"/>
      <c r="C178" s="17"/>
      <c r="D178" s="17"/>
      <c r="E178" s="17"/>
    </row>
    <row r="179" spans="1:5">
      <c r="A179" s="17"/>
      <c r="B179" s="17"/>
      <c r="C179" s="17"/>
      <c r="D179" s="17"/>
      <c r="E179" s="17"/>
    </row>
    <row r="180" spans="1:5">
      <c r="A180" s="17"/>
      <c r="B180" s="17"/>
      <c r="C180" s="17"/>
      <c r="D180" s="17"/>
      <c r="E180" s="17"/>
    </row>
    <row r="181" spans="1:5">
      <c r="A181" s="17"/>
      <c r="B181" s="17"/>
      <c r="C181" s="17"/>
      <c r="D181" s="17"/>
      <c r="E181" s="17"/>
    </row>
    <row r="182" spans="1:5">
      <c r="A182" s="17"/>
      <c r="B182" s="17"/>
      <c r="C182" s="17"/>
      <c r="D182" s="17"/>
      <c r="E182" s="17"/>
    </row>
    <row r="183" spans="1:5">
      <c r="A183" s="17"/>
      <c r="B183" s="17"/>
      <c r="C183" s="17"/>
      <c r="D183" s="17"/>
      <c r="E183" s="17"/>
    </row>
    <row r="184" spans="1:5">
      <c r="A184" s="17"/>
      <c r="B184" s="17"/>
      <c r="C184" s="17"/>
      <c r="D184" s="17"/>
      <c r="E184" s="17"/>
    </row>
    <row r="185" spans="1:5">
      <c r="A185" s="17"/>
      <c r="B185" s="17"/>
      <c r="C185" s="17"/>
      <c r="D185" s="17"/>
      <c r="E185" s="17"/>
    </row>
    <row r="186" spans="1:5">
      <c r="A186" s="17"/>
      <c r="B186" s="17"/>
      <c r="C186" s="17"/>
      <c r="D186" s="17"/>
      <c r="E186" s="17"/>
    </row>
    <row r="187" spans="1:5">
      <c r="A187" s="17"/>
      <c r="B187" s="17"/>
      <c r="C187" s="17"/>
      <c r="D187" s="17"/>
      <c r="E187" s="17"/>
    </row>
    <row r="188" spans="1:5">
      <c r="A188" s="17"/>
      <c r="B188" s="17"/>
      <c r="C188" s="17"/>
      <c r="D188" s="17"/>
      <c r="E188" s="17"/>
    </row>
    <row r="189" spans="1:5">
      <c r="A189" s="17"/>
      <c r="B189" s="17"/>
      <c r="C189" s="17"/>
      <c r="D189" s="17"/>
      <c r="E189" s="17"/>
    </row>
    <row r="190" spans="1:5">
      <c r="A190" s="17"/>
      <c r="B190" s="17"/>
      <c r="C190" s="17"/>
      <c r="D190" s="17"/>
      <c r="E190" s="17"/>
    </row>
    <row r="191" spans="1:5">
      <c r="A191" s="17"/>
      <c r="B191" s="17"/>
      <c r="C191" s="17"/>
      <c r="D191" s="17"/>
      <c r="E191" s="17"/>
    </row>
    <row r="192" spans="1:5">
      <c r="A192" s="17"/>
      <c r="B192" s="17"/>
      <c r="C192" s="17"/>
      <c r="D192" s="17"/>
      <c r="E192" s="17"/>
    </row>
    <row r="193" spans="1:5">
      <c r="A193" s="17"/>
      <c r="B193" s="17"/>
      <c r="C193" s="17"/>
      <c r="D193" s="17"/>
      <c r="E193" s="17"/>
    </row>
    <row r="194" spans="1:5">
      <c r="A194" s="17"/>
      <c r="B194" s="17"/>
      <c r="C194" s="17"/>
      <c r="D194" s="17"/>
      <c r="E194" s="17"/>
    </row>
    <row r="195" spans="1:5">
      <c r="A195" s="17"/>
      <c r="B195" s="17"/>
      <c r="C195" s="17"/>
      <c r="D195" s="17"/>
      <c r="E195" s="17"/>
    </row>
    <row r="196" spans="1:5">
      <c r="A196" s="17"/>
      <c r="B196" s="17"/>
      <c r="C196" s="17"/>
      <c r="D196" s="17"/>
      <c r="E196" s="17"/>
    </row>
    <row r="197" spans="1:5">
      <c r="A197" s="17"/>
      <c r="B197" s="17"/>
      <c r="C197" s="17"/>
      <c r="D197" s="17"/>
      <c r="E197" s="17"/>
    </row>
    <row r="198" spans="1:5">
      <c r="A198" s="17"/>
      <c r="B198" s="17"/>
      <c r="C198" s="17"/>
      <c r="D198" s="17"/>
      <c r="E198" s="17"/>
    </row>
    <row r="199" spans="1:5">
      <c r="A199" s="17"/>
      <c r="B199" s="17"/>
      <c r="C199" s="17"/>
      <c r="D199" s="17"/>
      <c r="E199" s="17"/>
    </row>
    <row r="200" spans="1:5">
      <c r="A200" s="17"/>
      <c r="B200" s="17"/>
      <c r="C200" s="17"/>
      <c r="D200" s="17"/>
      <c r="E200" s="17"/>
    </row>
    <row r="201" spans="1:5">
      <c r="A201" s="17"/>
      <c r="B201" s="17"/>
      <c r="C201" s="17"/>
      <c r="D201" s="17"/>
      <c r="E201" s="17"/>
    </row>
    <row r="202" spans="1:5">
      <c r="A202" s="17"/>
      <c r="B202" s="17"/>
      <c r="C202" s="17"/>
      <c r="D202" s="17"/>
      <c r="E202" s="17"/>
    </row>
    <row r="203" spans="1:5">
      <c r="A203" s="17"/>
      <c r="B203" s="17"/>
      <c r="C203" s="17"/>
      <c r="D203" s="17"/>
      <c r="E203" s="17"/>
    </row>
    <row r="204" spans="1:5">
      <c r="A204" s="17"/>
      <c r="B204" s="17"/>
      <c r="C204" s="17"/>
      <c r="D204" s="17"/>
      <c r="E204" s="17"/>
    </row>
    <row r="205" spans="1:5">
      <c r="A205" s="17"/>
      <c r="B205" s="17"/>
      <c r="C205" s="17"/>
      <c r="D205" s="17"/>
      <c r="E205" s="17"/>
    </row>
    <row r="206" spans="1:5">
      <c r="A206" s="17"/>
      <c r="B206" s="17"/>
      <c r="C206" s="17"/>
      <c r="D206" s="17"/>
      <c r="E206" s="17"/>
    </row>
    <row r="207" spans="1:5">
      <c r="A207" s="17"/>
      <c r="B207" s="17"/>
      <c r="C207" s="17"/>
      <c r="D207" s="17"/>
      <c r="E207" s="17"/>
    </row>
    <row r="208" spans="1:5">
      <c r="A208" s="17"/>
      <c r="B208" s="17"/>
      <c r="C208" s="17"/>
      <c r="D208" s="17"/>
      <c r="E208" s="17"/>
    </row>
    <row r="209" spans="1:5">
      <c r="A209" s="17"/>
      <c r="B209" s="17"/>
      <c r="C209" s="17"/>
      <c r="D209" s="17"/>
      <c r="E209" s="17"/>
    </row>
    <row r="210" spans="1:5">
      <c r="A210" s="17"/>
      <c r="B210" s="17"/>
      <c r="C210" s="17"/>
      <c r="D210" s="17"/>
      <c r="E210" s="17"/>
    </row>
    <row r="211" spans="1:5">
      <c r="A211" s="17"/>
      <c r="B211" s="17"/>
      <c r="C211" s="17"/>
      <c r="D211" s="17"/>
      <c r="E211" s="17"/>
    </row>
    <row r="212" spans="1:5">
      <c r="A212" s="17"/>
      <c r="B212" s="17"/>
      <c r="C212" s="17"/>
      <c r="D212" s="17"/>
      <c r="E212" s="17"/>
    </row>
    <row r="213" spans="1:5">
      <c r="A213" s="17"/>
      <c r="B213" s="17"/>
      <c r="C213" s="17"/>
      <c r="D213" s="17"/>
      <c r="E213" s="17"/>
    </row>
    <row r="214" spans="1:5">
      <c r="A214" s="17"/>
      <c r="B214" s="17"/>
      <c r="C214" s="17"/>
      <c r="D214" s="17"/>
      <c r="E214" s="17"/>
    </row>
    <row r="215" spans="1:5">
      <c r="A215" s="17"/>
      <c r="B215" s="17"/>
      <c r="C215" s="17"/>
      <c r="D215" s="17"/>
      <c r="E215" s="17"/>
    </row>
    <row r="216" spans="1:5">
      <c r="A216" s="17"/>
      <c r="B216" s="17"/>
      <c r="C216" s="17"/>
      <c r="D216" s="17"/>
      <c r="E216" s="17"/>
    </row>
    <row r="217" spans="1:5">
      <c r="A217" s="17"/>
      <c r="B217" s="17"/>
      <c r="C217" s="17"/>
      <c r="D217" s="17"/>
      <c r="E217" s="17"/>
    </row>
    <row r="218" spans="1:5">
      <c r="A218" s="17"/>
      <c r="B218" s="17"/>
      <c r="C218" s="17"/>
      <c r="D218" s="17"/>
      <c r="E218" s="17"/>
    </row>
    <row r="219" spans="1:5">
      <c r="A219" s="17"/>
      <c r="B219" s="17"/>
      <c r="C219" s="17"/>
      <c r="D219" s="17"/>
      <c r="E219" s="17"/>
    </row>
    <row r="220" spans="1:5">
      <c r="A220" s="17"/>
      <c r="B220" s="17"/>
      <c r="C220" s="17"/>
      <c r="D220" s="17"/>
      <c r="E220" s="17"/>
    </row>
    <row r="221" spans="1:5">
      <c r="A221" s="17"/>
      <c r="B221" s="17"/>
      <c r="C221" s="17"/>
      <c r="D221" s="17"/>
      <c r="E221" s="17"/>
    </row>
    <row r="222" spans="1:5">
      <c r="A222" s="17"/>
      <c r="B222" s="17"/>
      <c r="C222" s="17"/>
      <c r="D222" s="17"/>
      <c r="E222" s="17"/>
    </row>
    <row r="223" spans="1:5">
      <c r="A223" s="17"/>
      <c r="B223" s="17"/>
      <c r="C223" s="17"/>
      <c r="D223" s="17"/>
      <c r="E223" s="17"/>
    </row>
    <row r="224" spans="1:5">
      <c r="A224" s="17"/>
      <c r="B224" s="17"/>
      <c r="C224" s="17"/>
      <c r="D224" s="17"/>
      <c r="E224" s="17"/>
    </row>
    <row r="225" spans="1:5">
      <c r="A225" s="17"/>
      <c r="B225" s="17"/>
      <c r="C225" s="17"/>
      <c r="D225" s="17"/>
      <c r="E225" s="17"/>
    </row>
    <row r="226" spans="1:5">
      <c r="A226" s="17"/>
      <c r="B226" s="17"/>
      <c r="C226" s="17"/>
      <c r="D226" s="17"/>
      <c r="E226" s="17"/>
    </row>
    <row r="227" spans="1:5">
      <c r="A227" s="17"/>
      <c r="B227" s="17"/>
      <c r="C227" s="17"/>
      <c r="D227" s="17"/>
      <c r="E227" s="17"/>
    </row>
    <row r="228" spans="1:5">
      <c r="A228" s="17"/>
      <c r="B228" s="17"/>
      <c r="C228" s="17"/>
      <c r="D228" s="17"/>
      <c r="E228" s="17"/>
    </row>
    <row r="229" spans="1:5">
      <c r="A229" s="17"/>
      <c r="B229" s="17"/>
      <c r="C229" s="17"/>
      <c r="D229" s="17"/>
      <c r="E229" s="17"/>
    </row>
    <row r="230" spans="1:5">
      <c r="A230" s="17"/>
      <c r="B230" s="17"/>
      <c r="C230" s="17"/>
      <c r="D230" s="17"/>
      <c r="E230" s="17"/>
    </row>
    <row r="231" spans="1:5">
      <c r="A231" s="17"/>
      <c r="B231" s="17"/>
      <c r="C231" s="17"/>
      <c r="D231" s="17"/>
      <c r="E231" s="17"/>
    </row>
    <row r="232" spans="1:5">
      <c r="A232" s="17"/>
      <c r="B232" s="17"/>
      <c r="C232" s="17"/>
      <c r="D232" s="17"/>
      <c r="E232" s="17"/>
    </row>
    <row r="233" spans="1:5">
      <c r="A233" s="17"/>
      <c r="B233" s="17"/>
      <c r="C233" s="17"/>
      <c r="D233" s="17"/>
      <c r="E233" s="17"/>
    </row>
    <row r="234" spans="1:5">
      <c r="A234" s="17"/>
      <c r="B234" s="17"/>
      <c r="C234" s="17"/>
      <c r="D234" s="17"/>
      <c r="E234" s="17"/>
    </row>
    <row r="235" spans="1:5">
      <c r="A235" s="17"/>
      <c r="B235" s="17"/>
      <c r="C235" s="17"/>
      <c r="D235" s="17"/>
      <c r="E235" s="17"/>
    </row>
    <row r="236" spans="1:5">
      <c r="A236" s="17"/>
      <c r="B236" s="17"/>
      <c r="C236" s="17"/>
      <c r="D236" s="17"/>
      <c r="E236" s="17"/>
    </row>
    <row r="237" spans="1:5">
      <c r="A237" s="17"/>
      <c r="B237" s="17"/>
      <c r="C237" s="17"/>
      <c r="D237" s="17"/>
      <c r="E237" s="17"/>
    </row>
    <row r="238" spans="1:5">
      <c r="A238" s="17"/>
      <c r="B238" s="17"/>
      <c r="C238" s="17"/>
      <c r="D238" s="17"/>
      <c r="E238" s="17"/>
    </row>
    <row r="239" spans="1:5">
      <c r="A239" s="17"/>
      <c r="B239" s="17"/>
      <c r="C239" s="17"/>
      <c r="D239" s="17"/>
      <c r="E239" s="17"/>
    </row>
    <row r="240" spans="1:5">
      <c r="A240" s="17"/>
      <c r="B240" s="17"/>
      <c r="C240" s="17"/>
      <c r="D240" s="17"/>
      <c r="E240" s="17"/>
    </row>
    <row r="241" spans="1:5">
      <c r="A241" s="17"/>
      <c r="B241" s="17"/>
      <c r="C241" s="17"/>
      <c r="D241" s="17"/>
      <c r="E241" s="17"/>
    </row>
    <row r="242" spans="1:5">
      <c r="A242" s="17"/>
      <c r="B242" s="17"/>
      <c r="C242" s="17"/>
      <c r="D242" s="17"/>
      <c r="E242" s="17"/>
    </row>
    <row r="243" spans="1:5">
      <c r="A243" s="17"/>
      <c r="B243" s="17"/>
      <c r="C243" s="17"/>
      <c r="D243" s="17"/>
      <c r="E243" s="17"/>
    </row>
    <row r="244" spans="1:5">
      <c r="A244" s="17"/>
      <c r="B244" s="17"/>
      <c r="C244" s="17"/>
      <c r="D244" s="17"/>
      <c r="E244" s="17"/>
    </row>
    <row r="245" spans="1:5">
      <c r="A245" s="17"/>
      <c r="B245" s="17"/>
      <c r="C245" s="17"/>
      <c r="D245" s="17"/>
      <c r="E245" s="17"/>
    </row>
    <row r="246" spans="1:5">
      <c r="A246" s="17"/>
      <c r="B246" s="17"/>
      <c r="C246" s="17"/>
      <c r="D246" s="17"/>
      <c r="E246" s="17"/>
    </row>
    <row r="247" spans="1:5">
      <c r="A247" s="17"/>
      <c r="B247" s="17"/>
      <c r="C247" s="17"/>
      <c r="D247" s="17"/>
      <c r="E247" s="17"/>
    </row>
    <row r="248" spans="1:5">
      <c r="A248" s="17"/>
      <c r="B248" s="17"/>
      <c r="C248" s="17"/>
      <c r="D248" s="17"/>
      <c r="E248" s="17"/>
    </row>
    <row r="249" spans="1:5">
      <c r="A249" s="17"/>
      <c r="B249" s="17"/>
      <c r="C249" s="17"/>
      <c r="D249" s="17"/>
      <c r="E249" s="17"/>
    </row>
    <row r="250" spans="1:5">
      <c r="A250" s="17"/>
      <c r="B250" s="17"/>
      <c r="C250" s="17"/>
      <c r="D250" s="17"/>
      <c r="E250" s="17"/>
    </row>
    <row r="251" spans="1:5">
      <c r="A251" s="17"/>
      <c r="B251" s="17"/>
      <c r="C251" s="17"/>
      <c r="D251" s="17"/>
      <c r="E251" s="17"/>
    </row>
    <row r="252" spans="1:5">
      <c r="A252" s="17"/>
      <c r="B252" s="17"/>
      <c r="C252" s="17"/>
      <c r="D252" s="17"/>
      <c r="E252" s="17"/>
    </row>
    <row r="253" spans="1:5">
      <c r="A253" s="17"/>
      <c r="B253" s="17"/>
      <c r="C253" s="17"/>
      <c r="D253" s="17"/>
      <c r="E253" s="17"/>
    </row>
    <row r="254" spans="1:5">
      <c r="A254" s="17"/>
      <c r="B254" s="17"/>
      <c r="C254" s="17"/>
      <c r="D254" s="17"/>
      <c r="E254" s="17"/>
    </row>
    <row r="255" spans="1:5">
      <c r="A255" s="17"/>
      <c r="B255" s="17"/>
      <c r="C255" s="17"/>
      <c r="D255" s="17"/>
      <c r="E255" s="17"/>
    </row>
    <row r="256" spans="1:5">
      <c r="A256" s="17"/>
      <c r="B256" s="17"/>
      <c r="C256" s="17"/>
      <c r="D256" s="17"/>
      <c r="E256" s="17"/>
    </row>
    <row r="257" spans="1:5">
      <c r="A257" s="17"/>
      <c r="B257" s="17"/>
      <c r="C257" s="17"/>
      <c r="D257" s="17"/>
      <c r="E257" s="17"/>
    </row>
    <row r="258" spans="1:5">
      <c r="A258" s="17"/>
      <c r="B258" s="17"/>
      <c r="C258" s="17"/>
      <c r="D258" s="17"/>
      <c r="E258" s="17"/>
    </row>
    <row r="259" spans="1:5">
      <c r="A259" s="17"/>
      <c r="B259" s="17"/>
      <c r="C259" s="17"/>
      <c r="D259" s="17"/>
      <c r="E259" s="17"/>
    </row>
    <row r="260" spans="1:5">
      <c r="A260" s="17"/>
      <c r="B260" s="17"/>
      <c r="C260" s="17"/>
      <c r="D260" s="17"/>
      <c r="E260" s="17"/>
    </row>
    <row r="261" spans="1:5">
      <c r="A261" s="17"/>
      <c r="B261" s="17"/>
      <c r="C261" s="17"/>
      <c r="D261" s="17"/>
      <c r="E261" s="17"/>
    </row>
    <row r="262" spans="1:5">
      <c r="A262" s="17"/>
      <c r="B262" s="17"/>
      <c r="C262" s="17"/>
      <c r="D262" s="17"/>
      <c r="E262" s="17"/>
    </row>
    <row r="263" spans="1:5">
      <c r="A263" s="17"/>
      <c r="B263" s="17"/>
      <c r="C263" s="17"/>
      <c r="D263" s="17"/>
      <c r="E263" s="17"/>
    </row>
    <row r="264" spans="1:5">
      <c r="A264" s="17"/>
      <c r="B264" s="17"/>
      <c r="C264" s="17"/>
      <c r="D264" s="17"/>
      <c r="E264" s="17"/>
    </row>
    <row r="265" spans="1:5">
      <c r="A265" s="17"/>
      <c r="B265" s="17"/>
      <c r="C265" s="17"/>
      <c r="D265" s="17"/>
      <c r="E265" s="17"/>
    </row>
    <row r="266" spans="1:5">
      <c r="A266" s="17"/>
      <c r="B266" s="17"/>
      <c r="C266" s="17"/>
      <c r="D266" s="17"/>
      <c r="E266" s="17"/>
    </row>
    <row r="267" spans="1:5">
      <c r="A267" s="17"/>
      <c r="B267" s="17"/>
      <c r="C267" s="17"/>
      <c r="D267" s="17"/>
      <c r="E267" s="17"/>
    </row>
    <row r="268" spans="1:5">
      <c r="A268" s="17"/>
      <c r="B268" s="17"/>
      <c r="C268" s="17"/>
      <c r="D268" s="17"/>
      <c r="E268" s="17"/>
    </row>
    <row r="269" spans="1:5">
      <c r="A269" s="17"/>
      <c r="B269" s="17"/>
      <c r="C269" s="17"/>
      <c r="D269" s="17"/>
      <c r="E269" s="17"/>
    </row>
  </sheetData>
  <pageMargins left="0.23622047244094491" right="0.23622047244094491" top="0.39370078740157483" bottom="0.74803149606299213" header="0" footer="0.31496062992125984"/>
  <pageSetup paperSize="9" scale="83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zoomScaleNormal="100" workbookViewId="0">
      <selection activeCell="L29" sqref="L29"/>
    </sheetView>
  </sheetViews>
  <sheetFormatPr baseColWidth="10" defaultColWidth="11.42578125" defaultRowHeight="12.75"/>
  <cols>
    <col min="1" max="1" width="42.85546875" style="3" customWidth="1"/>
    <col min="2" max="2" width="6.85546875" style="3" customWidth="1"/>
    <col min="3" max="3" width="5.140625" style="3" customWidth="1"/>
    <col min="4" max="4" width="6.85546875" style="3" customWidth="1"/>
    <col min="5" max="5" width="5.140625" style="3" customWidth="1"/>
    <col min="6" max="6" width="6.85546875" style="3" customWidth="1"/>
    <col min="7" max="7" width="5.140625" style="3" customWidth="1"/>
    <col min="8" max="8" width="6.85546875" style="3" customWidth="1"/>
    <col min="9" max="9" width="5.140625" style="3" customWidth="1"/>
    <col min="10" max="10" width="6.85546875" style="3" customWidth="1"/>
    <col min="11" max="11" width="5.140625" style="3" customWidth="1"/>
    <col min="12" max="16384" width="11.42578125" style="3"/>
  </cols>
  <sheetData>
    <row r="1" spans="1:11">
      <c r="A1" s="1" t="s">
        <v>84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>
      <c r="A2" s="4" t="s">
        <v>85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69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 s="87" customFormat="1" ht="25.5">
      <c r="A4" s="5"/>
      <c r="B4" s="7" t="s">
        <v>25</v>
      </c>
      <c r="C4" s="7" t="s">
        <v>86</v>
      </c>
      <c r="D4" s="7" t="s">
        <v>71</v>
      </c>
      <c r="E4" s="7" t="s">
        <v>86</v>
      </c>
      <c r="F4" s="7" t="s">
        <v>72</v>
      </c>
      <c r="G4" s="7" t="s">
        <v>86</v>
      </c>
      <c r="H4" s="7" t="s">
        <v>73</v>
      </c>
      <c r="I4" s="7" t="s">
        <v>86</v>
      </c>
      <c r="J4" s="7" t="s">
        <v>74</v>
      </c>
      <c r="K4" s="7" t="s">
        <v>86</v>
      </c>
    </row>
    <row r="5" spans="1:11" s="87" customFormat="1">
      <c r="A5" s="76" t="s">
        <v>78</v>
      </c>
      <c r="B5" s="71">
        <f>SUM(B6:B17)</f>
        <v>274.42500000000001</v>
      </c>
      <c r="C5" s="71">
        <v>100</v>
      </c>
      <c r="D5" s="71">
        <f>SUM(D6:D17)</f>
        <v>259.5</v>
      </c>
      <c r="E5" s="71">
        <v>100</v>
      </c>
      <c r="F5" s="71">
        <f>SUM(F6:F17)</f>
        <v>272</v>
      </c>
      <c r="G5" s="71">
        <v>100</v>
      </c>
      <c r="H5" s="71">
        <f>SUM(H6:H17)</f>
        <v>273.60000000000002</v>
      </c>
      <c r="I5" s="71">
        <v>100</v>
      </c>
      <c r="J5" s="71">
        <f>SUM(J6:J17)</f>
        <v>292.60000000000002</v>
      </c>
      <c r="K5" s="71">
        <v>100</v>
      </c>
    </row>
    <row r="6" spans="1:11" s="87" customFormat="1">
      <c r="A6" s="88" t="s">
        <v>87</v>
      </c>
      <c r="B6" s="63">
        <f t="shared" ref="B6:B17" si="0">AVERAGE(D6,F6,H6,J6)</f>
        <v>43.3</v>
      </c>
      <c r="C6" s="63">
        <f>B6*100/$B$5</f>
        <v>15.778445841304546</v>
      </c>
      <c r="D6" s="63">
        <v>38.1</v>
      </c>
      <c r="E6" s="63">
        <v>14.6820809248555</v>
      </c>
      <c r="F6" s="63">
        <v>36.6</v>
      </c>
      <c r="G6" s="63">
        <v>13.455882352941201</v>
      </c>
      <c r="H6" s="63">
        <v>44.2</v>
      </c>
      <c r="I6" s="63">
        <v>16.154970760233901</v>
      </c>
      <c r="J6" s="63">
        <v>54.3</v>
      </c>
      <c r="K6" s="63">
        <v>18.557758031442201</v>
      </c>
    </row>
    <row r="7" spans="1:11" s="87" customFormat="1">
      <c r="A7" s="11" t="s">
        <v>88</v>
      </c>
      <c r="B7" s="63">
        <f t="shared" si="0"/>
        <v>22.925000000000001</v>
      </c>
      <c r="C7" s="63">
        <f t="shared" ref="C7:C17" si="1">B7*100/$B$5</f>
        <v>8.3538307369955351</v>
      </c>
      <c r="D7" s="63">
        <v>20.399999999999999</v>
      </c>
      <c r="E7" s="63">
        <v>7.8612716763005803</v>
      </c>
      <c r="F7" s="63">
        <v>22.5</v>
      </c>
      <c r="G7" s="63">
        <v>8.2720588235294095</v>
      </c>
      <c r="H7" s="63">
        <v>24.6</v>
      </c>
      <c r="I7" s="63">
        <v>8.9912280701754401</v>
      </c>
      <c r="J7" s="63">
        <v>24.2</v>
      </c>
      <c r="K7" s="63">
        <v>8.2706766917293209</v>
      </c>
    </row>
    <row r="8" spans="1:11" s="87" customFormat="1">
      <c r="A8" s="11" t="s">
        <v>89</v>
      </c>
      <c r="B8" s="63">
        <f t="shared" si="0"/>
        <v>27.900000000000002</v>
      </c>
      <c r="C8" s="63">
        <f t="shared" si="1"/>
        <v>10.166712216452582</v>
      </c>
      <c r="D8" s="63">
        <v>21.2</v>
      </c>
      <c r="E8" s="63">
        <v>8.1695568400770693</v>
      </c>
      <c r="F8" s="63">
        <v>31.3</v>
      </c>
      <c r="G8" s="63">
        <v>11.507352941176499</v>
      </c>
      <c r="H8" s="63">
        <v>29.9</v>
      </c>
      <c r="I8" s="63">
        <v>10.928362573099401</v>
      </c>
      <c r="J8" s="63">
        <v>29.2</v>
      </c>
      <c r="K8" s="63">
        <v>9.9794941900204996</v>
      </c>
    </row>
    <row r="9" spans="1:11" s="87" customFormat="1">
      <c r="A9" s="11" t="s">
        <v>90</v>
      </c>
      <c r="B9" s="63">
        <f t="shared" si="0"/>
        <v>16.649999999999999</v>
      </c>
      <c r="C9" s="63">
        <f t="shared" si="1"/>
        <v>6.0672314840120238</v>
      </c>
      <c r="D9" s="63">
        <v>14.8</v>
      </c>
      <c r="E9" s="63">
        <v>5.7032755298651301</v>
      </c>
      <c r="F9" s="63">
        <v>18.399999999999999</v>
      </c>
      <c r="G9" s="63">
        <v>6.7647058823529402</v>
      </c>
      <c r="H9" s="63">
        <v>18.8</v>
      </c>
      <c r="I9" s="63">
        <v>6.8713450292397704</v>
      </c>
      <c r="J9" s="63">
        <v>14.6</v>
      </c>
      <c r="K9" s="63">
        <v>4.9897470950102498</v>
      </c>
    </row>
    <row r="10" spans="1:11" s="87" customFormat="1">
      <c r="A10" s="11" t="s">
        <v>91</v>
      </c>
      <c r="B10" s="63">
        <f t="shared" si="0"/>
        <v>10.85</v>
      </c>
      <c r="C10" s="63">
        <f t="shared" si="1"/>
        <v>3.9537214175093376</v>
      </c>
      <c r="D10" s="63">
        <v>10.6</v>
      </c>
      <c r="E10" s="63">
        <v>4.08477842003854</v>
      </c>
      <c r="F10" s="63">
        <v>9.1</v>
      </c>
      <c r="G10" s="63">
        <v>3.34558823529412</v>
      </c>
      <c r="H10" s="63">
        <v>10.6</v>
      </c>
      <c r="I10" s="63">
        <v>3.8742690058479501</v>
      </c>
      <c r="J10" s="63">
        <v>13.1</v>
      </c>
      <c r="K10" s="63">
        <v>4.4771018455228999</v>
      </c>
    </row>
    <row r="11" spans="1:11" s="87" customFormat="1">
      <c r="A11" s="11" t="s">
        <v>92</v>
      </c>
      <c r="B11" s="63">
        <f t="shared" si="0"/>
        <v>25.9</v>
      </c>
      <c r="C11" s="63">
        <f t="shared" si="1"/>
        <v>9.4379156417964829</v>
      </c>
      <c r="D11" s="63">
        <v>25.8</v>
      </c>
      <c r="E11" s="63">
        <v>9.9421965317919092</v>
      </c>
      <c r="F11" s="63">
        <v>25</v>
      </c>
      <c r="G11" s="63">
        <v>9.1911764705882408</v>
      </c>
      <c r="H11" s="63">
        <v>27.7</v>
      </c>
      <c r="I11" s="63">
        <v>10.124269005847999</v>
      </c>
      <c r="J11" s="63">
        <v>25.1</v>
      </c>
      <c r="K11" s="63">
        <v>8.5782638414217391</v>
      </c>
    </row>
    <row r="12" spans="1:11" s="87" customFormat="1">
      <c r="A12" s="11" t="s">
        <v>93</v>
      </c>
      <c r="B12" s="63">
        <f t="shared" si="0"/>
        <v>20.225000000000001</v>
      </c>
      <c r="C12" s="63">
        <f t="shared" si="1"/>
        <v>7.3699553612098025</v>
      </c>
      <c r="D12" s="63">
        <v>18.2</v>
      </c>
      <c r="E12" s="63">
        <v>7.0134874759152197</v>
      </c>
      <c r="F12" s="63">
        <v>18.600000000000001</v>
      </c>
      <c r="G12" s="63">
        <v>6.8382352941176503</v>
      </c>
      <c r="H12" s="63">
        <v>19.600000000000001</v>
      </c>
      <c r="I12" s="63">
        <v>7.1637426900584797</v>
      </c>
      <c r="J12" s="63">
        <v>24.5</v>
      </c>
      <c r="K12" s="63">
        <v>8.3732057416267907</v>
      </c>
    </row>
    <row r="13" spans="1:11" s="87" customFormat="1">
      <c r="A13" s="11" t="s">
        <v>94</v>
      </c>
      <c r="B13" s="63">
        <f t="shared" si="0"/>
        <v>20.099999999999998</v>
      </c>
      <c r="C13" s="63">
        <f t="shared" si="1"/>
        <v>7.3244055752937953</v>
      </c>
      <c r="D13" s="63">
        <v>21.3</v>
      </c>
      <c r="E13" s="63">
        <v>8.2080924855491304</v>
      </c>
      <c r="F13" s="63">
        <v>21</v>
      </c>
      <c r="G13" s="63">
        <v>7.7205882352941204</v>
      </c>
      <c r="H13" s="63">
        <v>19.3</v>
      </c>
      <c r="I13" s="63">
        <v>7.05409356725146</v>
      </c>
      <c r="J13" s="63">
        <v>18.8</v>
      </c>
      <c r="K13" s="63">
        <v>6.4251537935748502</v>
      </c>
    </row>
    <row r="14" spans="1:11" s="87" customFormat="1">
      <c r="A14" s="11" t="s">
        <v>95</v>
      </c>
      <c r="B14" s="63">
        <f t="shared" si="0"/>
        <v>33.125</v>
      </c>
      <c r="C14" s="63">
        <f t="shared" si="1"/>
        <v>12.070693267741641</v>
      </c>
      <c r="D14" s="63">
        <v>34.200000000000003</v>
      </c>
      <c r="E14" s="63">
        <v>13.1791907514451</v>
      </c>
      <c r="F14" s="63">
        <v>34.4</v>
      </c>
      <c r="G14" s="63">
        <v>12.647058823529401</v>
      </c>
      <c r="H14" s="63">
        <v>27.9</v>
      </c>
      <c r="I14" s="63">
        <v>10.1973684210526</v>
      </c>
      <c r="J14" s="63">
        <v>36</v>
      </c>
      <c r="K14" s="63">
        <v>12.303485987696501</v>
      </c>
    </row>
    <row r="15" spans="1:11" s="87" customFormat="1">
      <c r="A15" s="11" t="s">
        <v>96</v>
      </c>
      <c r="B15" s="63">
        <f t="shared" si="0"/>
        <v>25.824999999999999</v>
      </c>
      <c r="C15" s="63">
        <f t="shared" si="1"/>
        <v>9.4105857702468789</v>
      </c>
      <c r="D15" s="63">
        <v>27.6</v>
      </c>
      <c r="E15" s="63">
        <v>10.635838150289</v>
      </c>
      <c r="F15" s="63">
        <v>27.9</v>
      </c>
      <c r="G15" s="63">
        <v>10.257352941176499</v>
      </c>
      <c r="H15" s="63">
        <v>25.3</v>
      </c>
      <c r="I15" s="63">
        <v>9.2470760233918092</v>
      </c>
      <c r="J15" s="63">
        <v>22.5</v>
      </c>
      <c r="K15" s="63">
        <v>7.6896787423103197</v>
      </c>
    </row>
    <row r="16" spans="1:11" s="87" customFormat="1" ht="25.5">
      <c r="A16" s="11" t="s">
        <v>97</v>
      </c>
      <c r="B16" s="63">
        <f t="shared" si="0"/>
        <v>15.649999999999999</v>
      </c>
      <c r="C16" s="63">
        <f t="shared" si="1"/>
        <v>5.7028331966839749</v>
      </c>
      <c r="D16" s="63">
        <v>12.5</v>
      </c>
      <c r="E16" s="63">
        <v>4.8169556840077101</v>
      </c>
      <c r="F16" s="63">
        <v>16.2</v>
      </c>
      <c r="G16" s="63">
        <v>5.9558823529411802</v>
      </c>
      <c r="H16" s="63">
        <v>18.399999999999999</v>
      </c>
      <c r="I16" s="63">
        <v>6.7251461988304104</v>
      </c>
      <c r="J16" s="63">
        <v>15.5</v>
      </c>
      <c r="K16" s="63">
        <v>5.2973342447026699</v>
      </c>
    </row>
    <row r="17" spans="1:11" s="87" customFormat="1">
      <c r="A17" s="13" t="s">
        <v>98</v>
      </c>
      <c r="B17" s="73">
        <f t="shared" si="0"/>
        <v>11.975000000000001</v>
      </c>
      <c r="C17" s="73">
        <f t="shared" si="1"/>
        <v>4.3636694907533942</v>
      </c>
      <c r="D17" s="73">
        <v>14.8</v>
      </c>
      <c r="E17" s="73">
        <v>5.7032755298651301</v>
      </c>
      <c r="F17" s="73">
        <v>11</v>
      </c>
      <c r="G17" s="73">
        <v>4.0441176470588198</v>
      </c>
      <c r="H17" s="73">
        <v>7.3</v>
      </c>
      <c r="I17" s="73">
        <v>2.6681286549707601</v>
      </c>
      <c r="J17" s="73">
        <v>14.8</v>
      </c>
      <c r="K17" s="73">
        <v>5.0580997949419002</v>
      </c>
    </row>
    <row r="18" spans="1:11" ht="13.5">
      <c r="A18" s="15" t="s">
        <v>17</v>
      </c>
      <c r="F18" s="10"/>
    </row>
    <row r="19" spans="1:11" ht="13.5">
      <c r="A19" s="15" t="s">
        <v>18</v>
      </c>
    </row>
    <row r="46" spans="1:1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</row>
    <row r="47" spans="1:1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</row>
    <row r="49" spans="1:1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</row>
    <row r="50" spans="1:1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</row>
    <row r="51" spans="1:1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</row>
    <row r="53" spans="1:1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</row>
    <row r="54" spans="1:1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</row>
    <row r="55" spans="1:1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</row>
    <row r="57" spans="1:1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</row>
    <row r="58" spans="1:1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</row>
  </sheetData>
  <pageMargins left="0.23622047244094491" right="0.23622047244094491" top="0.39370078740157483" bottom="0.74803149606299213" header="0" footer="0.31496062992125984"/>
  <pageSetup paperSize="9" scale="9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84</vt:i4>
      </vt:variant>
      <vt:variant>
        <vt:lpstr>Rangos con nombre</vt:lpstr>
      </vt:variant>
      <vt:variant>
        <vt:i4>66</vt:i4>
      </vt:variant>
    </vt:vector>
  </HeadingPairs>
  <TitlesOfParts>
    <vt:vector size="150" baseType="lpstr"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2.36</vt:lpstr>
      <vt:lpstr>2.37</vt:lpstr>
      <vt:lpstr>2.38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'1.1'!Área_de_impresión</vt:lpstr>
      <vt:lpstr>'1.18'!Área_de_impresión</vt:lpstr>
      <vt:lpstr>'1.19'!Área_de_impresión</vt:lpstr>
      <vt:lpstr>'1.2'!Área_de_impresión</vt:lpstr>
      <vt:lpstr>'1.3'!Área_de_impresión</vt:lpstr>
      <vt:lpstr>'2.1'!Área_de_impresión</vt:lpstr>
      <vt:lpstr>'2.10'!Área_de_impresión</vt:lpstr>
      <vt:lpstr>'2.11'!Área_de_impresión</vt:lpstr>
      <vt:lpstr>'2.12'!Área_de_impresión</vt:lpstr>
      <vt:lpstr>'2.13'!Área_de_impresión</vt:lpstr>
      <vt:lpstr>'2.14'!Área_de_impresión</vt:lpstr>
      <vt:lpstr>'2.15'!Área_de_impresión</vt:lpstr>
      <vt:lpstr>'2.16'!Área_de_impresión</vt:lpstr>
      <vt:lpstr>'2.17'!Área_de_impresión</vt:lpstr>
      <vt:lpstr>'2.18'!Área_de_impresión</vt:lpstr>
      <vt:lpstr>'2.19'!Área_de_impresión</vt:lpstr>
      <vt:lpstr>'2.2'!Área_de_impresión</vt:lpstr>
      <vt:lpstr>'2.20'!Área_de_impresión</vt:lpstr>
      <vt:lpstr>'2.21'!Área_de_impresión</vt:lpstr>
      <vt:lpstr>'2.22'!Área_de_impresión</vt:lpstr>
      <vt:lpstr>'2.24'!Área_de_impresión</vt:lpstr>
      <vt:lpstr>'2.25'!Área_de_impresión</vt:lpstr>
      <vt:lpstr>'2.26'!Área_de_impresión</vt:lpstr>
      <vt:lpstr>'2.3'!Área_de_impresión</vt:lpstr>
      <vt:lpstr>'2.4'!Área_de_impresión</vt:lpstr>
      <vt:lpstr>'2.5'!Área_de_impresión</vt:lpstr>
      <vt:lpstr>'2.6'!Área_de_impresión</vt:lpstr>
      <vt:lpstr>'2.7'!Área_de_impresión</vt:lpstr>
      <vt:lpstr>'2.8'!Área_de_impresión</vt:lpstr>
      <vt:lpstr>'2.9'!Área_de_impresión</vt:lpstr>
      <vt:lpstr>'3.1'!Área_de_impresión</vt:lpstr>
      <vt:lpstr>'3.10'!Área_de_impresión</vt:lpstr>
      <vt:lpstr>'3.11'!Área_de_impresión</vt:lpstr>
      <vt:lpstr>'3.12'!Área_de_impresión</vt:lpstr>
      <vt:lpstr>'3.13'!Área_de_impresión</vt:lpstr>
      <vt:lpstr>'3.14'!Área_de_impresión</vt:lpstr>
      <vt:lpstr>'3.2'!Área_de_impresión</vt:lpstr>
      <vt:lpstr>'3.3'!Área_de_impresión</vt:lpstr>
      <vt:lpstr>'3.4'!Área_de_impresión</vt:lpstr>
      <vt:lpstr>'3.5'!Área_de_impresión</vt:lpstr>
      <vt:lpstr>'3.6'!Área_de_impresión</vt:lpstr>
      <vt:lpstr>'3.7'!Área_de_impresión</vt:lpstr>
      <vt:lpstr>'3.8'!Área_de_impresión</vt:lpstr>
      <vt:lpstr>'3.9'!Área_de_impresión</vt:lpstr>
      <vt:lpstr>'4.1'!Área_de_impresión</vt:lpstr>
      <vt:lpstr>'4.2'!Área_de_impresión</vt:lpstr>
      <vt:lpstr>'4.3'!Área_de_impresión</vt:lpstr>
      <vt:lpstr>'4.4'!Área_de_impresión</vt:lpstr>
      <vt:lpstr>'4.5'!Área_de_impresión</vt:lpstr>
      <vt:lpstr>'4.7'!Área_de_impresión</vt:lpstr>
      <vt:lpstr>'2.23'!Títulos_a_imprimir</vt:lpstr>
      <vt:lpstr>'2.27'!Títulos_a_imprimir</vt:lpstr>
      <vt:lpstr>'2.28'!Títulos_a_imprimir</vt:lpstr>
      <vt:lpstr>'2.29'!Títulos_a_imprimir</vt:lpstr>
      <vt:lpstr>'2.30'!Títulos_a_imprimir</vt:lpstr>
      <vt:lpstr>'2.31'!Títulos_a_imprimir</vt:lpstr>
      <vt:lpstr>'2.32'!Títulos_a_imprimir</vt:lpstr>
      <vt:lpstr>'2.33'!Títulos_a_imprimir</vt:lpstr>
      <vt:lpstr>'2.34'!Títulos_a_imprimir</vt:lpstr>
      <vt:lpstr>'2.35'!Títulos_a_imprimir</vt:lpstr>
      <vt:lpstr>'2.36'!Títulos_a_imprimir</vt:lpstr>
      <vt:lpstr>'2.37'!Títulos_a_imprimir</vt:lpstr>
      <vt:lpstr>'2.38'!Títulos_a_imprimir</vt:lpstr>
      <vt:lpstr>'4.10'!Títulos_a_imprimir</vt:lpstr>
      <vt:lpstr>'4.11'!Títulos_a_imprimir</vt:lpstr>
      <vt:lpstr>'4.13'!Títulos_a_imprimir</vt:lpstr>
    </vt:vector>
  </TitlesOfParts>
  <Company>Ajuntament de València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Viciano Román</dc:creator>
  <cp:lastModifiedBy>Anna Viciano Román</cp:lastModifiedBy>
  <dcterms:created xsi:type="dcterms:W3CDTF">2023-04-20T10:34:54Z</dcterms:created>
  <dcterms:modified xsi:type="dcterms:W3CDTF">2023-04-20T10:38:35Z</dcterms:modified>
</cp:coreProperties>
</file>