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tricia.garcia\Downloads\"/>
    </mc:Choice>
  </mc:AlternateContent>
  <xr:revisionPtr revIDLastSave="0" documentId="13_ncr:1_{D674E1D8-5014-4AAE-9F84-619FB700D7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en" sheetId="3" r:id="rId1"/>
    <sheet name="PAGADAS" sheetId="2" r:id="rId2"/>
    <sheet name="NO PAGADAS" sheetId="5" r:id="rId3"/>
  </sheets>
  <definedNames>
    <definedName name="_xlnm._FilterDatabase" localSheetId="1" hidden="1">PAGADAS!$A$2:$G$51</definedName>
    <definedName name="_xlnm.Print_Area" localSheetId="2">'NO PAGADAS'!$A$1:$I$9</definedName>
    <definedName name="_xlnm.Print_Titles" localSheetId="2">'NO PAGADAS'!$2:$2</definedName>
    <definedName name="_xlnm.Print_Titles" localSheetId="1">PAGADAS!$2:$2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2" l="1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24" i="2"/>
  <c r="F3" i="2"/>
  <c r="G3" i="2" l="1"/>
  <c r="B5" i="3"/>
  <c r="G3" i="5"/>
  <c r="I18" i="5"/>
  <c r="H10" i="5"/>
  <c r="I10" i="5" s="1"/>
  <c r="H11" i="5"/>
  <c r="I11" i="5" s="1"/>
  <c r="H12" i="5"/>
  <c r="I12" i="5" s="1"/>
  <c r="H13" i="5"/>
  <c r="I13" i="5" s="1"/>
  <c r="H14" i="5"/>
  <c r="I14" i="5" s="1"/>
  <c r="H15" i="5"/>
  <c r="I15" i="5" s="1"/>
  <c r="H16" i="5"/>
  <c r="I16" i="5" s="1"/>
  <c r="H17" i="5"/>
  <c r="I17" i="5" s="1"/>
  <c r="H18" i="5"/>
  <c r="H19" i="5"/>
  <c r="I19" i="5" s="1"/>
  <c r="H20" i="5"/>
  <c r="I20" i="5" s="1"/>
  <c r="H21" i="5"/>
  <c r="I21" i="5" s="1"/>
  <c r="H22" i="5"/>
  <c r="I22" i="5" s="1"/>
  <c r="H23" i="5"/>
  <c r="I23" i="5" s="1"/>
  <c r="H24" i="5"/>
  <c r="I24" i="5" s="1"/>
  <c r="H25" i="5"/>
  <c r="I25" i="5" s="1"/>
  <c r="H5" i="5"/>
  <c r="I5" i="5" s="1"/>
  <c r="H6" i="5"/>
  <c r="I6" i="5" s="1"/>
  <c r="H7" i="5"/>
  <c r="I7" i="5" s="1"/>
  <c r="H8" i="5"/>
  <c r="I8" i="5" s="1"/>
  <c r="H9" i="5"/>
  <c r="I9" i="5" s="1"/>
  <c r="H4" i="5"/>
  <c r="I4" i="5" s="1"/>
  <c r="G8" i="2"/>
  <c r="G7" i="2"/>
  <c r="G21" i="2"/>
  <c r="G6" i="2"/>
  <c r="G19" i="2"/>
  <c r="G16" i="2"/>
  <c r="G17" i="2"/>
  <c r="G18" i="2"/>
  <c r="G22" i="2"/>
  <c r="G23" i="2"/>
  <c r="G11" i="2"/>
  <c r="G4" i="2"/>
  <c r="G5" i="2"/>
  <c r="G10" i="2"/>
  <c r="G9" i="2"/>
  <c r="G20" i="2"/>
  <c r="G12" i="2"/>
  <c r="G13" i="2"/>
  <c r="G14" i="2"/>
  <c r="G15" i="2"/>
  <c r="I3" i="5" l="1"/>
  <c r="E5" i="3"/>
  <c r="F1" i="5" l="1"/>
  <c r="D5" i="3" s="1"/>
  <c r="A5" i="3" l="1"/>
  <c r="G5" i="3" s="1"/>
</calcChain>
</file>

<file path=xl/sharedStrings.xml><?xml version="1.0" encoding="utf-8"?>
<sst xmlns="http://schemas.openxmlformats.org/spreadsheetml/2006/main" count="671" uniqueCount="463">
  <si>
    <t>Fecha registro</t>
  </si>
  <si>
    <t>Fecha emisión documento</t>
  </si>
  <si>
    <t>Fecha vencimiento</t>
  </si>
  <si>
    <t>Cerrado a la fecha</t>
  </si>
  <si>
    <t>Nº documento externo</t>
  </si>
  <si>
    <t>Importe haber (DL)</t>
  </si>
  <si>
    <t>Dias cerrado</t>
  </si>
  <si>
    <t>Dias pendiente cerrado</t>
  </si>
  <si>
    <t>Nombre proveedor</t>
  </si>
  <si>
    <t>MOVISTAR PROSEGUR ALARMAS, S.L.</t>
  </si>
  <si>
    <t>VIAJES TRANSVIA TOURS S.L.</t>
  </si>
  <si>
    <t>DIAS PAGO x IMPORTE</t>
  </si>
  <si>
    <t>TOTAL PAGOS EFECTUADOS EN EL MES</t>
  </si>
  <si>
    <t>TOTAL PENDIENTE DE PAGO EN EL MES</t>
  </si>
  <si>
    <t>IMPORTE PAGOS REALIZADOS</t>
  </si>
  <si>
    <t>RATIO OPERACIONES PENDIENTES DE PAGO</t>
  </si>
  <si>
    <t>IMPORTES PAGOS PENDIENTES</t>
  </si>
  <si>
    <t>PMP Mensual (en dias)</t>
  </si>
  <si>
    <t>RATIO OPERACIONES PAGADAS</t>
  </si>
  <si>
    <t>ULTIMO DIA DEL PERIODO</t>
  </si>
  <si>
    <t>Nº DIAS PDTES.PAGO = FECHA PERIODO -(FECHA REGISTRO)</t>
  </si>
  <si>
    <t>Día pdtes pago x importe pdte pago</t>
  </si>
  <si>
    <t>TIXALIA WORLDWIDE S.L.</t>
  </si>
  <si>
    <t>QUIRON PREVENCION S.L.U.</t>
  </si>
  <si>
    <t>S.I. CATEDRAL VALENCIA</t>
  </si>
  <si>
    <t>SAIMA SISTEMAS S.L.</t>
  </si>
  <si>
    <t>NAVARRO SANCHEZ, ALEJANDRO</t>
  </si>
  <si>
    <t>AVANQUA OCEANOGRAFIC, S.L.</t>
  </si>
  <si>
    <t>EL PALMAR C.B.</t>
  </si>
  <si>
    <t>DOYOUBIKE S.L.N.E.</t>
  </si>
  <si>
    <t>ABOGADOS Y CONSULTORES DE ADMON PBCA. S.L.</t>
  </si>
  <si>
    <t>FLYCAR S.A.</t>
  </si>
  <si>
    <t>DUEDADERBY S.L.</t>
  </si>
  <si>
    <t>ZOOCHA S.L.</t>
  </si>
  <si>
    <t>AENA S.A.</t>
  </si>
  <si>
    <t>ADIF ALTA VELOCIDAD</t>
  </si>
  <si>
    <t>DE TORRES Y AÑÓN GEST. OCIO Y TURISMO S.L.</t>
  </si>
  <si>
    <t>SEHRVENPA S.L.</t>
  </si>
  <si>
    <t>TURIANORTE S.L.</t>
  </si>
  <si>
    <t>AE GESTIO S.L.</t>
  </si>
  <si>
    <t>MENTA ADVERTISING S.L.</t>
  </si>
  <si>
    <t>SH OPTIMIZA EN RED S.L.</t>
  </si>
  <si>
    <t>MY TAXI IBERIA S.L.</t>
  </si>
  <si>
    <t>LACLAVE CREACION S.L.</t>
  </si>
  <si>
    <t>VIAJES PRIVILEGE S.L.</t>
  </si>
  <si>
    <t>ACTIVEX SERVICIOS INTEGRALES S.A.</t>
  </si>
  <si>
    <t>VISALIA ENERGIA S.L.</t>
  </si>
  <si>
    <t>GRUPOR VALENCIA IMAGEN ESTRATEGICA SLU</t>
  </si>
  <si>
    <t>SOTHIS SERVICIOS TECNOLOGICOS S.L.</t>
  </si>
  <si>
    <t>VISITAS GUIADAS Y EXCURSIONES VALENCIA AND GO S.L.</t>
  </si>
  <si>
    <t>ORANGE ESPAGNE S.A.U.</t>
  </si>
  <si>
    <t>ESTIMADO JOSE ALFREDO S.L.</t>
  </si>
  <si>
    <t>TIPOGRAFIA BERNES S.L.</t>
  </si>
  <si>
    <t>TRAVEL LINK DIGITAL CO LTD</t>
  </si>
  <si>
    <t>METAMORFOSIS MOI S.L.</t>
  </si>
  <si>
    <t>GARCIA MARTINEZ, PEDRO ANGEL</t>
  </si>
  <si>
    <t>BALDRICK &amp; MUNITZ S.L.</t>
  </si>
  <si>
    <t>MYCLOUDDOOR SECURITY &amp; INNOVATION S.L.</t>
  </si>
  <si>
    <t>STARTUL S.L.</t>
  </si>
  <si>
    <t xml:space="preserve">GRENKE RENT S.L. </t>
  </si>
  <si>
    <t>GOOGLE CLOUD EMEA LIMITED</t>
  </si>
  <si>
    <t>TECMO INSTALACIONES OBRAS Y SERVICIOS S.A.</t>
  </si>
  <si>
    <t>ILUNION LIMPIEZA Y MEDIOAMBIENTE S.A.</t>
  </si>
  <si>
    <t>TELETAXI C.V.L.</t>
  </si>
  <si>
    <t>PALMA TOOLS S.L.</t>
  </si>
  <si>
    <t>EMOTIONAL BUSINESS S.L.U.</t>
  </si>
  <si>
    <t>BLANCH &amp; BLANCH COMUNICACION S.L.</t>
  </si>
  <si>
    <t>ASOC.DE GUIAS OFICIALES DE TURISMO DE LA C.V.</t>
  </si>
  <si>
    <t>MARCO PEREZ, JOAN</t>
  </si>
  <si>
    <t>VODAFONE ESPAÑA S.A.</t>
  </si>
  <si>
    <t>HAVAS MEDIA GROUP LEVANTE S.L.</t>
  </si>
  <si>
    <t>EXPERTICKET S.L.</t>
  </si>
  <si>
    <t>HERRERO Y ASOCIADOS  S.L.</t>
  </si>
  <si>
    <t>VIAJES GLOBUS S.A.</t>
  </si>
  <si>
    <t>GARCIA FURIO, SALVADOR</t>
  </si>
  <si>
    <t>SERVICIOS AUXILIARES TURIART S.L.</t>
  </si>
  <si>
    <t>1-250004431</t>
  </si>
  <si>
    <t>PROMEDIOS EXCLUSIVAS DE PUBLICIDAD S.L.</t>
  </si>
  <si>
    <t>INSTITUT VALENCIA DÁRT MODERN</t>
  </si>
  <si>
    <t>GRUPO GRÁFICO GALLARDO S.L.</t>
  </si>
  <si>
    <t>ENROLAT S.L.</t>
  </si>
  <si>
    <t>1 000303</t>
  </si>
  <si>
    <t>2025-0284</t>
  </si>
  <si>
    <t>02525694</t>
  </si>
  <si>
    <t>02525616</t>
  </si>
  <si>
    <t>FORTUNA, ILARIA</t>
  </si>
  <si>
    <t>LABERIT SISTEMAS S.L.</t>
  </si>
  <si>
    <t>MICROFILM 2.0 S.L.</t>
  </si>
  <si>
    <t>WHITE MS PRODUCCIONES S.L.</t>
  </si>
  <si>
    <t>SERV INTE DE ATT.AL CLIENTE Y VTAS XUPERA XXI S.A</t>
  </si>
  <si>
    <t>CT-25 / 1053</t>
  </si>
  <si>
    <t>25 / 0V / 11.078</t>
  </si>
  <si>
    <t>FV-011995</t>
  </si>
  <si>
    <t>CI-25-00300</t>
  </si>
  <si>
    <t>998-448120</t>
  </si>
  <si>
    <t>FA-49666</t>
  </si>
  <si>
    <t>601-KF25-86308</t>
  </si>
  <si>
    <t>AF-FV25-12502</t>
  </si>
  <si>
    <t>AF-FV25-12241</t>
  </si>
  <si>
    <t>C.A.C., S.A.</t>
  </si>
  <si>
    <t>925 / 4727 / 2025</t>
  </si>
  <si>
    <t>925 / 4743 / 2025</t>
  </si>
  <si>
    <t>925 / 5102 / 202</t>
  </si>
  <si>
    <t>2025001713</t>
  </si>
  <si>
    <t>2025001631</t>
  </si>
  <si>
    <t>A012 2025000996</t>
  </si>
  <si>
    <t>A012 2025000962</t>
  </si>
  <si>
    <t>F251050</t>
  </si>
  <si>
    <t>312505674</t>
  </si>
  <si>
    <t>312505675</t>
  </si>
  <si>
    <t>312505673</t>
  </si>
  <si>
    <t>312505672</t>
  </si>
  <si>
    <t>MUÑOZ PUIG, AMPARO</t>
  </si>
  <si>
    <t>2025-12</t>
  </si>
  <si>
    <t>2025-11</t>
  </si>
  <si>
    <t>MONTAÑA STUDIO S.L.</t>
  </si>
  <si>
    <t>A0167/2025</t>
  </si>
  <si>
    <t>2025000307</t>
  </si>
  <si>
    <t>INV-Z432</t>
  </si>
  <si>
    <t>3250515726</t>
  </si>
  <si>
    <t>1-250004728</t>
  </si>
  <si>
    <t>1-250004516</t>
  </si>
  <si>
    <t>025487</t>
  </si>
  <si>
    <t>46/25</t>
  </si>
  <si>
    <t>47/25</t>
  </si>
  <si>
    <t>C069/25</t>
  </si>
  <si>
    <t>GRAFICAS MARI MONTAÑANA S.L.</t>
  </si>
  <si>
    <t>A / 20250657</t>
  </si>
  <si>
    <t>A / 20250656</t>
  </si>
  <si>
    <t>EDICIONES DEUSTO S.A.</t>
  </si>
  <si>
    <t>FV/42196</t>
  </si>
  <si>
    <t>001115</t>
  </si>
  <si>
    <t>001113</t>
  </si>
  <si>
    <t>25/259</t>
  </si>
  <si>
    <t>RATIO DE LAS OPERACIONES PAGADAS ENERO 2026</t>
  </si>
  <si>
    <t>MILZ RAMON, JORGE</t>
  </si>
  <si>
    <t>RATIO DE LAS OPERACIONES PENDIENTES DE PAGO ENERO 2026</t>
  </si>
  <si>
    <t>4/2026</t>
  </si>
  <si>
    <t>ACTUACIONES EN PROTECCION DE DATOS S.L.</t>
  </si>
  <si>
    <t>A 250590</t>
  </si>
  <si>
    <t>ADECCO FORMACION S.A.</t>
  </si>
  <si>
    <t>9060210001327</t>
  </si>
  <si>
    <t>9060210001326</t>
  </si>
  <si>
    <t>2601500933</t>
  </si>
  <si>
    <t>2601500932</t>
  </si>
  <si>
    <t>2601500931</t>
  </si>
  <si>
    <t>001207</t>
  </si>
  <si>
    <t>001205</t>
  </si>
  <si>
    <t>1852169653</t>
  </si>
  <si>
    <t>370298465</t>
  </si>
  <si>
    <t>370296206</t>
  </si>
  <si>
    <t>1852163015</t>
  </si>
  <si>
    <t>1852162967</t>
  </si>
  <si>
    <t>1852141082</t>
  </si>
  <si>
    <t>370294461</t>
  </si>
  <si>
    <t>1852133429</t>
  </si>
  <si>
    <t>2 000001</t>
  </si>
  <si>
    <t>ASOCIACION ESPAÑOLA FILM COMMISSIONERS</t>
  </si>
  <si>
    <t>2026/6</t>
  </si>
  <si>
    <t>AUREN AUDITORES SP S.L.P.</t>
  </si>
  <si>
    <t>165FVN25000397</t>
  </si>
  <si>
    <t>1-250004912</t>
  </si>
  <si>
    <t>26-4</t>
  </si>
  <si>
    <t>925 / 5395 / 202</t>
  </si>
  <si>
    <t>925 / 5389 / 2025</t>
  </si>
  <si>
    <t>A-0094</t>
  </si>
  <si>
    <t>103   000008734</t>
  </si>
  <si>
    <t>2025.A.48</t>
  </si>
  <si>
    <t>4486</t>
  </si>
  <si>
    <t>A/3</t>
  </si>
  <si>
    <t>FAITEM PLUS PROMOCIONES S.L.</t>
  </si>
  <si>
    <t>33044</t>
  </si>
  <si>
    <t>F126000085</t>
  </si>
  <si>
    <t>03-2026</t>
  </si>
  <si>
    <t xml:space="preserve">FUNDACION DE LA C.V. LIBERTAS7 </t>
  </si>
  <si>
    <t>M/250025</t>
  </si>
  <si>
    <t>039</t>
  </si>
  <si>
    <t>012</t>
  </si>
  <si>
    <t>GRAFICAS LITONEMA S.L.</t>
  </si>
  <si>
    <t>D 26006</t>
  </si>
  <si>
    <t>GREENAREA PAISAJISMO S.L.</t>
  </si>
  <si>
    <t>FRA/2026/00004</t>
  </si>
  <si>
    <t>26/00000007</t>
  </si>
  <si>
    <t>02600072</t>
  </si>
  <si>
    <t>HAD2600011</t>
  </si>
  <si>
    <t>ILUMINACIONES JUST S.L.</t>
  </si>
  <si>
    <t>N/9</t>
  </si>
  <si>
    <t>3250516284</t>
  </si>
  <si>
    <t>S-90-12</t>
  </si>
  <si>
    <t>INSTITUTO DE TURISMO DE ESPAÑA, O.A.</t>
  </si>
  <si>
    <t>98/2026</t>
  </si>
  <si>
    <t>51/2026</t>
  </si>
  <si>
    <t>KONICA MINOLTA BUSINESS SOLUTIONS SPAIN S.A.</t>
  </si>
  <si>
    <t>2550238505</t>
  </si>
  <si>
    <t>F261003</t>
  </si>
  <si>
    <t>25/283</t>
  </si>
  <si>
    <t>F260165</t>
  </si>
  <si>
    <t>E632601331260</t>
  </si>
  <si>
    <t>E632601331259</t>
  </si>
  <si>
    <t>2025-13</t>
  </si>
  <si>
    <t>998-449915</t>
  </si>
  <si>
    <t>FSC-1470</t>
  </si>
  <si>
    <t>FSC-1379</t>
  </si>
  <si>
    <t>2556</t>
  </si>
  <si>
    <t>M01/0086984503</t>
  </si>
  <si>
    <t>601-KF26-2337</t>
  </si>
  <si>
    <t>A10020300568-0126</t>
  </si>
  <si>
    <t>IFV2512-000130</t>
  </si>
  <si>
    <t>PUBLIGRAMA ADVERTISING S.L.</t>
  </si>
  <si>
    <t>8941-25</t>
  </si>
  <si>
    <t>2260031172</t>
  </si>
  <si>
    <t>2250722722</t>
  </si>
  <si>
    <t>FI-2512-0000040</t>
  </si>
  <si>
    <t>FI-2512-0000033</t>
  </si>
  <si>
    <t>FV/2026000192</t>
  </si>
  <si>
    <t>SALES MARTINEZ S.L.</t>
  </si>
  <si>
    <t>26/0020</t>
  </si>
  <si>
    <t>SCOUT AND FILM TEAM S.L.</t>
  </si>
  <si>
    <t>FC261</t>
  </si>
  <si>
    <t>6 000464</t>
  </si>
  <si>
    <t>SERIDOM S.L.</t>
  </si>
  <si>
    <t>2523434</t>
  </si>
  <si>
    <t>SERVINOPAR S.L.U.</t>
  </si>
  <si>
    <t>1079-686</t>
  </si>
  <si>
    <t>VV0013-25</t>
  </si>
  <si>
    <t>FV-012049</t>
  </si>
  <si>
    <t>FV-011845</t>
  </si>
  <si>
    <t>25 / 0V / 12.061</t>
  </si>
  <si>
    <t>A-2269264</t>
  </si>
  <si>
    <t>597</t>
  </si>
  <si>
    <t>600</t>
  </si>
  <si>
    <t>599</t>
  </si>
  <si>
    <t>584</t>
  </si>
  <si>
    <t>AR012 2026000005</t>
  </si>
  <si>
    <t>AR012 2025000744</t>
  </si>
  <si>
    <t>20251254</t>
  </si>
  <si>
    <t>25054</t>
  </si>
  <si>
    <t>EX0003A/010012/25</t>
  </si>
  <si>
    <t>B - 199/25</t>
  </si>
  <si>
    <t>V/01001214/26</t>
  </si>
  <si>
    <t>V/01001166/26</t>
  </si>
  <si>
    <t>V/01001165/26</t>
  </si>
  <si>
    <t>B/01000665/26</t>
  </si>
  <si>
    <t>V/12001084/25</t>
  </si>
  <si>
    <t>V/12001523/25</t>
  </si>
  <si>
    <t>V/12001511/25</t>
  </si>
  <si>
    <t>V/12001248/25</t>
  </si>
  <si>
    <t>V/12002380/25</t>
  </si>
  <si>
    <t>V/12002295/25</t>
  </si>
  <si>
    <t>V/12000800/25</t>
  </si>
  <si>
    <t>V/12001766/25</t>
  </si>
  <si>
    <t>V/12001225/25</t>
  </si>
  <si>
    <t>V/12001083/25</t>
  </si>
  <si>
    <t>V/11000777/25</t>
  </si>
  <si>
    <t>V/12001013/25</t>
  </si>
  <si>
    <t>V/12000937/25</t>
  </si>
  <si>
    <t>B/12000698/25</t>
  </si>
  <si>
    <t>B/12000697/25</t>
  </si>
  <si>
    <t>F250138</t>
  </si>
  <si>
    <t>CI0925646025</t>
  </si>
  <si>
    <t>9420094528</t>
  </si>
  <si>
    <t>9420094428</t>
  </si>
  <si>
    <t>A250134</t>
  </si>
  <si>
    <t>YMANT SERVICIOS INFORMATICOS S.L.</t>
  </si>
  <si>
    <t>2025/4921</t>
  </si>
  <si>
    <t xml:space="preserve"> PERIODO MEDIO DE PAGO  - FEBRERO 2026 
FUNDACIÓ VISIT VALÈNCIA DE LA COMUNITAT VALENCIANA</t>
  </si>
  <si>
    <t>CRITERIUM SOFTWARE Y SERVICIOS SLU</t>
  </si>
  <si>
    <t>122600508</t>
  </si>
  <si>
    <t>B/01000680/26</t>
  </si>
  <si>
    <t>GRUPO SERVIMARK S.L.</t>
  </si>
  <si>
    <t>A 26000016</t>
  </si>
  <si>
    <t>GARCIA FERNANDEZ-SERRANO, RICARDO</t>
  </si>
  <si>
    <t>0001/26</t>
  </si>
  <si>
    <t>C.A.C. S.A.</t>
  </si>
  <si>
    <t>926 / 298 / 2026</t>
  </si>
  <si>
    <t>926 / 288 / 2026</t>
  </si>
  <si>
    <t>1-260000212</t>
  </si>
  <si>
    <t>0000115541/2026</t>
  </si>
  <si>
    <t>F260182</t>
  </si>
  <si>
    <t>F260004</t>
  </si>
  <si>
    <t>SOLITIUM S.L.</t>
  </si>
  <si>
    <t>26SF10021175</t>
  </si>
  <si>
    <t>26SF10021174</t>
  </si>
  <si>
    <t>998-452918</t>
  </si>
  <si>
    <t>RIVAS DE ANDRES, EDUARDO</t>
  </si>
  <si>
    <t>03/26</t>
  </si>
  <si>
    <t>2026000033</t>
  </si>
  <si>
    <t>F126000134</t>
  </si>
  <si>
    <t>2026- A002 PAGO AEAT</t>
  </si>
  <si>
    <t>C006/26</t>
  </si>
  <si>
    <t>MEYDIS  S.L.</t>
  </si>
  <si>
    <t>2026FV000004</t>
  </si>
  <si>
    <t>20263001000027</t>
  </si>
  <si>
    <t>02600324</t>
  </si>
  <si>
    <t>02600186</t>
  </si>
  <si>
    <t>02600183</t>
  </si>
  <si>
    <t>V/01001167/26</t>
  </si>
  <si>
    <t>26/015</t>
  </si>
  <si>
    <t>CT-26 / 74</t>
  </si>
  <si>
    <t>FV-012080</t>
  </si>
  <si>
    <t>F261008</t>
  </si>
  <si>
    <t>36/26</t>
  </si>
  <si>
    <t>INV-Z434</t>
  </si>
  <si>
    <t>6 000019</t>
  </si>
  <si>
    <t>V/01004273/26</t>
  </si>
  <si>
    <t>V/01002965/26</t>
  </si>
  <si>
    <t>B/01001005/26</t>
  </si>
  <si>
    <t>B/01000799/26</t>
  </si>
  <si>
    <t>V/01005033/26</t>
  </si>
  <si>
    <t>S-90-1</t>
  </si>
  <si>
    <t>FI-2601-0000052</t>
  </si>
  <si>
    <t>35/26</t>
  </si>
  <si>
    <t>EX0003A/010006/26</t>
  </si>
  <si>
    <t>A260002</t>
  </si>
  <si>
    <t>V/01005924/26</t>
  </si>
  <si>
    <t>624</t>
  </si>
  <si>
    <t>FI-2601-0000058</t>
  </si>
  <si>
    <t>001</t>
  </si>
  <si>
    <t>2026-01</t>
  </si>
  <si>
    <t>2601</t>
  </si>
  <si>
    <t>B - 008/26</t>
  </si>
  <si>
    <t>043</t>
  </si>
  <si>
    <t>5483618926</t>
  </si>
  <si>
    <t>26001</t>
  </si>
  <si>
    <t>A-2270656</t>
  </si>
  <si>
    <t>M01/0087017927</t>
  </si>
  <si>
    <t>A10020369751-0226</t>
  </si>
  <si>
    <t>601-KF26-11866</t>
  </si>
  <si>
    <t>AF-FV26-00988</t>
  </si>
  <si>
    <t>PEER TO PEER SOLUCIONES INFORMATICAS, S.L.</t>
  </si>
  <si>
    <t>4/260118</t>
  </si>
  <si>
    <t>A 260009</t>
  </si>
  <si>
    <t>F126000159</t>
  </si>
  <si>
    <t>312600401</t>
  </si>
  <si>
    <t>4513</t>
  </si>
  <si>
    <t>9420098010</t>
  </si>
  <si>
    <t>INSTITUTO NACIONAL ESTADISTICAS</t>
  </si>
  <si>
    <t>7347</t>
  </si>
  <si>
    <t>B/01001208/26</t>
  </si>
  <si>
    <t>B/01001198/26</t>
  </si>
  <si>
    <t>I.C.C.A.</t>
  </si>
  <si>
    <t>20260267</t>
  </si>
  <si>
    <t>HIDRAQUA GESTION INT. DE AGUAS DE LEVANTE</t>
  </si>
  <si>
    <t>01632026A100007440</t>
  </si>
  <si>
    <t>26-16</t>
  </si>
  <si>
    <t>CI-26-00016</t>
  </si>
  <si>
    <t>FV/2026000565</t>
  </si>
  <si>
    <t>A/18</t>
  </si>
  <si>
    <t>INV-Z435</t>
  </si>
  <si>
    <t>1852189839</t>
  </si>
  <si>
    <t>VV0001-26</t>
  </si>
  <si>
    <t>V/02000169/26</t>
  </si>
  <si>
    <t>ELECTRO CHANCE S.L.</t>
  </si>
  <si>
    <t>D/2026/00053</t>
  </si>
  <si>
    <t>MOVEA CONSULTING MOBILITY S.L.</t>
  </si>
  <si>
    <t>C26003</t>
  </si>
  <si>
    <t>HOPSCOTCH NETWORK SPAIN S.L.</t>
  </si>
  <si>
    <t>F260026</t>
  </si>
  <si>
    <t>VIS-SCV-2026/002950</t>
  </si>
  <si>
    <t>PUNTODIS ACCESSIBLE SOLUTIONS IN SING-WR S.L.</t>
  </si>
  <si>
    <t>2026/43</t>
  </si>
  <si>
    <t>103   000009026</t>
  </si>
  <si>
    <t>V/02000203/26</t>
  </si>
  <si>
    <t>V/02000217/26</t>
  </si>
  <si>
    <t>B/02000147/26</t>
  </si>
  <si>
    <t>V/02000219/26</t>
  </si>
  <si>
    <t>V/02000204/26</t>
  </si>
  <si>
    <t>V/02000200/26</t>
  </si>
  <si>
    <t>V/02000215/26</t>
  </si>
  <si>
    <t>V/02000199/26</t>
  </si>
  <si>
    <t>V/02000218/26</t>
  </si>
  <si>
    <t>V/02000231/26</t>
  </si>
  <si>
    <t>V/02000201/26</t>
  </si>
  <si>
    <t>V/02000198/26</t>
  </si>
  <si>
    <t>36/2026</t>
  </si>
  <si>
    <t>365 - 26</t>
  </si>
  <si>
    <t>MEETINGPACKS S.L.</t>
  </si>
  <si>
    <t>SE 260073</t>
  </si>
  <si>
    <t xml:space="preserve">ALLIANZ CIA. SGROS. Y REASGROS. S.A. </t>
  </si>
  <si>
    <t>POLIZA 05328855700000</t>
  </si>
  <si>
    <t>POLIZA 03841809700000</t>
  </si>
  <si>
    <t xml:space="preserve">PAL-ART SERVICIOS VALENCIA S.L. </t>
  </si>
  <si>
    <t>1718-619</t>
  </si>
  <si>
    <t>A-0002</t>
  </si>
  <si>
    <t>SL26/000038</t>
  </si>
  <si>
    <t>925 / 5133 / 2025</t>
  </si>
  <si>
    <t>2026000017</t>
  </si>
  <si>
    <t>25084</t>
  </si>
  <si>
    <t>25085</t>
  </si>
  <si>
    <t>IBERDROLA CLIENTES S.A.U.</t>
  </si>
  <si>
    <t>21260210010346522</t>
  </si>
  <si>
    <t>25089</t>
  </si>
  <si>
    <t>26SF10030680</t>
  </si>
  <si>
    <t>A - 000603</t>
  </si>
  <si>
    <t>OFFICE24 SOLUTIONS S.L.</t>
  </si>
  <si>
    <t>1/26102/758</t>
  </si>
  <si>
    <t>1/26102/757</t>
  </si>
  <si>
    <t>1852185307</t>
  </si>
  <si>
    <t>1718-823</t>
  </si>
  <si>
    <t>FORWARD DATA S.L.</t>
  </si>
  <si>
    <t>26FK-26000036</t>
  </si>
  <si>
    <t>26FK-26000035</t>
  </si>
  <si>
    <t>A012 2026000063</t>
  </si>
  <si>
    <t>F126000218</t>
  </si>
  <si>
    <t>SL26/000001</t>
  </si>
  <si>
    <t>VITALY HEALTH SERVICES S.L.</t>
  </si>
  <si>
    <t>IFCV2602-02020</t>
  </si>
  <si>
    <t>SECURITAS DIRECT ESPAÑA S.A.U.</t>
  </si>
  <si>
    <t>2602C00112272</t>
  </si>
  <si>
    <t>2601C00168516</t>
  </si>
  <si>
    <t>LA FABRICA GESTION MAS CULTURA SL</t>
  </si>
  <si>
    <t>AA/260057</t>
  </si>
  <si>
    <t>INV-Z431</t>
  </si>
  <si>
    <t>V/02000794/26</t>
  </si>
  <si>
    <t>B/02000457/26</t>
  </si>
  <si>
    <t>V/02000891/26</t>
  </si>
  <si>
    <t>V/02000890/26</t>
  </si>
  <si>
    <t>2601501959</t>
  </si>
  <si>
    <t>2601501958</t>
  </si>
  <si>
    <t>2601501957</t>
  </si>
  <si>
    <t>V/02000952/26</t>
  </si>
  <si>
    <t>V/02000951/26</t>
  </si>
  <si>
    <t>V/02000950/26</t>
  </si>
  <si>
    <t>B/02000535/26</t>
  </si>
  <si>
    <t>V/02000888/26</t>
  </si>
  <si>
    <t>INTERACTIVE ADVERTISING BUREAU SPAIN -IAB SPAIN</t>
  </si>
  <si>
    <t>222/2026</t>
  </si>
  <si>
    <t>CLUB POLIDEPORTIVO CONQUERIDOR</t>
  </si>
  <si>
    <t>2026-12</t>
  </si>
  <si>
    <t>370298884</t>
  </si>
  <si>
    <t>1852208266</t>
  </si>
  <si>
    <t>V/02001034/26</t>
  </si>
  <si>
    <t>V/02000889/26</t>
  </si>
  <si>
    <t>V/02000894/26</t>
  </si>
  <si>
    <t>B/02000654/26</t>
  </si>
  <si>
    <t>B/02000482/26</t>
  </si>
  <si>
    <t>POLIZA 05515632400000</t>
  </si>
  <si>
    <t>PROSEGUR SERVICIOS DE EFECTIVO ESPAÑA S.L.U.</t>
  </si>
  <si>
    <t>001466A0689</t>
  </si>
  <si>
    <t>001466A0688</t>
  </si>
  <si>
    <t>001466A0687</t>
  </si>
  <si>
    <t>001466A0686</t>
  </si>
  <si>
    <t>21260213010175391</t>
  </si>
  <si>
    <t>KIDS ADVERTAINMENT S.L.</t>
  </si>
  <si>
    <t>2025 / 294</t>
  </si>
  <si>
    <t>TICMOVEO, S.L.</t>
  </si>
  <si>
    <t>FE.2026.TIC.014</t>
  </si>
  <si>
    <t>9060210001545</t>
  </si>
  <si>
    <t>9060210001546</t>
  </si>
  <si>
    <t>SELP SOLUTIONS SPAIN S.L.</t>
  </si>
  <si>
    <t>26CI02AG1103</t>
  </si>
  <si>
    <t>673</t>
  </si>
  <si>
    <t>F260095</t>
  </si>
  <si>
    <t>26SF10034580</t>
  </si>
  <si>
    <t>E632602314875</t>
  </si>
  <si>
    <t>E632602190239</t>
  </si>
  <si>
    <t>E632602175203</t>
  </si>
  <si>
    <t>E632602175202</t>
  </si>
  <si>
    <t>AVANCE DE PUBLICIDAD S.L.</t>
  </si>
  <si>
    <t>1 260057</t>
  </si>
  <si>
    <t>2026FV000010</t>
  </si>
  <si>
    <t>20263002000036</t>
  </si>
  <si>
    <t>E632602363611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</si>
</sst>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b/>
      <sz val="12"/>
      <color theme="4" tint="-0.499984740745262"/>
      <name val="Aptos Narrow"/>
      <family val="2"/>
    </font>
    <font>
      <sz val="12"/>
      <name val="Aptos Narrow"/>
      <family val="2"/>
    </font>
    <font>
      <b/>
      <sz val="12"/>
      <name val="Aptos Narrow"/>
      <family val="2"/>
    </font>
    <font>
      <b/>
      <sz val="12"/>
      <color theme="0"/>
      <name val="Aptos Narrow"/>
      <family val="2"/>
    </font>
    <font>
      <sz val="11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theme="4" tint="-0.24994659260841701"/>
      </patternFill>
    </fill>
    <fill>
      <patternFill patternType="solid">
        <fgColor theme="4" tint="-0.249977111117893"/>
        <bgColor theme="4" tint="-0.24994659260841701"/>
      </patternFill>
    </fill>
    <fill>
      <patternFill patternType="solid">
        <fgColor theme="3" tint="0.89999084444715716"/>
        <bgColor theme="4" tint="-0.24994659260841701"/>
      </patternFill>
    </fill>
    <fill>
      <patternFill patternType="solid">
        <fgColor rgb="FFFFFF00"/>
        <bgColor rgb="FF000000"/>
      </patternFill>
    </fill>
    <fill>
      <patternFill patternType="solid">
        <fgColor rgb="FFB4C6E7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43" fontId="0" fillId="0" borderId="0" xfId="1" applyFont="1"/>
    <xf numFmtId="43" fontId="1" fillId="2" borderId="0" xfId="1" applyFont="1" applyFill="1" applyAlignment="1">
      <alignment horizontal="center" vertical="center" wrapText="1"/>
    </xf>
    <xf numFmtId="49" fontId="1" fillId="0" borderId="0" xfId="0" applyNumberFormat="1" applyFont="1"/>
    <xf numFmtId="49" fontId="1" fillId="2" borderId="0" xfId="0" applyNumberFormat="1" applyFont="1" applyFill="1" applyAlignment="1">
      <alignment vertical="center"/>
    </xf>
    <xf numFmtId="43" fontId="0" fillId="2" borderId="0" xfId="1" applyFont="1" applyFill="1"/>
    <xf numFmtId="0" fontId="1" fillId="3" borderId="0" xfId="0" applyFont="1" applyFill="1"/>
    <xf numFmtId="4" fontId="1" fillId="3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vertical="center"/>
    </xf>
    <xf numFmtId="0" fontId="5" fillId="0" borderId="0" xfId="2" applyFont="1"/>
    <xf numFmtId="0" fontId="7" fillId="0" borderId="0" xfId="2" applyFont="1" applyAlignment="1">
      <alignment horizontal="center" vertical="center" wrapText="1"/>
    </xf>
    <xf numFmtId="0" fontId="4" fillId="6" borderId="0" xfId="2" applyFont="1" applyFill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4" fontId="5" fillId="0" borderId="0" xfId="2" applyNumberFormat="1" applyFont="1" applyAlignment="1">
      <alignment horizontal="center" vertical="center"/>
    </xf>
    <xf numFmtId="4" fontId="6" fillId="0" borderId="0" xfId="2" applyNumberFormat="1" applyFont="1" applyAlignment="1">
      <alignment horizontal="center" vertical="center"/>
    </xf>
    <xf numFmtId="0" fontId="0" fillId="2" borderId="0" xfId="0" applyFill="1"/>
    <xf numFmtId="14" fontId="0" fillId="0" borderId="0" xfId="0" applyNumberFormat="1"/>
    <xf numFmtId="4" fontId="0" fillId="0" borderId="0" xfId="0" applyNumberFormat="1"/>
    <xf numFmtId="49" fontId="0" fillId="0" borderId="0" xfId="0" applyNumberFormat="1"/>
    <xf numFmtId="1" fontId="0" fillId="0" borderId="0" xfId="0" applyNumberFormat="1"/>
    <xf numFmtId="0" fontId="1" fillId="7" borderId="0" xfId="0" applyFont="1" applyFill="1" applyAlignment="1">
      <alignment horizontal="left" vertical="center" wrapText="1"/>
    </xf>
    <xf numFmtId="2" fontId="1" fillId="7" borderId="0" xfId="0" applyNumberFormat="1" applyFont="1" applyFill="1" applyAlignment="1">
      <alignment horizontal="center" vertical="center"/>
    </xf>
    <xf numFmtId="43" fontId="1" fillId="8" borderId="0" xfId="1" applyFont="1" applyFill="1" applyBorder="1" applyAlignment="1">
      <alignment horizontal="center" vertical="center" wrapText="1"/>
    </xf>
    <xf numFmtId="14" fontId="1" fillId="8" borderId="0" xfId="0" applyNumberFormat="1" applyFont="1" applyFill="1" applyAlignment="1">
      <alignment horizontal="center" vertical="center"/>
    </xf>
    <xf numFmtId="4" fontId="1" fillId="8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" fontId="1" fillId="2" borderId="0" xfId="0" applyNumberFormat="1" applyFont="1" applyFill="1" applyAlignment="1">
      <alignment horizontal="center" vertical="center" wrapText="1"/>
    </xf>
    <xf numFmtId="14" fontId="8" fillId="0" borderId="0" xfId="0" applyNumberFormat="1" applyFont="1"/>
    <xf numFmtId="49" fontId="8" fillId="0" borderId="0" xfId="0" applyNumberFormat="1" applyFont="1"/>
    <xf numFmtId="4" fontId="8" fillId="0" borderId="0" xfId="0" applyNumberFormat="1" applyFont="1"/>
    <xf numFmtId="1" fontId="8" fillId="0" borderId="0" xfId="0" applyNumberFormat="1" applyFont="1"/>
    <xf numFmtId="0" fontId="7" fillId="4" borderId="0" xfId="2" applyFont="1" applyFill="1" applyAlignment="1">
      <alignment horizontal="center" vertical="center" wrapText="1"/>
    </xf>
    <xf numFmtId="0" fontId="7" fillId="5" borderId="0" xfId="2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61ABDF86-F50E-4196-BA13-09550C3AFD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228421</xdr:colOff>
      <xdr:row>0</xdr:row>
      <xdr:rowOff>74348</xdr:rowOff>
    </xdr:from>
    <xdr:to>
      <xdr:col>0</xdr:col>
      <xdr:colOff>1499625</xdr:colOff>
      <xdr:row>0</xdr:row>
      <xdr:rowOff>511284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207451-7BCA-47D9-9F98-EC7BD5DB9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421" y="74348"/>
          <a:ext cx="1271204" cy="436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6C315-3B43-4893-9F63-31295199C25E}">
  <dimension ref="A2:G5"/>
  <sheetViews>
    <sheetView tabSelected="1" zoomScale="85" zoomScaleNormal="85" zoomScaleSheetLayoutView="110" workbookViewId="0">
      <selection activeCell="G5" sqref="G5"/>
    </sheetView>
  </sheetViews>
  <sheetFormatPr baseColWidth="10" defaultColWidth="28.28515625" defaultRowHeight="52.5" customHeight="1" x14ac:dyDescent="0.25"/>
  <cols>
    <col min="1" max="2" width="27.7109375" style="9" customWidth="1"/>
    <col min="3" max="3" width="1.5703125" style="9" customWidth="1"/>
    <col min="4" max="5" width="27.7109375" style="9" customWidth="1"/>
    <col min="6" max="6" width="1.5703125" style="9" customWidth="1"/>
    <col min="7" max="7" width="27.7109375" style="9" customWidth="1"/>
    <col min="8" max="16384" width="28.28515625" style="9"/>
  </cols>
  <sheetData>
    <row r="2" spans="1:7" ht="52.5" customHeight="1" x14ac:dyDescent="0.25">
      <c r="A2" s="40" t="s">
        <v>265</v>
      </c>
      <c r="B2" s="40"/>
      <c r="C2" s="40"/>
      <c r="D2" s="40"/>
      <c r="E2" s="40"/>
      <c r="F2" s="10"/>
    </row>
    <row r="3" spans="1:7" ht="52.5" customHeight="1" x14ac:dyDescent="0.25">
      <c r="A3" s="41" t="s">
        <v>12</v>
      </c>
      <c r="B3" s="41"/>
      <c r="C3" s="10"/>
      <c r="D3" s="41" t="s">
        <v>13</v>
      </c>
      <c r="E3" s="41"/>
      <c r="F3" s="10"/>
    </row>
    <row r="4" spans="1:7" ht="52.5" customHeight="1" x14ac:dyDescent="0.25">
      <c r="A4" s="11" t="s">
        <v>18</v>
      </c>
      <c r="B4" s="11" t="s">
        <v>14</v>
      </c>
      <c r="C4" s="12"/>
      <c r="D4" s="11" t="s">
        <v>15</v>
      </c>
      <c r="E4" s="11" t="s">
        <v>16</v>
      </c>
      <c r="F4" s="12"/>
      <c r="G4" s="11" t="s">
        <v>17</v>
      </c>
    </row>
    <row r="5" spans="1:7" ht="52.5" customHeight="1" x14ac:dyDescent="0.25">
      <c r="A5" s="13">
        <f>+PAGADAS!E1</f>
        <v>52.90969114418283</v>
      </c>
      <c r="B5" s="13">
        <f>+PAGADAS!F3</f>
        <v>1634344.4799999995</v>
      </c>
      <c r="C5" s="13"/>
      <c r="D5" s="13">
        <f>+'NO PAGADAS'!F1</f>
        <v>2.9098508614028229</v>
      </c>
      <c r="E5" s="13">
        <f>+'NO PAGADAS'!G3</f>
        <v>339124.14999999997</v>
      </c>
      <c r="F5" s="13"/>
      <c r="G5" s="14">
        <f>+((A5*B5)+(D5*E5))/(B5+E5)</f>
        <v>44.317634965395982</v>
      </c>
    </row>
  </sheetData>
  <mergeCells count="3">
    <mergeCell ref="A2:E2"/>
    <mergeCell ref="A3:B3"/>
    <mergeCell ref="D3:E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AEC70-A151-4539-A4F8-759D05710560}">
  <dimension ref="A1:AY303"/>
  <sheetViews>
    <sheetView zoomScale="90" zoomScaleNormal="90" zoomScaleSheetLayoutView="130" workbookViewId="0">
      <selection activeCell="F7" sqref="F7"/>
    </sheetView>
  </sheetViews>
  <sheetFormatPr baseColWidth="10" defaultColWidth="11.42578125" defaultRowHeight="15" x14ac:dyDescent="0.25"/>
  <cols>
    <col min="1" max="1" width="18.28515625" style="25" bestFit="1" customWidth="1"/>
    <col min="2" max="2" width="21.85546875" style="27" bestFit="1" customWidth="1"/>
    <col min="3" max="3" width="16.85546875" style="29" bestFit="1" customWidth="1"/>
    <col min="4" max="4" width="53.140625" bestFit="1" customWidth="1"/>
    <col min="5" max="5" width="32.85546875" bestFit="1" customWidth="1"/>
    <col min="6" max="6" width="20.42578125" bestFit="1" customWidth="1"/>
    <col min="7" max="7" width="17.28515625" style="1" bestFit="1" customWidth="1"/>
    <col min="8" max="8" width="23.28515625" bestFit="1" customWidth="1"/>
    <col min="9" max="9" width="18.7109375" bestFit="1" customWidth="1"/>
    <col min="11" max="11" width="15.7109375" bestFit="1" customWidth="1"/>
    <col min="12" max="12" width="13" bestFit="1" customWidth="1"/>
    <col min="14" max="14" width="23.140625" bestFit="1" customWidth="1"/>
    <col min="16" max="16" width="16.42578125" bestFit="1" customWidth="1"/>
    <col min="17" max="17" width="12.28515625" bestFit="1" customWidth="1"/>
    <col min="18" max="18" width="27" bestFit="1" customWidth="1"/>
    <col min="19" max="19" width="19.7109375" bestFit="1" customWidth="1"/>
    <col min="20" max="20" width="15.42578125" bestFit="1" customWidth="1"/>
    <col min="21" max="21" width="17.28515625" bestFit="1" customWidth="1"/>
    <col min="22" max="22" width="11.140625" bestFit="1" customWidth="1"/>
    <col min="23" max="23" width="14.7109375" bestFit="1" customWidth="1"/>
    <col min="24" max="24" width="17" bestFit="1" customWidth="1"/>
    <col min="25" max="25" width="7.42578125" bestFit="1" customWidth="1"/>
    <col min="26" max="26" width="13.28515625" bestFit="1" customWidth="1"/>
    <col min="27" max="27" width="12.140625" bestFit="1" customWidth="1"/>
    <col min="28" max="28" width="13.42578125" bestFit="1" customWidth="1"/>
    <col min="29" max="29" width="14.7109375" bestFit="1" customWidth="1"/>
    <col min="30" max="30" width="15.42578125" bestFit="1" customWidth="1"/>
    <col min="31" max="31" width="19.28515625" bestFit="1" customWidth="1"/>
    <col min="32" max="32" width="13.28515625" bestFit="1" customWidth="1"/>
    <col min="33" max="33" width="21.28515625" bestFit="1" customWidth="1"/>
    <col min="34" max="34" width="13.28515625" bestFit="1" customWidth="1"/>
    <col min="35" max="35" width="15.7109375" bestFit="1" customWidth="1"/>
    <col min="36" max="36" width="22" bestFit="1" customWidth="1"/>
    <col min="37" max="37" width="15.7109375" bestFit="1" customWidth="1"/>
    <col min="38" max="38" width="26" bestFit="1" customWidth="1"/>
    <col min="39" max="39" width="14.28515625" bestFit="1" customWidth="1"/>
    <col min="40" max="40" width="22" bestFit="1" customWidth="1"/>
    <col min="41" max="41" width="9.28515625" bestFit="1" customWidth="1"/>
    <col min="42" max="42" width="9.42578125" bestFit="1" customWidth="1"/>
    <col min="43" max="43" width="9.85546875" bestFit="1" customWidth="1"/>
    <col min="44" max="44" width="28.5703125" bestFit="1" customWidth="1"/>
    <col min="45" max="45" width="25.28515625" bestFit="1" customWidth="1"/>
    <col min="46" max="46" width="7.42578125" bestFit="1" customWidth="1"/>
    <col min="47" max="47" width="13.5703125" bestFit="1" customWidth="1"/>
    <col min="48" max="48" width="6.7109375" bestFit="1" customWidth="1"/>
    <col min="49" max="49" width="17.42578125" bestFit="1" customWidth="1"/>
    <col min="50" max="50" width="29" bestFit="1" customWidth="1"/>
    <col min="51" max="51" width="15.140625" bestFit="1" customWidth="1"/>
  </cols>
  <sheetData>
    <row r="1" spans="1:51" x14ac:dyDescent="0.25">
      <c r="D1" s="6" t="s">
        <v>134</v>
      </c>
      <c r="E1" s="7">
        <f>G3/F3</f>
        <v>52.90969114418283</v>
      </c>
      <c r="F1" s="15"/>
      <c r="G1" s="5"/>
    </row>
    <row r="2" spans="1:51" s="34" customFormat="1" ht="30" x14ac:dyDescent="0.25">
      <c r="A2" s="26" t="s">
        <v>0</v>
      </c>
      <c r="B2" s="26" t="s">
        <v>3</v>
      </c>
      <c r="C2" s="30" t="s">
        <v>6</v>
      </c>
      <c r="D2" s="4" t="s">
        <v>8</v>
      </c>
      <c r="E2" s="4" t="s">
        <v>4</v>
      </c>
      <c r="F2" s="4" t="s">
        <v>5</v>
      </c>
      <c r="G2" s="2" t="s">
        <v>11</v>
      </c>
      <c r="H2" s="33"/>
      <c r="I2" s="33"/>
      <c r="K2" s="33"/>
      <c r="L2" s="33"/>
      <c r="N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</row>
    <row r="3" spans="1:51" x14ac:dyDescent="0.25">
      <c r="A3" s="32"/>
      <c r="B3" s="28"/>
      <c r="C3" s="31"/>
      <c r="D3" s="4"/>
      <c r="E3" s="4"/>
      <c r="F3" s="8">
        <f>SUM(F4:F422)</f>
        <v>1634344.4799999995</v>
      </c>
      <c r="G3" s="8">
        <f>SUM(G4:G422)</f>
        <v>86472661.660000071</v>
      </c>
      <c r="H3" s="17"/>
      <c r="I3" s="17"/>
      <c r="K3" s="18"/>
      <c r="L3" s="18"/>
      <c r="N3" s="19"/>
      <c r="P3" s="18"/>
      <c r="Q3" s="19"/>
      <c r="R3" s="16"/>
      <c r="S3" s="18"/>
      <c r="T3" s="17"/>
      <c r="U3" s="18"/>
      <c r="V3" s="18"/>
      <c r="W3" s="18"/>
      <c r="X3" s="18"/>
      <c r="Y3" s="18"/>
      <c r="Z3" s="18"/>
      <c r="AA3" s="18"/>
      <c r="AB3" s="18"/>
      <c r="AC3" s="17"/>
      <c r="AD3" s="17"/>
      <c r="AE3" s="17"/>
      <c r="AF3" s="18"/>
      <c r="AG3" s="18"/>
      <c r="AH3" s="18"/>
      <c r="AI3" s="18"/>
      <c r="AJ3" s="18"/>
      <c r="AK3" s="16"/>
      <c r="AL3" s="16"/>
      <c r="AM3" s="17"/>
      <c r="AN3" s="17"/>
      <c r="AO3" s="19"/>
      <c r="AP3" s="18"/>
      <c r="AQ3" s="19"/>
      <c r="AR3" s="19"/>
      <c r="AS3" s="18"/>
      <c r="AT3" s="18"/>
      <c r="AU3" s="18"/>
      <c r="AV3" s="18"/>
      <c r="AW3" s="18"/>
      <c r="AX3" s="18"/>
      <c r="AY3" s="18"/>
    </row>
    <row r="4" spans="1:51" x14ac:dyDescent="0.25">
      <c r="A4" s="16">
        <v>45961</v>
      </c>
      <c r="B4" s="16">
        <v>46063</v>
      </c>
      <c r="C4" s="19">
        <v>102</v>
      </c>
      <c r="D4" s="18" t="s">
        <v>27</v>
      </c>
      <c r="E4" s="18" t="s">
        <v>76</v>
      </c>
      <c r="F4" s="17">
        <v>189721.21</v>
      </c>
      <c r="G4" s="1">
        <f t="shared" ref="G4:G67" si="0">C4*F4</f>
        <v>19351563.419999998</v>
      </c>
      <c r="H4" s="3"/>
      <c r="I4" s="3"/>
      <c r="K4" s="3"/>
      <c r="L4" s="3"/>
      <c r="N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</row>
    <row r="5" spans="1:51" x14ac:dyDescent="0.25">
      <c r="A5" s="16">
        <v>45973</v>
      </c>
      <c r="B5" s="16">
        <v>46063</v>
      </c>
      <c r="C5" s="19">
        <v>90</v>
      </c>
      <c r="D5" s="18" t="s">
        <v>27</v>
      </c>
      <c r="E5" s="18" t="s">
        <v>121</v>
      </c>
      <c r="F5" s="17">
        <v>191734.2</v>
      </c>
      <c r="G5" s="1">
        <f t="shared" si="0"/>
        <v>17256078</v>
      </c>
      <c r="H5" s="17"/>
      <c r="I5" s="17"/>
      <c r="K5" s="18"/>
      <c r="L5" s="18"/>
      <c r="N5" s="19"/>
      <c r="P5" s="18"/>
      <c r="Q5" s="19"/>
      <c r="R5" s="16"/>
      <c r="S5" s="18"/>
      <c r="T5" s="17"/>
      <c r="U5" s="18"/>
      <c r="V5" s="18"/>
      <c r="W5" s="18"/>
      <c r="X5" s="18"/>
      <c r="Y5" s="18"/>
      <c r="Z5" s="18"/>
      <c r="AA5" s="18"/>
      <c r="AB5" s="18"/>
      <c r="AC5" s="17"/>
      <c r="AD5" s="17"/>
      <c r="AE5" s="17"/>
      <c r="AF5" s="18"/>
      <c r="AG5" s="18"/>
      <c r="AH5" s="18"/>
      <c r="AI5" s="18"/>
      <c r="AJ5" s="18"/>
      <c r="AK5" s="16"/>
      <c r="AL5" s="16"/>
      <c r="AM5" s="17"/>
      <c r="AN5" s="17"/>
      <c r="AO5" s="19"/>
      <c r="AP5" s="18"/>
      <c r="AQ5" s="19"/>
      <c r="AR5" s="19"/>
      <c r="AS5" s="18"/>
      <c r="AT5" s="18"/>
      <c r="AU5" s="18"/>
      <c r="AV5" s="18"/>
      <c r="AW5" s="18"/>
      <c r="AX5" s="18"/>
      <c r="AY5" s="18"/>
    </row>
    <row r="6" spans="1:51" x14ac:dyDescent="0.25">
      <c r="A6" s="16">
        <v>45987</v>
      </c>
      <c r="B6" s="16">
        <v>46063</v>
      </c>
      <c r="C6" s="19">
        <v>76</v>
      </c>
      <c r="D6" s="18" t="s">
        <v>80</v>
      </c>
      <c r="E6" s="18" t="s">
        <v>81</v>
      </c>
      <c r="F6" s="17">
        <v>1465.4</v>
      </c>
      <c r="G6" s="1">
        <f t="shared" si="0"/>
        <v>111370.40000000001</v>
      </c>
      <c r="H6" s="17"/>
      <c r="I6" s="17"/>
      <c r="K6" s="18"/>
      <c r="L6" s="18"/>
      <c r="N6" s="19"/>
      <c r="P6" s="18"/>
      <c r="Q6" s="19"/>
      <c r="R6" s="16"/>
      <c r="S6" s="18"/>
      <c r="T6" s="17"/>
      <c r="U6" s="18"/>
      <c r="V6" s="18"/>
      <c r="W6" s="18"/>
      <c r="X6" s="18"/>
      <c r="Y6" s="18"/>
      <c r="Z6" s="18"/>
      <c r="AA6" s="18"/>
      <c r="AB6" s="18"/>
      <c r="AC6" s="17"/>
      <c r="AD6" s="17"/>
      <c r="AE6" s="17"/>
      <c r="AF6" s="18"/>
      <c r="AG6" s="18"/>
      <c r="AH6" s="18"/>
      <c r="AI6" s="18"/>
      <c r="AJ6" s="18"/>
      <c r="AK6" s="16"/>
      <c r="AL6" s="16"/>
      <c r="AM6" s="17"/>
      <c r="AN6" s="17"/>
      <c r="AO6" s="19"/>
      <c r="AP6" s="18"/>
      <c r="AQ6" s="19"/>
      <c r="AR6" s="19"/>
      <c r="AS6" s="18"/>
      <c r="AT6" s="18"/>
      <c r="AU6" s="18"/>
      <c r="AV6" s="18"/>
      <c r="AW6" s="18"/>
      <c r="AX6" s="18"/>
      <c r="AY6" s="18"/>
    </row>
    <row r="7" spans="1:51" x14ac:dyDescent="0.25">
      <c r="A7" s="16">
        <v>45989</v>
      </c>
      <c r="B7" s="16">
        <v>46063</v>
      </c>
      <c r="C7" s="19">
        <v>74</v>
      </c>
      <c r="D7" s="18" t="s">
        <v>47</v>
      </c>
      <c r="E7" s="18" t="s">
        <v>82</v>
      </c>
      <c r="F7" s="17">
        <v>2843.5</v>
      </c>
      <c r="G7" s="1">
        <f t="shared" si="0"/>
        <v>210419</v>
      </c>
      <c r="H7" s="17"/>
      <c r="I7" s="17"/>
      <c r="K7" s="18"/>
      <c r="L7" s="18"/>
      <c r="N7" s="19"/>
      <c r="P7" s="18"/>
      <c r="Q7" s="19"/>
      <c r="R7" s="16"/>
      <c r="S7" s="18"/>
      <c r="T7" s="17"/>
      <c r="U7" s="18"/>
      <c r="V7" s="18"/>
      <c r="W7" s="18"/>
      <c r="X7" s="18"/>
      <c r="Y7" s="18"/>
      <c r="Z7" s="18"/>
      <c r="AA7" s="18"/>
      <c r="AB7" s="18"/>
      <c r="AC7" s="17"/>
      <c r="AD7" s="17"/>
      <c r="AE7" s="17"/>
      <c r="AF7" s="18"/>
      <c r="AG7" s="18"/>
      <c r="AH7" s="18"/>
      <c r="AI7" s="18"/>
      <c r="AJ7" s="18"/>
      <c r="AK7" s="16"/>
      <c r="AL7" s="16"/>
      <c r="AM7" s="17"/>
      <c r="AN7" s="17"/>
      <c r="AO7" s="19"/>
      <c r="AP7" s="18"/>
      <c r="AQ7" s="19"/>
      <c r="AR7" s="19"/>
      <c r="AS7" s="18"/>
      <c r="AT7" s="18"/>
      <c r="AU7" s="18"/>
      <c r="AV7" s="18"/>
      <c r="AW7" s="18"/>
      <c r="AX7" s="18"/>
      <c r="AY7" s="18"/>
    </row>
    <row r="8" spans="1:51" x14ac:dyDescent="0.25">
      <c r="A8" s="16">
        <v>45989</v>
      </c>
      <c r="B8" s="16">
        <v>46063</v>
      </c>
      <c r="C8" s="19">
        <v>74</v>
      </c>
      <c r="D8" s="18" t="s">
        <v>72</v>
      </c>
      <c r="E8" s="18" t="s">
        <v>83</v>
      </c>
      <c r="F8" s="17">
        <v>1345.93</v>
      </c>
      <c r="G8" s="1">
        <f t="shared" si="0"/>
        <v>99598.82</v>
      </c>
      <c r="H8" s="17"/>
      <c r="I8" s="17"/>
      <c r="K8" s="18"/>
      <c r="L8" s="18"/>
      <c r="N8" s="19"/>
      <c r="P8" s="18"/>
      <c r="Q8" s="19"/>
      <c r="R8" s="16"/>
      <c r="S8" s="18"/>
      <c r="T8" s="17"/>
      <c r="U8" s="18"/>
      <c r="V8" s="18"/>
      <c r="W8" s="18"/>
      <c r="X8" s="18"/>
      <c r="Y8" s="18"/>
      <c r="Z8" s="18"/>
      <c r="AA8" s="18"/>
      <c r="AB8" s="18"/>
      <c r="AC8" s="17"/>
      <c r="AD8" s="17"/>
      <c r="AE8" s="17"/>
      <c r="AF8" s="18"/>
      <c r="AG8" s="18"/>
      <c r="AH8" s="18"/>
      <c r="AI8" s="18"/>
      <c r="AJ8" s="18"/>
      <c r="AK8" s="16"/>
      <c r="AL8" s="16"/>
      <c r="AM8" s="17"/>
      <c r="AN8" s="17"/>
      <c r="AO8" s="19"/>
      <c r="AP8" s="18"/>
      <c r="AQ8" s="19"/>
      <c r="AR8" s="19"/>
      <c r="AS8" s="18"/>
      <c r="AT8" s="18"/>
      <c r="AU8" s="18"/>
      <c r="AV8" s="18"/>
      <c r="AW8" s="18"/>
      <c r="AX8" s="18"/>
      <c r="AY8" s="18"/>
    </row>
    <row r="9" spans="1:51" x14ac:dyDescent="0.25">
      <c r="A9" s="16">
        <v>45989</v>
      </c>
      <c r="B9" s="16">
        <v>46063</v>
      </c>
      <c r="C9" s="19">
        <v>74</v>
      </c>
      <c r="D9" s="18" t="s">
        <v>72</v>
      </c>
      <c r="E9" s="18" t="s">
        <v>84</v>
      </c>
      <c r="F9" s="17">
        <v>1205.98</v>
      </c>
      <c r="G9" s="1">
        <f t="shared" si="0"/>
        <v>89242.52</v>
      </c>
      <c r="H9" s="17"/>
      <c r="I9" s="17"/>
      <c r="K9" s="18"/>
      <c r="L9" s="18"/>
      <c r="N9" s="19"/>
      <c r="P9" s="18"/>
      <c r="Q9" s="19"/>
      <c r="R9" s="16"/>
      <c r="S9" s="18"/>
      <c r="T9" s="17"/>
      <c r="U9" s="18"/>
      <c r="V9" s="18"/>
      <c r="W9" s="18"/>
      <c r="X9" s="18"/>
      <c r="Y9" s="18"/>
      <c r="Z9" s="18"/>
      <c r="AA9" s="18"/>
      <c r="AB9" s="18"/>
      <c r="AC9" s="17"/>
      <c r="AD9" s="17"/>
      <c r="AE9" s="17"/>
      <c r="AF9" s="18"/>
      <c r="AG9" s="18"/>
      <c r="AH9" s="18"/>
      <c r="AI9" s="18"/>
      <c r="AJ9" s="18"/>
      <c r="AK9" s="16"/>
      <c r="AL9" s="16"/>
      <c r="AM9" s="17"/>
      <c r="AN9" s="17"/>
      <c r="AO9" s="19"/>
      <c r="AP9" s="18"/>
      <c r="AQ9" s="19"/>
      <c r="AR9" s="19"/>
      <c r="AS9" s="18"/>
      <c r="AT9" s="18"/>
      <c r="AU9" s="18"/>
      <c r="AV9" s="18"/>
      <c r="AW9" s="18"/>
      <c r="AX9" s="18"/>
      <c r="AY9" s="18"/>
    </row>
    <row r="10" spans="1:51" x14ac:dyDescent="0.25">
      <c r="A10" s="16">
        <v>45991</v>
      </c>
      <c r="B10" s="16">
        <v>46063</v>
      </c>
      <c r="C10" s="19">
        <v>72</v>
      </c>
      <c r="D10" s="18" t="s">
        <v>99</v>
      </c>
      <c r="E10" s="18" t="s">
        <v>102</v>
      </c>
      <c r="F10" s="17">
        <v>27598.9</v>
      </c>
      <c r="G10" s="1">
        <f t="shared" si="0"/>
        <v>1987120.8</v>
      </c>
      <c r="H10" s="17"/>
      <c r="I10" s="17"/>
      <c r="K10" s="18"/>
      <c r="L10" s="18"/>
      <c r="N10" s="19"/>
      <c r="P10" s="18"/>
      <c r="Q10" s="19"/>
      <c r="R10" s="16"/>
      <c r="S10" s="18"/>
      <c r="T10" s="17"/>
      <c r="U10" s="18"/>
      <c r="V10" s="18"/>
      <c r="W10" s="18"/>
      <c r="X10" s="18"/>
      <c r="Y10" s="18"/>
      <c r="Z10" s="18"/>
      <c r="AA10" s="18"/>
      <c r="AB10" s="18"/>
      <c r="AC10" s="17"/>
      <c r="AD10" s="17"/>
      <c r="AE10" s="17"/>
      <c r="AF10" s="18"/>
      <c r="AG10" s="18"/>
      <c r="AH10" s="18"/>
      <c r="AI10" s="18"/>
      <c r="AJ10" s="18"/>
      <c r="AK10" s="16"/>
      <c r="AL10" s="16"/>
      <c r="AM10" s="17"/>
      <c r="AN10" s="17"/>
      <c r="AO10" s="19"/>
      <c r="AP10" s="18"/>
      <c r="AQ10" s="19"/>
      <c r="AR10" s="19"/>
      <c r="AS10" s="18"/>
      <c r="AT10" s="18"/>
      <c r="AU10" s="18"/>
      <c r="AV10" s="18"/>
      <c r="AW10" s="18"/>
      <c r="AX10" s="18"/>
      <c r="AY10" s="18"/>
    </row>
    <row r="11" spans="1:51" x14ac:dyDescent="0.25">
      <c r="A11" s="16">
        <v>45991</v>
      </c>
      <c r="B11" s="16">
        <v>46063</v>
      </c>
      <c r="C11" s="19">
        <v>72</v>
      </c>
      <c r="D11" s="18" t="s">
        <v>27</v>
      </c>
      <c r="E11" s="18" t="s">
        <v>120</v>
      </c>
      <c r="F11" s="17">
        <v>114573.36</v>
      </c>
      <c r="G11" s="1">
        <f t="shared" si="0"/>
        <v>8249281.9199999999</v>
      </c>
      <c r="H11" s="17"/>
      <c r="I11" s="17"/>
      <c r="K11" s="18"/>
      <c r="L11" s="18"/>
      <c r="N11" s="19"/>
      <c r="P11" s="18"/>
      <c r="Q11" s="19"/>
      <c r="R11" s="16"/>
      <c r="S11" s="18"/>
      <c r="T11" s="17"/>
      <c r="U11" s="18"/>
      <c r="V11" s="18"/>
      <c r="W11" s="18"/>
      <c r="X11" s="18"/>
      <c r="Y11" s="18"/>
      <c r="Z11" s="18"/>
      <c r="AA11" s="18"/>
      <c r="AB11" s="18"/>
      <c r="AC11" s="17"/>
      <c r="AD11" s="17"/>
      <c r="AE11" s="17"/>
      <c r="AF11" s="18"/>
      <c r="AG11" s="18"/>
      <c r="AH11" s="18"/>
      <c r="AI11" s="18"/>
      <c r="AJ11" s="18"/>
      <c r="AK11" s="16"/>
      <c r="AL11" s="16"/>
      <c r="AM11" s="17"/>
      <c r="AN11" s="17"/>
      <c r="AO11" s="19"/>
      <c r="AP11" s="18"/>
      <c r="AQ11" s="19"/>
      <c r="AR11" s="19"/>
      <c r="AS11" s="18"/>
      <c r="AT11" s="18"/>
      <c r="AU11" s="18"/>
      <c r="AV11" s="18"/>
      <c r="AW11" s="18"/>
      <c r="AX11" s="18"/>
      <c r="AY11" s="18"/>
    </row>
    <row r="12" spans="1:51" x14ac:dyDescent="0.25">
      <c r="A12" s="16">
        <v>45992</v>
      </c>
      <c r="B12" s="16">
        <v>46063</v>
      </c>
      <c r="C12" s="19">
        <v>71</v>
      </c>
      <c r="D12" s="18" t="s">
        <v>42</v>
      </c>
      <c r="E12" s="18" t="s">
        <v>94</v>
      </c>
      <c r="F12" s="17">
        <v>3398.22</v>
      </c>
      <c r="G12" s="1">
        <f t="shared" si="0"/>
        <v>241273.62</v>
      </c>
      <c r="H12" s="17"/>
      <c r="I12" s="17"/>
      <c r="K12" s="18"/>
      <c r="L12" s="18"/>
      <c r="N12" s="19"/>
      <c r="P12" s="18"/>
      <c r="Q12" s="19"/>
      <c r="R12" s="16"/>
      <c r="S12" s="18"/>
      <c r="T12" s="17"/>
      <c r="U12" s="18"/>
      <c r="V12" s="18"/>
      <c r="W12" s="18"/>
      <c r="X12" s="18"/>
      <c r="Y12" s="18"/>
      <c r="Z12" s="18"/>
      <c r="AA12" s="18"/>
      <c r="AB12" s="18"/>
      <c r="AC12" s="17"/>
      <c r="AD12" s="17"/>
      <c r="AE12" s="17"/>
      <c r="AF12" s="18"/>
      <c r="AG12" s="18"/>
      <c r="AH12" s="18"/>
      <c r="AI12" s="18"/>
      <c r="AJ12" s="18"/>
      <c r="AK12" s="16"/>
      <c r="AL12" s="16"/>
      <c r="AM12" s="17"/>
      <c r="AN12" s="17"/>
      <c r="AO12" s="19"/>
      <c r="AP12" s="18"/>
      <c r="AQ12" s="19"/>
      <c r="AR12" s="19"/>
      <c r="AS12" s="18"/>
      <c r="AT12" s="18"/>
      <c r="AU12" s="18"/>
      <c r="AV12" s="18"/>
      <c r="AW12" s="18"/>
      <c r="AX12" s="18"/>
      <c r="AY12" s="18"/>
    </row>
    <row r="13" spans="1:51" x14ac:dyDescent="0.25">
      <c r="A13" s="16">
        <v>45992</v>
      </c>
      <c r="B13" s="16">
        <v>46063</v>
      </c>
      <c r="C13" s="19">
        <v>71</v>
      </c>
      <c r="D13" s="18" t="s">
        <v>99</v>
      </c>
      <c r="E13" s="18" t="s">
        <v>101</v>
      </c>
      <c r="F13" s="17">
        <v>11254.66</v>
      </c>
      <c r="G13" s="1">
        <f t="shared" si="0"/>
        <v>799080.86</v>
      </c>
      <c r="H13" s="17"/>
      <c r="I13" s="17"/>
      <c r="K13" s="18"/>
      <c r="L13" s="18"/>
      <c r="N13" s="19"/>
      <c r="P13" s="18"/>
      <c r="Q13" s="19"/>
      <c r="R13" s="16"/>
      <c r="S13" s="18"/>
      <c r="T13" s="17"/>
      <c r="U13" s="18"/>
      <c r="V13" s="18"/>
      <c r="W13" s="18"/>
      <c r="X13" s="18"/>
      <c r="Y13" s="18"/>
      <c r="Z13" s="18"/>
      <c r="AA13" s="18"/>
      <c r="AB13" s="18"/>
      <c r="AC13" s="17"/>
      <c r="AD13" s="17"/>
      <c r="AE13" s="17"/>
      <c r="AF13" s="18"/>
      <c r="AG13" s="18"/>
      <c r="AH13" s="18"/>
      <c r="AI13" s="18"/>
      <c r="AJ13" s="18"/>
      <c r="AK13" s="16"/>
      <c r="AL13" s="16"/>
      <c r="AM13" s="17"/>
      <c r="AN13" s="17"/>
      <c r="AO13" s="19"/>
      <c r="AP13" s="18"/>
      <c r="AQ13" s="19"/>
      <c r="AR13" s="19"/>
      <c r="AS13" s="18"/>
      <c r="AT13" s="18"/>
      <c r="AU13" s="18"/>
      <c r="AV13" s="18"/>
      <c r="AW13" s="18"/>
      <c r="AX13" s="18"/>
      <c r="AY13" s="18"/>
    </row>
    <row r="14" spans="1:51" x14ac:dyDescent="0.25">
      <c r="A14" s="16">
        <v>45993</v>
      </c>
      <c r="B14" s="16">
        <v>46063</v>
      </c>
      <c r="C14" s="19">
        <v>70</v>
      </c>
      <c r="D14" s="18" t="s">
        <v>22</v>
      </c>
      <c r="E14" s="18" t="s">
        <v>106</v>
      </c>
      <c r="F14" s="17">
        <v>8287.58</v>
      </c>
      <c r="G14" s="1">
        <f t="shared" si="0"/>
        <v>580130.6</v>
      </c>
      <c r="H14" s="17"/>
      <c r="I14" s="17"/>
      <c r="K14" s="18"/>
      <c r="L14" s="18"/>
      <c r="N14" s="19"/>
      <c r="P14" s="18"/>
      <c r="Q14" s="19"/>
      <c r="R14" s="16"/>
      <c r="S14" s="18"/>
      <c r="T14" s="17"/>
      <c r="U14" s="18"/>
      <c r="V14" s="18"/>
      <c r="W14" s="18"/>
      <c r="X14" s="18"/>
      <c r="Y14" s="18"/>
      <c r="Z14" s="18"/>
      <c r="AA14" s="18"/>
      <c r="AB14" s="18"/>
      <c r="AC14" s="17"/>
      <c r="AD14" s="17"/>
      <c r="AE14" s="17"/>
      <c r="AF14" s="18"/>
      <c r="AG14" s="18"/>
      <c r="AH14" s="18"/>
      <c r="AI14" s="18"/>
      <c r="AJ14" s="18"/>
      <c r="AK14" s="16"/>
      <c r="AL14" s="16"/>
      <c r="AM14" s="17"/>
      <c r="AN14" s="17"/>
      <c r="AO14" s="19"/>
      <c r="AP14" s="18"/>
      <c r="AQ14" s="19"/>
      <c r="AR14" s="19"/>
      <c r="AS14" s="18"/>
      <c r="AT14" s="18"/>
      <c r="AU14" s="18"/>
      <c r="AV14" s="18"/>
      <c r="AW14" s="18"/>
      <c r="AX14" s="18"/>
      <c r="AY14" s="18"/>
    </row>
    <row r="15" spans="1:51" x14ac:dyDescent="0.25">
      <c r="A15" s="16">
        <v>45993</v>
      </c>
      <c r="B15" s="16">
        <v>46063</v>
      </c>
      <c r="C15" s="19">
        <v>70</v>
      </c>
      <c r="D15" s="18" t="s">
        <v>40</v>
      </c>
      <c r="E15" s="18" t="s">
        <v>133</v>
      </c>
      <c r="F15" s="17">
        <v>9285.4</v>
      </c>
      <c r="G15" s="1">
        <f t="shared" si="0"/>
        <v>649978</v>
      </c>
      <c r="H15" s="17"/>
      <c r="I15" s="17"/>
      <c r="K15" s="18"/>
      <c r="L15" s="18"/>
      <c r="N15" s="19"/>
      <c r="P15" s="18"/>
      <c r="Q15" s="19"/>
      <c r="R15" s="16"/>
      <c r="S15" s="18"/>
      <c r="T15" s="17"/>
      <c r="U15" s="18"/>
      <c r="V15" s="18"/>
      <c r="W15" s="18"/>
      <c r="X15" s="18"/>
      <c r="Y15" s="18"/>
      <c r="Z15" s="18"/>
      <c r="AA15" s="18"/>
      <c r="AB15" s="18"/>
      <c r="AC15" s="17"/>
      <c r="AD15" s="17"/>
      <c r="AE15" s="17"/>
      <c r="AF15" s="18"/>
      <c r="AG15" s="18"/>
      <c r="AH15" s="18"/>
      <c r="AI15" s="18"/>
      <c r="AJ15" s="18"/>
      <c r="AK15" s="16"/>
      <c r="AL15" s="16"/>
      <c r="AM15" s="17"/>
      <c r="AN15" s="17"/>
      <c r="AO15" s="19"/>
      <c r="AP15" s="18"/>
      <c r="AQ15" s="19"/>
      <c r="AR15" s="19"/>
      <c r="AS15" s="18"/>
      <c r="AT15" s="18"/>
      <c r="AU15" s="18"/>
      <c r="AV15" s="18"/>
      <c r="AW15" s="18"/>
      <c r="AX15" s="18"/>
      <c r="AY15" s="18"/>
    </row>
    <row r="16" spans="1:51" x14ac:dyDescent="0.25">
      <c r="A16" s="16">
        <v>45994</v>
      </c>
      <c r="B16" s="16">
        <v>46063</v>
      </c>
      <c r="C16" s="19">
        <v>69</v>
      </c>
      <c r="D16" s="18" t="s">
        <v>61</v>
      </c>
      <c r="E16" s="18" t="s">
        <v>91</v>
      </c>
      <c r="F16" s="17">
        <v>5950.36</v>
      </c>
      <c r="G16" s="1">
        <f t="shared" si="0"/>
        <v>410574.83999999997</v>
      </c>
      <c r="H16" s="17"/>
      <c r="I16" s="17"/>
      <c r="K16" s="18"/>
      <c r="L16" s="18"/>
      <c r="N16" s="19"/>
      <c r="P16" s="18"/>
      <c r="Q16" s="19"/>
      <c r="R16" s="16"/>
      <c r="S16" s="18"/>
      <c r="T16" s="17"/>
      <c r="U16" s="18"/>
      <c r="V16" s="18"/>
      <c r="W16" s="18"/>
      <c r="X16" s="18"/>
      <c r="Y16" s="18"/>
      <c r="Z16" s="18"/>
      <c r="AA16" s="18"/>
      <c r="AB16" s="18"/>
      <c r="AC16" s="17"/>
      <c r="AD16" s="17"/>
      <c r="AE16" s="17"/>
      <c r="AF16" s="18"/>
      <c r="AG16" s="18"/>
      <c r="AH16" s="18"/>
      <c r="AI16" s="18"/>
      <c r="AJ16" s="18"/>
      <c r="AK16" s="16"/>
      <c r="AL16" s="16"/>
      <c r="AM16" s="17"/>
      <c r="AN16" s="17"/>
      <c r="AO16" s="19"/>
      <c r="AP16" s="18"/>
      <c r="AQ16" s="19"/>
      <c r="AR16" s="19"/>
      <c r="AS16" s="18"/>
      <c r="AT16" s="18"/>
      <c r="AU16" s="18"/>
      <c r="AV16" s="18"/>
      <c r="AW16" s="18"/>
      <c r="AX16" s="18"/>
      <c r="AY16" s="18"/>
    </row>
    <row r="17" spans="1:51" x14ac:dyDescent="0.25">
      <c r="A17" s="16">
        <v>45994</v>
      </c>
      <c r="B17" s="16">
        <v>46063</v>
      </c>
      <c r="C17" s="19">
        <v>69</v>
      </c>
      <c r="D17" s="18" t="s">
        <v>45</v>
      </c>
      <c r="E17" s="18" t="s">
        <v>95</v>
      </c>
      <c r="F17" s="17">
        <v>9433.61</v>
      </c>
      <c r="G17" s="1">
        <f t="shared" si="0"/>
        <v>650919.09000000008</v>
      </c>
      <c r="H17" s="17"/>
      <c r="I17" s="17"/>
      <c r="K17" s="18"/>
      <c r="L17" s="18"/>
      <c r="N17" s="19"/>
      <c r="P17" s="18"/>
      <c r="Q17" s="19"/>
      <c r="R17" s="16"/>
      <c r="S17" s="18"/>
      <c r="T17" s="17"/>
      <c r="U17" s="18"/>
      <c r="V17" s="18"/>
      <c r="W17" s="18"/>
      <c r="X17" s="18"/>
      <c r="Y17" s="18"/>
      <c r="Z17" s="18"/>
      <c r="AA17" s="18"/>
      <c r="AB17" s="18"/>
      <c r="AC17" s="17"/>
      <c r="AD17" s="17"/>
      <c r="AE17" s="17"/>
      <c r="AF17" s="18"/>
      <c r="AG17" s="18"/>
      <c r="AH17" s="18"/>
      <c r="AI17" s="18"/>
      <c r="AJ17" s="18"/>
      <c r="AK17" s="16"/>
      <c r="AL17" s="16"/>
      <c r="AM17" s="17"/>
      <c r="AN17" s="17"/>
      <c r="AO17" s="19"/>
      <c r="AP17" s="18"/>
      <c r="AQ17" s="19"/>
      <c r="AR17" s="19"/>
      <c r="AS17" s="18"/>
      <c r="AT17" s="18"/>
      <c r="AU17" s="18"/>
      <c r="AV17" s="18"/>
      <c r="AW17" s="18"/>
      <c r="AX17" s="18"/>
      <c r="AY17" s="18"/>
    </row>
    <row r="18" spans="1:51" x14ac:dyDescent="0.25">
      <c r="A18" s="16">
        <v>45996</v>
      </c>
      <c r="B18" s="16">
        <v>46063</v>
      </c>
      <c r="C18" s="19">
        <v>67</v>
      </c>
      <c r="D18" s="18" t="s">
        <v>62</v>
      </c>
      <c r="E18" s="18" t="s">
        <v>119</v>
      </c>
      <c r="F18" s="17">
        <v>5706.08</v>
      </c>
      <c r="G18" s="1">
        <f t="shared" si="0"/>
        <v>382307.36</v>
      </c>
      <c r="H18" s="17"/>
      <c r="I18" s="17"/>
      <c r="K18" s="18"/>
      <c r="L18" s="18"/>
      <c r="N18" s="19"/>
      <c r="P18" s="18"/>
      <c r="Q18" s="19"/>
      <c r="R18" s="16"/>
      <c r="S18" s="18"/>
      <c r="T18" s="17"/>
      <c r="U18" s="18"/>
      <c r="V18" s="18"/>
      <c r="W18" s="18"/>
      <c r="X18" s="18"/>
      <c r="Y18" s="18"/>
      <c r="Z18" s="18"/>
      <c r="AA18" s="18"/>
      <c r="AB18" s="18"/>
      <c r="AC18" s="17"/>
      <c r="AD18" s="17"/>
      <c r="AE18" s="17"/>
      <c r="AF18" s="18"/>
      <c r="AG18" s="18"/>
      <c r="AH18" s="18"/>
      <c r="AI18" s="18"/>
      <c r="AJ18" s="18"/>
      <c r="AK18" s="16"/>
      <c r="AL18" s="16"/>
      <c r="AM18" s="17"/>
      <c r="AN18" s="17"/>
      <c r="AO18" s="19"/>
      <c r="AP18" s="18"/>
      <c r="AQ18" s="19"/>
      <c r="AR18" s="19"/>
      <c r="AS18" s="18"/>
      <c r="AT18" s="18"/>
      <c r="AU18" s="18"/>
      <c r="AV18" s="18"/>
      <c r="AW18" s="18"/>
      <c r="AX18" s="18"/>
      <c r="AY18" s="18"/>
    </row>
    <row r="19" spans="1:51" x14ac:dyDescent="0.25">
      <c r="A19" s="16">
        <v>45998</v>
      </c>
      <c r="B19" s="16">
        <v>46063</v>
      </c>
      <c r="C19" s="19">
        <v>65</v>
      </c>
      <c r="D19" s="18" t="s">
        <v>86</v>
      </c>
      <c r="E19" s="18" t="s">
        <v>98</v>
      </c>
      <c r="F19" s="17">
        <v>3581.6</v>
      </c>
      <c r="G19" s="1">
        <f t="shared" si="0"/>
        <v>232804</v>
      </c>
      <c r="H19" s="17"/>
      <c r="I19" s="17"/>
      <c r="K19" s="18"/>
      <c r="L19" s="18"/>
      <c r="N19" s="19"/>
      <c r="P19" s="18"/>
      <c r="Q19" s="19"/>
      <c r="R19" s="16"/>
      <c r="S19" s="18"/>
      <c r="T19" s="17"/>
      <c r="U19" s="18"/>
      <c r="V19" s="18"/>
      <c r="W19" s="18"/>
      <c r="X19" s="18"/>
      <c r="Y19" s="18"/>
      <c r="Z19" s="18"/>
      <c r="AA19" s="18"/>
      <c r="AB19" s="18"/>
      <c r="AC19" s="17"/>
      <c r="AD19" s="17"/>
      <c r="AE19" s="17"/>
      <c r="AF19" s="18"/>
      <c r="AG19" s="18"/>
      <c r="AH19" s="18"/>
      <c r="AI19" s="18"/>
      <c r="AJ19" s="18"/>
      <c r="AK19" s="16"/>
      <c r="AL19" s="16"/>
      <c r="AM19" s="17"/>
      <c r="AN19" s="17"/>
      <c r="AO19" s="19"/>
      <c r="AP19" s="18"/>
      <c r="AQ19" s="19"/>
      <c r="AR19" s="19"/>
      <c r="AS19" s="18"/>
      <c r="AT19" s="18"/>
      <c r="AU19" s="18"/>
      <c r="AV19" s="18"/>
      <c r="AW19" s="18"/>
      <c r="AX19" s="18"/>
      <c r="AY19" s="18"/>
    </row>
    <row r="20" spans="1:51" x14ac:dyDescent="0.25">
      <c r="A20" s="16">
        <v>46000</v>
      </c>
      <c r="B20" s="16">
        <v>46063</v>
      </c>
      <c r="C20" s="19">
        <v>63</v>
      </c>
      <c r="D20" s="18" t="s">
        <v>58</v>
      </c>
      <c r="E20" s="18" t="s">
        <v>92</v>
      </c>
      <c r="F20" s="17">
        <v>6125.4</v>
      </c>
      <c r="G20" s="1">
        <f t="shared" si="0"/>
        <v>385900.19999999995</v>
      </c>
      <c r="H20" s="17"/>
      <c r="I20" s="17"/>
      <c r="K20" s="18"/>
      <c r="L20" s="18"/>
      <c r="N20" s="19"/>
      <c r="P20" s="18"/>
      <c r="Q20" s="19"/>
      <c r="R20" s="16"/>
      <c r="S20" s="18"/>
      <c r="T20" s="17"/>
      <c r="U20" s="18"/>
      <c r="V20" s="18"/>
      <c r="W20" s="18"/>
      <c r="X20" s="18"/>
      <c r="Y20" s="18"/>
      <c r="Z20" s="18"/>
      <c r="AA20" s="18"/>
      <c r="AB20" s="18"/>
      <c r="AC20" s="17"/>
      <c r="AD20" s="17"/>
      <c r="AE20" s="17"/>
      <c r="AF20" s="18"/>
      <c r="AG20" s="18"/>
      <c r="AH20" s="18"/>
      <c r="AI20" s="18"/>
      <c r="AJ20" s="18"/>
      <c r="AK20" s="16"/>
      <c r="AL20" s="16"/>
      <c r="AM20" s="17"/>
      <c r="AN20" s="17"/>
      <c r="AO20" s="19"/>
      <c r="AP20" s="18"/>
      <c r="AQ20" s="19"/>
      <c r="AR20" s="19"/>
      <c r="AS20" s="18"/>
      <c r="AT20" s="18"/>
      <c r="AU20" s="18"/>
      <c r="AV20" s="18"/>
      <c r="AW20" s="18"/>
      <c r="AX20" s="18"/>
      <c r="AY20" s="18"/>
    </row>
    <row r="21" spans="1:51" x14ac:dyDescent="0.25">
      <c r="A21" s="16">
        <v>46000</v>
      </c>
      <c r="B21" s="16">
        <v>46063</v>
      </c>
      <c r="C21" s="19">
        <v>63</v>
      </c>
      <c r="D21" s="18" t="s">
        <v>68</v>
      </c>
      <c r="E21" s="18" t="s">
        <v>107</v>
      </c>
      <c r="F21" s="17">
        <v>6875.22</v>
      </c>
      <c r="G21" s="1">
        <f t="shared" si="0"/>
        <v>433138.86000000004</v>
      </c>
      <c r="H21" s="17"/>
      <c r="I21" s="17"/>
      <c r="K21" s="18"/>
      <c r="L21" s="18"/>
      <c r="N21" s="19"/>
      <c r="P21" s="18"/>
      <c r="Q21" s="19"/>
      <c r="R21" s="16"/>
      <c r="S21" s="18"/>
      <c r="T21" s="17"/>
      <c r="U21" s="18"/>
      <c r="V21" s="18"/>
      <c r="W21" s="18"/>
      <c r="X21" s="18"/>
      <c r="Y21" s="18"/>
      <c r="Z21" s="18"/>
      <c r="AA21" s="18"/>
      <c r="AB21" s="18"/>
      <c r="AC21" s="17"/>
      <c r="AD21" s="17"/>
      <c r="AE21" s="17"/>
      <c r="AF21" s="18"/>
      <c r="AG21" s="18"/>
      <c r="AH21" s="18"/>
      <c r="AI21" s="18"/>
      <c r="AJ21" s="18"/>
      <c r="AK21" s="16"/>
      <c r="AL21" s="16"/>
      <c r="AM21" s="17"/>
      <c r="AN21" s="17"/>
      <c r="AO21" s="19"/>
      <c r="AP21" s="18"/>
      <c r="AQ21" s="19"/>
      <c r="AR21" s="19"/>
      <c r="AS21" s="18"/>
      <c r="AT21" s="18"/>
      <c r="AU21" s="18"/>
      <c r="AV21" s="18"/>
      <c r="AW21" s="18"/>
      <c r="AX21" s="18"/>
      <c r="AY21" s="18"/>
    </row>
    <row r="22" spans="1:51" x14ac:dyDescent="0.25">
      <c r="A22" s="16">
        <v>46000</v>
      </c>
      <c r="B22" s="16">
        <v>46063</v>
      </c>
      <c r="C22" s="19">
        <v>63</v>
      </c>
      <c r="D22" s="18" t="s">
        <v>65</v>
      </c>
      <c r="E22" s="18" t="s">
        <v>122</v>
      </c>
      <c r="F22" s="17">
        <v>8410.11</v>
      </c>
      <c r="G22" s="1">
        <f t="shared" si="0"/>
        <v>529836.93000000005</v>
      </c>
      <c r="H22" s="17"/>
      <c r="I22" s="17"/>
      <c r="K22" s="18"/>
      <c r="L22" s="18"/>
      <c r="N22" s="19"/>
      <c r="P22" s="18"/>
      <c r="Q22" s="19"/>
      <c r="R22" s="16"/>
      <c r="S22" s="18"/>
      <c r="T22" s="17"/>
      <c r="U22" s="18"/>
      <c r="V22" s="18"/>
      <c r="W22" s="18"/>
      <c r="X22" s="18"/>
      <c r="Y22" s="18"/>
      <c r="Z22" s="18"/>
      <c r="AA22" s="18"/>
      <c r="AB22" s="18"/>
      <c r="AC22" s="17"/>
      <c r="AD22" s="17"/>
      <c r="AE22" s="17"/>
      <c r="AF22" s="18"/>
      <c r="AG22" s="18"/>
      <c r="AH22" s="18"/>
      <c r="AI22" s="18"/>
      <c r="AJ22" s="18"/>
      <c r="AK22" s="16"/>
      <c r="AL22" s="16"/>
      <c r="AM22" s="17"/>
      <c r="AN22" s="17"/>
      <c r="AO22" s="19"/>
      <c r="AP22" s="18"/>
      <c r="AQ22" s="19"/>
      <c r="AR22" s="19"/>
      <c r="AS22" s="18"/>
      <c r="AT22" s="18"/>
      <c r="AU22" s="18"/>
      <c r="AV22" s="18"/>
      <c r="AW22" s="18"/>
      <c r="AX22" s="18"/>
      <c r="AY22" s="18"/>
    </row>
    <row r="23" spans="1:51" x14ac:dyDescent="0.25">
      <c r="A23" s="16">
        <v>46000</v>
      </c>
      <c r="B23" s="16">
        <v>46063</v>
      </c>
      <c r="C23" s="19">
        <v>63</v>
      </c>
      <c r="D23" s="18" t="s">
        <v>39</v>
      </c>
      <c r="E23" s="18" t="s">
        <v>132</v>
      </c>
      <c r="F23" s="17">
        <v>1663.75</v>
      </c>
      <c r="G23" s="1">
        <f t="shared" si="0"/>
        <v>104816.25</v>
      </c>
      <c r="H23" s="17"/>
      <c r="I23" s="17"/>
      <c r="K23" s="18"/>
      <c r="L23" s="18"/>
      <c r="N23" s="19"/>
      <c r="P23" s="18"/>
      <c r="Q23" s="19"/>
      <c r="R23" s="16"/>
      <c r="S23" s="18"/>
      <c r="T23" s="17"/>
      <c r="U23" s="18"/>
      <c r="V23" s="18"/>
      <c r="W23" s="18"/>
      <c r="X23" s="18"/>
      <c r="Y23" s="18"/>
      <c r="Z23" s="18"/>
      <c r="AA23" s="18"/>
      <c r="AB23" s="18"/>
      <c r="AC23" s="17"/>
      <c r="AD23" s="17"/>
      <c r="AE23" s="17"/>
      <c r="AF23" s="18"/>
      <c r="AG23" s="18"/>
      <c r="AH23" s="18"/>
      <c r="AI23" s="18"/>
      <c r="AJ23" s="18"/>
      <c r="AK23" s="16"/>
      <c r="AL23" s="16"/>
      <c r="AM23" s="17"/>
      <c r="AN23" s="17"/>
      <c r="AO23" s="19"/>
      <c r="AP23" s="18"/>
      <c r="AQ23" s="19"/>
      <c r="AR23" s="19"/>
      <c r="AS23" s="18"/>
      <c r="AT23" s="18"/>
      <c r="AU23" s="18"/>
      <c r="AV23" s="18"/>
      <c r="AW23" s="18"/>
      <c r="AX23" s="18"/>
      <c r="AY23" s="18"/>
    </row>
    <row r="24" spans="1:51" x14ac:dyDescent="0.25">
      <c r="A24" s="16">
        <v>46001</v>
      </c>
      <c r="B24" s="16">
        <v>46063</v>
      </c>
      <c r="C24" s="19">
        <v>62</v>
      </c>
      <c r="D24" s="18" t="s">
        <v>70</v>
      </c>
      <c r="E24" s="18" t="s">
        <v>104</v>
      </c>
      <c r="F24" s="17">
        <v>7578.84</v>
      </c>
      <c r="G24" s="1">
        <f t="shared" si="0"/>
        <v>469888.08</v>
      </c>
      <c r="H24" s="17"/>
      <c r="I24" s="17"/>
      <c r="K24" s="18"/>
      <c r="L24" s="18"/>
      <c r="N24" s="19"/>
      <c r="P24" s="18"/>
      <c r="Q24" s="19"/>
      <c r="R24" s="16"/>
      <c r="S24" s="18"/>
      <c r="T24" s="17"/>
      <c r="U24" s="18"/>
      <c r="V24" s="18"/>
      <c r="W24" s="18"/>
      <c r="X24" s="18"/>
      <c r="Y24" s="18"/>
      <c r="Z24" s="18"/>
      <c r="AA24" s="18"/>
      <c r="AB24" s="18"/>
      <c r="AC24" s="17"/>
      <c r="AD24" s="17"/>
      <c r="AE24" s="17"/>
      <c r="AF24" s="18"/>
      <c r="AG24" s="18"/>
      <c r="AH24" s="18"/>
      <c r="AI24" s="18"/>
      <c r="AJ24" s="18"/>
      <c r="AK24" s="16"/>
      <c r="AL24" s="16"/>
      <c r="AM24" s="17"/>
      <c r="AN24" s="17"/>
      <c r="AO24" s="19"/>
      <c r="AP24" s="18"/>
      <c r="AQ24" s="19"/>
      <c r="AR24" s="19"/>
      <c r="AS24" s="18"/>
      <c r="AT24" s="18"/>
      <c r="AU24" s="18"/>
      <c r="AV24" s="18"/>
      <c r="AW24" s="18"/>
      <c r="AX24" s="18"/>
      <c r="AY24" s="18"/>
    </row>
    <row r="25" spans="1:51" x14ac:dyDescent="0.25">
      <c r="A25" s="16">
        <v>46001</v>
      </c>
      <c r="B25" s="16">
        <v>46063</v>
      </c>
      <c r="C25" s="19">
        <v>62</v>
      </c>
      <c r="D25" s="18" t="s">
        <v>129</v>
      </c>
      <c r="E25" s="18" t="s">
        <v>130</v>
      </c>
      <c r="F25" s="17">
        <v>1156.1600000000001</v>
      </c>
      <c r="G25" s="1">
        <f t="shared" si="0"/>
        <v>71681.919999999998</v>
      </c>
      <c r="H25" s="17"/>
      <c r="I25" s="17"/>
      <c r="K25" s="18"/>
      <c r="L25" s="18"/>
      <c r="N25" s="19"/>
      <c r="P25" s="18"/>
      <c r="Q25" s="19"/>
      <c r="R25" s="16"/>
      <c r="S25" s="18"/>
      <c r="T25" s="17"/>
      <c r="U25" s="18"/>
      <c r="V25" s="18"/>
      <c r="W25" s="18"/>
      <c r="X25" s="18"/>
      <c r="Y25" s="18"/>
      <c r="Z25" s="18"/>
      <c r="AA25" s="18"/>
      <c r="AB25" s="18"/>
      <c r="AC25" s="17"/>
      <c r="AD25" s="17"/>
      <c r="AE25" s="17"/>
      <c r="AF25" s="18"/>
      <c r="AG25" s="18"/>
      <c r="AH25" s="18"/>
      <c r="AI25" s="18"/>
      <c r="AJ25" s="18"/>
      <c r="AK25" s="16"/>
      <c r="AL25" s="16"/>
      <c r="AM25" s="17"/>
      <c r="AN25" s="17"/>
      <c r="AO25" s="19"/>
      <c r="AP25" s="18"/>
      <c r="AQ25" s="19"/>
      <c r="AR25" s="19"/>
      <c r="AS25" s="18"/>
      <c r="AT25" s="18"/>
      <c r="AU25" s="18"/>
      <c r="AV25" s="18"/>
      <c r="AW25" s="18"/>
      <c r="AX25" s="18"/>
      <c r="AY25" s="18"/>
    </row>
    <row r="26" spans="1:51" x14ac:dyDescent="0.25">
      <c r="A26" s="16">
        <v>46002</v>
      </c>
      <c r="B26" s="16">
        <v>46063</v>
      </c>
      <c r="C26" s="19">
        <v>61</v>
      </c>
      <c r="D26" s="18" t="s">
        <v>112</v>
      </c>
      <c r="E26" s="18" t="s">
        <v>113</v>
      </c>
      <c r="F26" s="17">
        <v>1013.98</v>
      </c>
      <c r="G26" s="1">
        <f t="shared" si="0"/>
        <v>61852.78</v>
      </c>
      <c r="H26" s="17"/>
      <c r="I26" s="17"/>
      <c r="K26" s="18"/>
      <c r="L26" s="18"/>
      <c r="N26" s="19"/>
      <c r="P26" s="18"/>
      <c r="Q26" s="19"/>
      <c r="R26" s="16"/>
      <c r="S26" s="18"/>
      <c r="T26" s="17"/>
      <c r="U26" s="18"/>
      <c r="V26" s="18"/>
      <c r="W26" s="18"/>
      <c r="X26" s="18"/>
      <c r="Y26" s="18"/>
      <c r="Z26" s="18"/>
      <c r="AA26" s="18"/>
      <c r="AB26" s="18"/>
      <c r="AC26" s="17"/>
      <c r="AD26" s="17"/>
      <c r="AE26" s="17"/>
      <c r="AF26" s="18"/>
      <c r="AG26" s="18"/>
      <c r="AH26" s="18"/>
      <c r="AI26" s="18"/>
      <c r="AJ26" s="18"/>
      <c r="AK26" s="16"/>
      <c r="AL26" s="16"/>
      <c r="AM26" s="17"/>
      <c r="AN26" s="17"/>
      <c r="AO26" s="19"/>
      <c r="AP26" s="18"/>
      <c r="AQ26" s="19"/>
      <c r="AR26" s="19"/>
      <c r="AS26" s="18"/>
      <c r="AT26" s="18"/>
      <c r="AU26" s="18"/>
      <c r="AV26" s="18"/>
      <c r="AW26" s="18"/>
      <c r="AX26" s="18"/>
      <c r="AY26" s="18"/>
    </row>
    <row r="27" spans="1:51" x14ac:dyDescent="0.25">
      <c r="A27" s="16">
        <v>46002</v>
      </c>
      <c r="B27" s="16">
        <v>46063</v>
      </c>
      <c r="C27" s="19">
        <v>61</v>
      </c>
      <c r="D27" s="18" t="s">
        <v>112</v>
      </c>
      <c r="E27" s="18" t="s">
        <v>114</v>
      </c>
      <c r="F27" s="17">
        <v>1306.8</v>
      </c>
      <c r="G27" s="1">
        <f t="shared" si="0"/>
        <v>79714.8</v>
      </c>
      <c r="H27" s="17"/>
      <c r="I27" s="17"/>
      <c r="K27" s="18"/>
      <c r="L27" s="18"/>
      <c r="N27" s="19"/>
      <c r="P27" s="18"/>
      <c r="Q27" s="19"/>
      <c r="R27" s="16"/>
      <c r="S27" s="18"/>
      <c r="T27" s="17"/>
      <c r="U27" s="18"/>
      <c r="V27" s="18"/>
      <c r="W27" s="18"/>
      <c r="X27" s="18"/>
      <c r="Y27" s="18"/>
      <c r="Z27" s="18"/>
      <c r="AA27" s="18"/>
      <c r="AB27" s="18"/>
      <c r="AC27" s="17"/>
      <c r="AD27" s="17"/>
      <c r="AE27" s="17"/>
      <c r="AF27" s="18"/>
      <c r="AG27" s="18"/>
      <c r="AH27" s="18"/>
      <c r="AI27" s="18"/>
      <c r="AJ27" s="18"/>
      <c r="AK27" s="16"/>
      <c r="AL27" s="16"/>
      <c r="AM27" s="17"/>
      <c r="AN27" s="17"/>
      <c r="AO27" s="19"/>
      <c r="AP27" s="18"/>
      <c r="AQ27" s="19"/>
      <c r="AR27" s="19"/>
      <c r="AS27" s="18"/>
      <c r="AT27" s="18"/>
      <c r="AU27" s="18"/>
      <c r="AV27" s="18"/>
      <c r="AW27" s="18"/>
      <c r="AX27" s="18"/>
      <c r="AY27" s="18"/>
    </row>
    <row r="28" spans="1:51" x14ac:dyDescent="0.25">
      <c r="A28" s="16">
        <v>46002</v>
      </c>
      <c r="B28" s="16">
        <v>46063</v>
      </c>
      <c r="C28" s="19">
        <v>61</v>
      </c>
      <c r="D28" s="18" t="s">
        <v>222</v>
      </c>
      <c r="E28" s="18" t="s">
        <v>223</v>
      </c>
      <c r="F28" s="17">
        <v>1683</v>
      </c>
      <c r="G28" s="1">
        <f t="shared" si="0"/>
        <v>102663</v>
      </c>
      <c r="H28" s="17"/>
      <c r="I28" s="17"/>
      <c r="K28" s="18"/>
      <c r="L28" s="18"/>
      <c r="N28" s="19"/>
      <c r="P28" s="18"/>
      <c r="Q28" s="19"/>
      <c r="R28" s="16"/>
      <c r="S28" s="18"/>
      <c r="T28" s="17"/>
      <c r="U28" s="18"/>
      <c r="V28" s="18"/>
      <c r="W28" s="18"/>
      <c r="X28" s="18"/>
      <c r="Y28" s="18"/>
      <c r="Z28" s="18"/>
      <c r="AA28" s="18"/>
      <c r="AB28" s="18"/>
      <c r="AC28" s="17"/>
      <c r="AD28" s="17"/>
      <c r="AE28" s="17"/>
      <c r="AF28" s="18"/>
      <c r="AG28" s="18"/>
      <c r="AH28" s="18"/>
      <c r="AI28" s="18"/>
      <c r="AJ28" s="18"/>
      <c r="AK28" s="16"/>
      <c r="AL28" s="16"/>
      <c r="AM28" s="17"/>
      <c r="AN28" s="17"/>
      <c r="AO28" s="19"/>
      <c r="AP28" s="18"/>
      <c r="AQ28" s="19"/>
      <c r="AR28" s="19"/>
      <c r="AS28" s="18"/>
      <c r="AT28" s="18"/>
      <c r="AU28" s="18"/>
      <c r="AV28" s="18"/>
      <c r="AW28" s="18"/>
      <c r="AX28" s="18"/>
      <c r="AY28" s="18"/>
    </row>
    <row r="29" spans="1:51" x14ac:dyDescent="0.25">
      <c r="A29" s="16">
        <v>46003</v>
      </c>
      <c r="B29" s="16">
        <v>46063</v>
      </c>
      <c r="C29" s="19">
        <v>60</v>
      </c>
      <c r="D29" s="18" t="s">
        <v>33</v>
      </c>
      <c r="E29" s="18" t="s">
        <v>118</v>
      </c>
      <c r="F29" s="17">
        <v>4055.36</v>
      </c>
      <c r="G29" s="1">
        <f t="shared" si="0"/>
        <v>243321.60000000001</v>
      </c>
      <c r="H29" s="17"/>
      <c r="I29" s="17"/>
      <c r="K29" s="18"/>
      <c r="L29" s="18"/>
      <c r="N29" s="19"/>
      <c r="P29" s="18"/>
      <c r="Q29" s="19"/>
      <c r="R29" s="16"/>
      <c r="S29" s="18"/>
      <c r="T29" s="17"/>
      <c r="U29" s="18"/>
      <c r="V29" s="18"/>
      <c r="W29" s="18"/>
      <c r="X29" s="18"/>
      <c r="Y29" s="18"/>
      <c r="Z29" s="18"/>
      <c r="AA29" s="18"/>
      <c r="AB29" s="18"/>
      <c r="AC29" s="17"/>
      <c r="AD29" s="17"/>
      <c r="AE29" s="17"/>
      <c r="AF29" s="18"/>
      <c r="AG29" s="18"/>
      <c r="AH29" s="18"/>
      <c r="AI29" s="18"/>
      <c r="AJ29" s="18"/>
      <c r="AK29" s="16"/>
      <c r="AL29" s="16"/>
      <c r="AM29" s="17"/>
      <c r="AN29" s="17"/>
      <c r="AO29" s="19"/>
      <c r="AP29" s="18"/>
      <c r="AQ29" s="19"/>
      <c r="AR29" s="19"/>
      <c r="AS29" s="18"/>
      <c r="AT29" s="18"/>
      <c r="AU29" s="18"/>
      <c r="AV29" s="18"/>
      <c r="AW29" s="18"/>
      <c r="AX29" s="18"/>
      <c r="AY29" s="18"/>
    </row>
    <row r="30" spans="1:51" x14ac:dyDescent="0.25">
      <c r="A30" s="16">
        <v>46006</v>
      </c>
      <c r="B30" s="16">
        <v>46063</v>
      </c>
      <c r="C30" s="19">
        <v>57</v>
      </c>
      <c r="D30" s="18" t="s">
        <v>89</v>
      </c>
      <c r="E30" s="18" t="s">
        <v>90</v>
      </c>
      <c r="F30" s="17">
        <v>10075.959999999999</v>
      </c>
      <c r="G30" s="1">
        <f t="shared" si="0"/>
        <v>574329.72</v>
      </c>
      <c r="H30" s="17"/>
      <c r="I30" s="17"/>
      <c r="K30" s="18"/>
      <c r="L30" s="18"/>
      <c r="N30" s="19"/>
      <c r="P30" s="18"/>
      <c r="Q30" s="19"/>
      <c r="R30" s="16"/>
      <c r="S30" s="18"/>
      <c r="T30" s="17"/>
      <c r="U30" s="18"/>
      <c r="V30" s="18"/>
      <c r="W30" s="18"/>
      <c r="X30" s="18"/>
      <c r="Y30" s="18"/>
      <c r="Z30" s="18"/>
      <c r="AA30" s="18"/>
      <c r="AB30" s="18"/>
      <c r="AC30" s="17"/>
      <c r="AD30" s="17"/>
      <c r="AE30" s="17"/>
      <c r="AF30" s="18"/>
      <c r="AG30" s="18"/>
      <c r="AH30" s="18"/>
      <c r="AI30" s="18"/>
      <c r="AJ30" s="18"/>
      <c r="AK30" s="16"/>
      <c r="AL30" s="16"/>
      <c r="AM30" s="17"/>
      <c r="AN30" s="17"/>
      <c r="AO30" s="19"/>
      <c r="AP30" s="18"/>
      <c r="AQ30" s="19"/>
      <c r="AR30" s="19"/>
      <c r="AS30" s="18"/>
      <c r="AT30" s="18"/>
      <c r="AU30" s="18"/>
      <c r="AV30" s="18"/>
      <c r="AW30" s="18"/>
      <c r="AX30" s="18"/>
      <c r="AY30" s="18"/>
    </row>
    <row r="31" spans="1:51" x14ac:dyDescent="0.25">
      <c r="A31" s="16">
        <v>46006</v>
      </c>
      <c r="B31" s="16">
        <v>46063</v>
      </c>
      <c r="C31" s="19">
        <v>57</v>
      </c>
      <c r="D31" s="18" t="s">
        <v>47</v>
      </c>
      <c r="E31" s="18" t="s">
        <v>93</v>
      </c>
      <c r="F31" s="17">
        <v>2843.5</v>
      </c>
      <c r="G31" s="1">
        <f t="shared" si="0"/>
        <v>162079.5</v>
      </c>
      <c r="H31" s="17"/>
      <c r="I31" s="17"/>
      <c r="K31" s="18"/>
      <c r="L31" s="18"/>
      <c r="N31" s="19"/>
      <c r="P31" s="18"/>
      <c r="Q31" s="19"/>
      <c r="R31" s="16"/>
      <c r="S31" s="18"/>
      <c r="T31" s="17"/>
      <c r="U31" s="18"/>
      <c r="V31" s="18"/>
      <c r="W31" s="18"/>
      <c r="X31" s="18"/>
      <c r="Y31" s="18"/>
      <c r="Z31" s="18"/>
      <c r="AA31" s="18"/>
      <c r="AB31" s="18"/>
      <c r="AC31" s="17"/>
      <c r="AD31" s="17"/>
      <c r="AE31" s="17"/>
      <c r="AF31" s="18"/>
      <c r="AG31" s="18"/>
      <c r="AH31" s="18"/>
      <c r="AI31" s="18"/>
      <c r="AJ31" s="18"/>
      <c r="AK31" s="16"/>
      <c r="AL31" s="16"/>
      <c r="AM31" s="17"/>
      <c r="AN31" s="17"/>
      <c r="AO31" s="19"/>
      <c r="AP31" s="18"/>
      <c r="AQ31" s="19"/>
      <c r="AR31" s="19"/>
      <c r="AS31" s="18"/>
      <c r="AT31" s="18"/>
      <c r="AU31" s="18"/>
      <c r="AV31" s="18"/>
      <c r="AW31" s="18"/>
      <c r="AX31" s="18"/>
      <c r="AY31" s="18"/>
    </row>
    <row r="32" spans="1:51" x14ac:dyDescent="0.25">
      <c r="A32" s="16">
        <v>46006</v>
      </c>
      <c r="B32" s="16">
        <v>46063</v>
      </c>
      <c r="C32" s="19">
        <v>57</v>
      </c>
      <c r="D32" s="18" t="s">
        <v>115</v>
      </c>
      <c r="E32" s="18" t="s">
        <v>116</v>
      </c>
      <c r="F32" s="17">
        <v>8760.4</v>
      </c>
      <c r="G32" s="1">
        <f t="shared" si="0"/>
        <v>499342.8</v>
      </c>
      <c r="H32" s="17"/>
      <c r="I32" s="17"/>
      <c r="K32" s="18"/>
      <c r="L32" s="18"/>
      <c r="N32" s="19"/>
      <c r="P32" s="18"/>
      <c r="Q32" s="19"/>
      <c r="R32" s="16"/>
      <c r="S32" s="18"/>
      <c r="T32" s="17"/>
      <c r="U32" s="18"/>
      <c r="V32" s="18"/>
      <c r="W32" s="18"/>
      <c r="X32" s="18"/>
      <c r="Y32" s="18"/>
      <c r="Z32" s="18"/>
      <c r="AA32" s="18"/>
      <c r="AB32" s="18"/>
      <c r="AC32" s="17"/>
      <c r="AD32" s="17"/>
      <c r="AE32" s="17"/>
      <c r="AF32" s="18"/>
      <c r="AG32" s="18"/>
      <c r="AH32" s="18"/>
      <c r="AI32" s="18"/>
      <c r="AJ32" s="18"/>
      <c r="AK32" s="16"/>
      <c r="AL32" s="16"/>
      <c r="AM32" s="17"/>
      <c r="AN32" s="17"/>
      <c r="AO32" s="19"/>
      <c r="AP32" s="18"/>
      <c r="AQ32" s="19"/>
      <c r="AR32" s="19"/>
      <c r="AS32" s="18"/>
      <c r="AT32" s="18"/>
      <c r="AU32" s="18"/>
      <c r="AV32" s="18"/>
      <c r="AW32" s="18"/>
      <c r="AX32" s="18"/>
      <c r="AY32" s="18"/>
    </row>
    <row r="33" spans="1:51" x14ac:dyDescent="0.25">
      <c r="A33" s="16">
        <v>46006</v>
      </c>
      <c r="B33" s="16">
        <v>46063</v>
      </c>
      <c r="C33" s="19">
        <v>57</v>
      </c>
      <c r="D33" s="18" t="s">
        <v>71</v>
      </c>
      <c r="E33" s="18" t="s">
        <v>117</v>
      </c>
      <c r="F33" s="17">
        <v>14479.67</v>
      </c>
      <c r="G33" s="1">
        <f t="shared" si="0"/>
        <v>825341.19000000006</v>
      </c>
      <c r="H33" s="17"/>
      <c r="I33" s="17"/>
      <c r="K33" s="18"/>
      <c r="L33" s="18"/>
      <c r="N33" s="19"/>
      <c r="P33" s="18"/>
      <c r="Q33" s="19"/>
      <c r="R33" s="16"/>
      <c r="S33" s="18"/>
      <c r="T33" s="17"/>
      <c r="U33" s="18"/>
      <c r="V33" s="18"/>
      <c r="W33" s="18"/>
      <c r="X33" s="18"/>
      <c r="Y33" s="18"/>
      <c r="Z33" s="18"/>
      <c r="AA33" s="18"/>
      <c r="AB33" s="18"/>
      <c r="AC33" s="17"/>
      <c r="AD33" s="17"/>
      <c r="AE33" s="17"/>
      <c r="AF33" s="18"/>
      <c r="AG33" s="18"/>
      <c r="AH33" s="18"/>
      <c r="AI33" s="18"/>
      <c r="AJ33" s="18"/>
      <c r="AK33" s="16"/>
      <c r="AL33" s="16"/>
      <c r="AM33" s="17"/>
      <c r="AN33" s="17"/>
      <c r="AO33" s="19"/>
      <c r="AP33" s="18"/>
      <c r="AQ33" s="19"/>
      <c r="AR33" s="19"/>
      <c r="AS33" s="18"/>
      <c r="AT33" s="18"/>
      <c r="AU33" s="18"/>
      <c r="AV33" s="18"/>
      <c r="AW33" s="18"/>
      <c r="AX33" s="18"/>
      <c r="AY33" s="18"/>
    </row>
    <row r="34" spans="1:51" x14ac:dyDescent="0.25">
      <c r="A34" s="16">
        <v>46006</v>
      </c>
      <c r="B34" s="16">
        <v>46063</v>
      </c>
      <c r="C34" s="19">
        <v>57</v>
      </c>
      <c r="D34" s="18" t="s">
        <v>87</v>
      </c>
      <c r="E34" s="18" t="s">
        <v>124</v>
      </c>
      <c r="F34" s="17">
        <v>3546.81</v>
      </c>
      <c r="G34" s="1">
        <f t="shared" si="0"/>
        <v>202168.16999999998</v>
      </c>
      <c r="H34" s="17"/>
      <c r="I34" s="17"/>
      <c r="K34" s="18"/>
      <c r="L34" s="18"/>
      <c r="N34" s="19"/>
      <c r="P34" s="18"/>
      <c r="Q34" s="19"/>
      <c r="R34" s="16"/>
      <c r="S34" s="18"/>
      <c r="T34" s="17"/>
      <c r="U34" s="18"/>
      <c r="V34" s="18"/>
      <c r="W34" s="18"/>
      <c r="X34" s="18"/>
      <c r="Y34" s="18"/>
      <c r="Z34" s="18"/>
      <c r="AA34" s="18"/>
      <c r="AB34" s="18"/>
      <c r="AC34" s="17"/>
      <c r="AD34" s="17"/>
      <c r="AE34" s="17"/>
      <c r="AF34" s="18"/>
      <c r="AG34" s="18"/>
      <c r="AH34" s="18"/>
      <c r="AI34" s="18"/>
      <c r="AJ34" s="18"/>
      <c r="AK34" s="16"/>
      <c r="AL34" s="16"/>
      <c r="AM34" s="17"/>
      <c r="AN34" s="17"/>
      <c r="AO34" s="19"/>
      <c r="AP34" s="18"/>
      <c r="AQ34" s="19"/>
      <c r="AR34" s="19"/>
      <c r="AS34" s="18"/>
      <c r="AT34" s="18"/>
      <c r="AU34" s="18"/>
      <c r="AV34" s="18"/>
      <c r="AW34" s="18"/>
      <c r="AX34" s="18"/>
      <c r="AY34" s="18"/>
    </row>
    <row r="35" spans="1:51" x14ac:dyDescent="0.25">
      <c r="A35" s="16">
        <v>46006</v>
      </c>
      <c r="B35" s="16">
        <v>46063</v>
      </c>
      <c r="C35" s="19">
        <v>57</v>
      </c>
      <c r="D35" s="18" t="s">
        <v>64</v>
      </c>
      <c r="E35" s="18" t="s">
        <v>125</v>
      </c>
      <c r="F35" s="17">
        <v>12931.88</v>
      </c>
      <c r="G35" s="1">
        <f t="shared" si="0"/>
        <v>737117.15999999992</v>
      </c>
      <c r="H35" s="17"/>
      <c r="I35" s="17"/>
      <c r="K35" s="18"/>
      <c r="L35" s="18"/>
      <c r="N35" s="19"/>
      <c r="P35" s="18"/>
      <c r="Q35" s="19"/>
      <c r="R35" s="16"/>
      <c r="S35" s="18"/>
      <c r="T35" s="17"/>
      <c r="U35" s="18"/>
      <c r="V35" s="18"/>
      <c r="W35" s="18"/>
      <c r="X35" s="18"/>
      <c r="Y35" s="18"/>
      <c r="Z35" s="18"/>
      <c r="AA35" s="18"/>
      <c r="AB35" s="18"/>
      <c r="AC35" s="17"/>
      <c r="AD35" s="17"/>
      <c r="AE35" s="17"/>
      <c r="AF35" s="18"/>
      <c r="AG35" s="18"/>
      <c r="AH35" s="18"/>
      <c r="AI35" s="18"/>
      <c r="AJ35" s="18"/>
      <c r="AK35" s="16"/>
      <c r="AL35" s="16"/>
      <c r="AM35" s="17"/>
      <c r="AN35" s="17"/>
      <c r="AO35" s="19"/>
      <c r="AP35" s="18"/>
      <c r="AQ35" s="19"/>
      <c r="AR35" s="19"/>
      <c r="AS35" s="18"/>
      <c r="AT35" s="18"/>
      <c r="AU35" s="18"/>
      <c r="AV35" s="18"/>
      <c r="AW35" s="18"/>
      <c r="AX35" s="18"/>
      <c r="AY35" s="18"/>
    </row>
    <row r="36" spans="1:51" x14ac:dyDescent="0.25">
      <c r="A36" s="16">
        <v>46006</v>
      </c>
      <c r="B36" s="16">
        <v>46063</v>
      </c>
      <c r="C36" s="19">
        <v>57</v>
      </c>
      <c r="D36" s="18" t="s">
        <v>39</v>
      </c>
      <c r="E36" s="18" t="s">
        <v>131</v>
      </c>
      <c r="F36" s="17">
        <v>193.6</v>
      </c>
      <c r="G36" s="1">
        <f t="shared" si="0"/>
        <v>11035.199999999999</v>
      </c>
      <c r="H36" s="17"/>
      <c r="I36" s="17"/>
      <c r="K36" s="18"/>
      <c r="L36" s="18"/>
      <c r="N36" s="19"/>
      <c r="P36" s="18"/>
      <c r="Q36" s="19"/>
      <c r="R36" s="16"/>
      <c r="S36" s="18"/>
      <c r="T36" s="17"/>
      <c r="U36" s="18"/>
      <c r="V36" s="18"/>
      <c r="W36" s="18"/>
      <c r="X36" s="18"/>
      <c r="Y36" s="18"/>
      <c r="Z36" s="18"/>
      <c r="AA36" s="18"/>
      <c r="AB36" s="18"/>
      <c r="AC36" s="17"/>
      <c r="AD36" s="17"/>
      <c r="AE36" s="17"/>
      <c r="AF36" s="18"/>
      <c r="AG36" s="18"/>
      <c r="AH36" s="18"/>
      <c r="AI36" s="18"/>
      <c r="AJ36" s="18"/>
      <c r="AK36" s="16"/>
      <c r="AL36" s="16"/>
      <c r="AM36" s="17"/>
      <c r="AN36" s="17"/>
      <c r="AO36" s="19"/>
      <c r="AP36" s="18"/>
      <c r="AQ36" s="19"/>
      <c r="AR36" s="19"/>
      <c r="AS36" s="18"/>
      <c r="AT36" s="18"/>
      <c r="AU36" s="18"/>
      <c r="AV36" s="18"/>
      <c r="AW36" s="18"/>
      <c r="AX36" s="18"/>
      <c r="AY36" s="18"/>
    </row>
    <row r="37" spans="1:51" x14ac:dyDescent="0.25">
      <c r="A37" s="16">
        <v>46007</v>
      </c>
      <c r="B37" s="16">
        <v>46063</v>
      </c>
      <c r="C37" s="19">
        <v>56</v>
      </c>
      <c r="D37" s="18" t="s">
        <v>50</v>
      </c>
      <c r="E37" s="18" t="s">
        <v>96</v>
      </c>
      <c r="F37" s="17">
        <v>2218.66</v>
      </c>
      <c r="G37" s="1">
        <f t="shared" si="0"/>
        <v>124244.95999999999</v>
      </c>
      <c r="H37" s="17"/>
      <c r="I37" s="17"/>
      <c r="K37" s="18"/>
      <c r="L37" s="18"/>
      <c r="N37" s="19"/>
      <c r="P37" s="18"/>
      <c r="Q37" s="19"/>
      <c r="R37" s="16"/>
      <c r="S37" s="18"/>
      <c r="T37" s="17"/>
      <c r="U37" s="18"/>
      <c r="V37" s="18"/>
      <c r="W37" s="18"/>
      <c r="X37" s="18"/>
      <c r="Y37" s="18"/>
      <c r="Z37" s="18"/>
      <c r="AA37" s="18"/>
      <c r="AB37" s="18"/>
      <c r="AC37" s="17"/>
      <c r="AD37" s="17"/>
      <c r="AE37" s="17"/>
      <c r="AF37" s="18"/>
      <c r="AG37" s="18"/>
      <c r="AH37" s="18"/>
      <c r="AI37" s="18"/>
      <c r="AJ37" s="18"/>
      <c r="AK37" s="16"/>
      <c r="AL37" s="16"/>
      <c r="AM37" s="17"/>
      <c r="AN37" s="17"/>
      <c r="AO37" s="19"/>
      <c r="AP37" s="18"/>
      <c r="AQ37" s="19"/>
      <c r="AR37" s="19"/>
      <c r="AS37" s="18"/>
      <c r="AT37" s="18"/>
      <c r="AU37" s="18"/>
      <c r="AV37" s="18"/>
      <c r="AW37" s="18"/>
      <c r="AX37" s="18"/>
      <c r="AY37" s="18"/>
    </row>
    <row r="38" spans="1:51" x14ac:dyDescent="0.25">
      <c r="A38" s="16">
        <v>46007</v>
      </c>
      <c r="B38" s="16">
        <v>46063</v>
      </c>
      <c r="C38" s="19">
        <v>56</v>
      </c>
      <c r="D38" s="18" t="s">
        <v>86</v>
      </c>
      <c r="E38" s="18" t="s">
        <v>97</v>
      </c>
      <c r="F38" s="17">
        <v>3678.4</v>
      </c>
      <c r="G38" s="1">
        <f t="shared" si="0"/>
        <v>205990.39999999999</v>
      </c>
      <c r="H38" s="17"/>
      <c r="I38" s="17"/>
      <c r="K38" s="18"/>
      <c r="L38" s="18"/>
      <c r="N38" s="19"/>
      <c r="P38" s="18"/>
      <c r="Q38" s="19"/>
      <c r="R38" s="16"/>
      <c r="S38" s="18"/>
      <c r="T38" s="17"/>
      <c r="U38" s="18"/>
      <c r="V38" s="18"/>
      <c r="W38" s="18"/>
      <c r="X38" s="18"/>
      <c r="Y38" s="18"/>
      <c r="Z38" s="18"/>
      <c r="AA38" s="18"/>
      <c r="AB38" s="18"/>
      <c r="AC38" s="17"/>
      <c r="AD38" s="17"/>
      <c r="AE38" s="17"/>
      <c r="AF38" s="18"/>
      <c r="AG38" s="18"/>
      <c r="AH38" s="18"/>
      <c r="AI38" s="18"/>
      <c r="AJ38" s="18"/>
      <c r="AK38" s="16"/>
      <c r="AL38" s="16"/>
      <c r="AM38" s="17"/>
      <c r="AN38" s="17"/>
      <c r="AO38" s="19"/>
      <c r="AP38" s="18"/>
      <c r="AQ38" s="19"/>
      <c r="AR38" s="19"/>
      <c r="AS38" s="18"/>
      <c r="AT38" s="18"/>
      <c r="AU38" s="18"/>
      <c r="AV38" s="18"/>
      <c r="AW38" s="18"/>
      <c r="AX38" s="18"/>
      <c r="AY38" s="18"/>
    </row>
    <row r="39" spans="1:51" x14ac:dyDescent="0.25">
      <c r="A39" s="16">
        <v>46007</v>
      </c>
      <c r="B39" s="16">
        <v>46063</v>
      </c>
      <c r="C39" s="19">
        <v>56</v>
      </c>
      <c r="D39" s="18" t="s">
        <v>70</v>
      </c>
      <c r="E39" s="18" t="s">
        <v>103</v>
      </c>
      <c r="F39" s="17">
        <v>2870.73</v>
      </c>
      <c r="G39" s="1">
        <f t="shared" si="0"/>
        <v>160760.88</v>
      </c>
      <c r="H39" s="17"/>
      <c r="I39" s="17"/>
      <c r="K39" s="18"/>
      <c r="L39" s="18"/>
      <c r="N39" s="19"/>
      <c r="P39" s="18"/>
      <c r="Q39" s="19"/>
      <c r="R39" s="16"/>
      <c r="S39" s="18"/>
      <c r="T39" s="17"/>
      <c r="U39" s="18"/>
      <c r="V39" s="18"/>
      <c r="W39" s="18"/>
      <c r="X39" s="18"/>
      <c r="Y39" s="18"/>
      <c r="Z39" s="18"/>
      <c r="AA39" s="18"/>
      <c r="AB39" s="18"/>
      <c r="AC39" s="17"/>
      <c r="AD39" s="17"/>
      <c r="AE39" s="17"/>
      <c r="AF39" s="18"/>
      <c r="AG39" s="18"/>
      <c r="AH39" s="18"/>
      <c r="AI39" s="18"/>
      <c r="AJ39" s="18"/>
      <c r="AK39" s="16"/>
      <c r="AL39" s="16"/>
      <c r="AM39" s="17"/>
      <c r="AN39" s="17"/>
      <c r="AO39" s="19"/>
      <c r="AP39" s="18"/>
      <c r="AQ39" s="19"/>
      <c r="AR39" s="19"/>
      <c r="AS39" s="18"/>
      <c r="AT39" s="18"/>
      <c r="AU39" s="18"/>
      <c r="AV39" s="18"/>
      <c r="AW39" s="18"/>
      <c r="AX39" s="18"/>
      <c r="AY39" s="18"/>
    </row>
    <row r="40" spans="1:51" x14ac:dyDescent="0.25">
      <c r="A40" s="16">
        <v>46007</v>
      </c>
      <c r="B40" s="16">
        <v>46063</v>
      </c>
      <c r="C40" s="19">
        <v>56</v>
      </c>
      <c r="D40" s="18" t="s">
        <v>22</v>
      </c>
      <c r="E40" s="18" t="s">
        <v>105</v>
      </c>
      <c r="F40" s="17">
        <v>4960.9399999999996</v>
      </c>
      <c r="G40" s="1">
        <f t="shared" si="0"/>
        <v>277812.63999999996</v>
      </c>
      <c r="H40" s="17"/>
      <c r="I40" s="17"/>
      <c r="K40" s="18"/>
      <c r="L40" s="18"/>
      <c r="N40" s="19"/>
      <c r="P40" s="18"/>
      <c r="Q40" s="19"/>
      <c r="R40" s="16"/>
      <c r="S40" s="18"/>
      <c r="T40" s="17"/>
      <c r="U40" s="18"/>
      <c r="V40" s="18"/>
      <c r="W40" s="18"/>
      <c r="X40" s="18"/>
      <c r="Y40" s="18"/>
      <c r="Z40" s="18"/>
      <c r="AA40" s="18"/>
      <c r="AB40" s="18"/>
      <c r="AC40" s="17"/>
      <c r="AD40" s="17"/>
      <c r="AE40" s="17"/>
      <c r="AF40" s="18"/>
      <c r="AG40" s="18"/>
      <c r="AH40" s="18"/>
      <c r="AI40" s="18"/>
      <c r="AJ40" s="18"/>
      <c r="AK40" s="16"/>
      <c r="AL40" s="16"/>
      <c r="AM40" s="17"/>
      <c r="AN40" s="17"/>
      <c r="AO40" s="19"/>
      <c r="AP40" s="18"/>
      <c r="AQ40" s="19"/>
      <c r="AR40" s="19"/>
      <c r="AS40" s="18"/>
      <c r="AT40" s="18"/>
      <c r="AU40" s="18"/>
      <c r="AV40" s="18"/>
      <c r="AW40" s="18"/>
      <c r="AX40" s="18"/>
      <c r="AY40" s="18"/>
    </row>
    <row r="41" spans="1:51" x14ac:dyDescent="0.25">
      <c r="A41" s="16">
        <v>46007</v>
      </c>
      <c r="B41" s="16">
        <v>46063</v>
      </c>
      <c r="C41" s="19">
        <v>56</v>
      </c>
      <c r="D41" s="18" t="s">
        <v>87</v>
      </c>
      <c r="E41" s="18" t="s">
        <v>123</v>
      </c>
      <c r="F41" s="17">
        <v>6700.38</v>
      </c>
      <c r="G41" s="1">
        <f t="shared" si="0"/>
        <v>375221.28</v>
      </c>
      <c r="H41" s="17"/>
      <c r="I41" s="17"/>
      <c r="K41" s="18"/>
      <c r="L41" s="18"/>
      <c r="N41" s="19"/>
      <c r="P41" s="18"/>
      <c r="Q41" s="19"/>
      <c r="R41" s="16"/>
      <c r="S41" s="18"/>
      <c r="T41" s="17"/>
      <c r="U41" s="18"/>
      <c r="V41" s="18"/>
      <c r="W41" s="18"/>
      <c r="X41" s="18"/>
      <c r="Y41" s="18"/>
      <c r="Z41" s="18"/>
      <c r="AA41" s="18"/>
      <c r="AB41" s="18"/>
      <c r="AC41" s="17"/>
      <c r="AD41" s="17"/>
      <c r="AE41" s="17"/>
      <c r="AF41" s="18"/>
      <c r="AG41" s="18"/>
      <c r="AH41" s="18"/>
      <c r="AI41" s="18"/>
      <c r="AJ41" s="18"/>
      <c r="AK41" s="16"/>
      <c r="AL41" s="16"/>
      <c r="AM41" s="17"/>
      <c r="AN41" s="17"/>
      <c r="AO41" s="19"/>
      <c r="AP41" s="18"/>
      <c r="AQ41" s="19"/>
      <c r="AR41" s="19"/>
      <c r="AS41" s="18"/>
      <c r="AT41" s="18"/>
      <c r="AU41" s="18"/>
      <c r="AV41" s="18"/>
      <c r="AW41" s="18"/>
      <c r="AX41" s="18"/>
      <c r="AY41" s="18"/>
    </row>
    <row r="42" spans="1:51" x14ac:dyDescent="0.25">
      <c r="A42" s="16">
        <v>46007</v>
      </c>
      <c r="B42" s="16">
        <v>46063</v>
      </c>
      <c r="C42" s="19">
        <v>56</v>
      </c>
      <c r="D42" s="18" t="s">
        <v>126</v>
      </c>
      <c r="E42" s="18" t="s">
        <v>127</v>
      </c>
      <c r="F42" s="17">
        <v>9571.1</v>
      </c>
      <c r="G42" s="1">
        <f t="shared" si="0"/>
        <v>535981.6</v>
      </c>
      <c r="H42" s="17"/>
      <c r="I42" s="17"/>
      <c r="K42" s="18"/>
      <c r="L42" s="18"/>
      <c r="N42" s="19"/>
      <c r="P42" s="18"/>
      <c r="Q42" s="19"/>
      <c r="R42" s="16"/>
      <c r="S42" s="18"/>
      <c r="T42" s="17"/>
      <c r="U42" s="18"/>
      <c r="V42" s="18"/>
      <c r="W42" s="18"/>
      <c r="X42" s="18"/>
      <c r="Y42" s="18"/>
      <c r="Z42" s="18"/>
      <c r="AA42" s="18"/>
      <c r="AB42" s="18"/>
      <c r="AC42" s="17"/>
      <c r="AD42" s="17"/>
      <c r="AE42" s="17"/>
      <c r="AF42" s="18"/>
      <c r="AG42" s="18"/>
      <c r="AH42" s="18"/>
      <c r="AI42" s="18"/>
      <c r="AJ42" s="18"/>
      <c r="AK42" s="16"/>
      <c r="AL42" s="16"/>
      <c r="AM42" s="17"/>
      <c r="AN42" s="17"/>
      <c r="AO42" s="19"/>
      <c r="AP42" s="18"/>
      <c r="AQ42" s="19"/>
      <c r="AR42" s="19"/>
      <c r="AS42" s="18"/>
      <c r="AT42" s="18"/>
      <c r="AU42" s="18"/>
      <c r="AV42" s="18"/>
      <c r="AW42" s="18"/>
      <c r="AX42" s="18"/>
      <c r="AY42" s="18"/>
    </row>
    <row r="43" spans="1:51" x14ac:dyDescent="0.25">
      <c r="A43" s="16">
        <v>46007</v>
      </c>
      <c r="B43" s="16">
        <v>46063</v>
      </c>
      <c r="C43" s="19">
        <v>56</v>
      </c>
      <c r="D43" s="18" t="s">
        <v>126</v>
      </c>
      <c r="E43" s="18" t="s">
        <v>128</v>
      </c>
      <c r="F43" s="17">
        <v>5154.6000000000004</v>
      </c>
      <c r="G43" s="1">
        <f t="shared" si="0"/>
        <v>288657.60000000003</v>
      </c>
      <c r="H43" s="17"/>
      <c r="I43" s="17"/>
      <c r="K43" s="18"/>
      <c r="L43" s="18"/>
      <c r="N43" s="19"/>
      <c r="P43" s="18"/>
      <c r="Q43" s="19"/>
      <c r="R43" s="16"/>
      <c r="S43" s="18"/>
      <c r="T43" s="17"/>
      <c r="U43" s="18"/>
      <c r="V43" s="18"/>
      <c r="W43" s="18"/>
      <c r="X43" s="18"/>
      <c r="Y43" s="18"/>
      <c r="Z43" s="18"/>
      <c r="AA43" s="18"/>
      <c r="AB43" s="18"/>
      <c r="AC43" s="17"/>
      <c r="AD43" s="17"/>
      <c r="AE43" s="17"/>
      <c r="AF43" s="18"/>
      <c r="AG43" s="18"/>
      <c r="AH43" s="18"/>
      <c r="AI43" s="18"/>
      <c r="AJ43" s="18"/>
      <c r="AK43" s="16"/>
      <c r="AL43" s="16"/>
      <c r="AM43" s="17"/>
      <c r="AN43" s="17"/>
      <c r="AO43" s="19"/>
      <c r="AP43" s="18"/>
      <c r="AQ43" s="19"/>
      <c r="AR43" s="19"/>
      <c r="AS43" s="18"/>
      <c r="AT43" s="18"/>
      <c r="AU43" s="18"/>
      <c r="AV43" s="18"/>
      <c r="AW43" s="18"/>
      <c r="AX43" s="18"/>
      <c r="AY43" s="18"/>
    </row>
    <row r="44" spans="1:51" x14ac:dyDescent="0.25">
      <c r="A44" s="16">
        <v>46008</v>
      </c>
      <c r="B44" s="16">
        <v>46063</v>
      </c>
      <c r="C44" s="19">
        <v>55</v>
      </c>
      <c r="D44" s="18" t="s">
        <v>99</v>
      </c>
      <c r="E44" s="18" t="s">
        <v>100</v>
      </c>
      <c r="F44" s="17">
        <v>41686.58</v>
      </c>
      <c r="G44" s="1">
        <f t="shared" si="0"/>
        <v>2292761.9</v>
      </c>
      <c r="H44" s="17"/>
      <c r="I44" s="17"/>
      <c r="K44" s="18"/>
      <c r="L44" s="18"/>
      <c r="N44" s="19"/>
      <c r="P44" s="18"/>
      <c r="Q44" s="19"/>
      <c r="R44" s="16"/>
      <c r="S44" s="18"/>
      <c r="T44" s="17"/>
      <c r="U44" s="18"/>
      <c r="V44" s="18"/>
      <c r="W44" s="18"/>
      <c r="X44" s="18"/>
      <c r="Y44" s="18"/>
      <c r="Z44" s="18"/>
      <c r="AA44" s="18"/>
      <c r="AB44" s="18"/>
      <c r="AC44" s="17"/>
      <c r="AD44" s="17"/>
      <c r="AE44" s="17"/>
      <c r="AF44" s="18"/>
      <c r="AG44" s="18"/>
      <c r="AH44" s="18"/>
      <c r="AI44" s="18"/>
      <c r="AJ44" s="18"/>
      <c r="AK44" s="16"/>
      <c r="AL44" s="16"/>
      <c r="AM44" s="17"/>
      <c r="AN44" s="17"/>
      <c r="AO44" s="19"/>
      <c r="AP44" s="18"/>
      <c r="AQ44" s="19"/>
      <c r="AR44" s="19"/>
      <c r="AS44" s="18"/>
      <c r="AT44" s="18"/>
      <c r="AU44" s="18"/>
      <c r="AV44" s="18"/>
      <c r="AW44" s="18"/>
      <c r="AX44" s="18"/>
      <c r="AY44" s="18"/>
    </row>
    <row r="45" spans="1:51" x14ac:dyDescent="0.25">
      <c r="A45" s="16">
        <v>46008</v>
      </c>
      <c r="B45" s="16">
        <v>46063</v>
      </c>
      <c r="C45" s="19">
        <v>55</v>
      </c>
      <c r="D45" s="18" t="s">
        <v>48</v>
      </c>
      <c r="E45" s="18" t="s">
        <v>109</v>
      </c>
      <c r="F45" s="17">
        <v>1882.52</v>
      </c>
      <c r="G45" s="1">
        <f t="shared" si="0"/>
        <v>103538.6</v>
      </c>
      <c r="H45" s="17"/>
      <c r="I45" s="17"/>
      <c r="K45" s="18"/>
      <c r="L45" s="18"/>
      <c r="N45" s="19"/>
      <c r="P45" s="18"/>
      <c r="Q45" s="19"/>
      <c r="R45" s="16"/>
      <c r="S45" s="18"/>
      <c r="T45" s="17"/>
      <c r="U45" s="18"/>
      <c r="V45" s="18"/>
      <c r="W45" s="18"/>
      <c r="X45" s="18"/>
      <c r="Y45" s="18"/>
      <c r="Z45" s="18"/>
      <c r="AA45" s="18"/>
      <c r="AB45" s="18"/>
      <c r="AC45" s="17"/>
      <c r="AD45" s="17"/>
      <c r="AE45" s="17"/>
      <c r="AF45" s="18"/>
      <c r="AG45" s="18"/>
      <c r="AH45" s="18"/>
      <c r="AI45" s="18"/>
      <c r="AJ45" s="18"/>
      <c r="AK45" s="16"/>
      <c r="AL45" s="16"/>
      <c r="AM45" s="17"/>
      <c r="AN45" s="17"/>
      <c r="AO45" s="19"/>
      <c r="AP45" s="18"/>
      <c r="AQ45" s="19"/>
      <c r="AR45" s="19"/>
      <c r="AS45" s="18"/>
      <c r="AT45" s="18"/>
      <c r="AU45" s="18"/>
      <c r="AV45" s="18"/>
      <c r="AW45" s="18"/>
      <c r="AX45" s="18"/>
      <c r="AY45" s="18"/>
    </row>
    <row r="46" spans="1:51" x14ac:dyDescent="0.25">
      <c r="A46" s="16">
        <v>46008</v>
      </c>
      <c r="B46" s="16">
        <v>46063</v>
      </c>
      <c r="C46" s="19">
        <v>55</v>
      </c>
      <c r="D46" s="18" t="s">
        <v>48</v>
      </c>
      <c r="E46" s="18" t="s">
        <v>110</v>
      </c>
      <c r="F46" s="17">
        <v>22036.36</v>
      </c>
      <c r="G46" s="1">
        <f t="shared" si="0"/>
        <v>1211999.8</v>
      </c>
      <c r="H46" s="17"/>
      <c r="I46" s="17"/>
      <c r="K46" s="18"/>
      <c r="L46" s="18"/>
      <c r="N46" s="19"/>
      <c r="P46" s="18"/>
      <c r="Q46" s="19"/>
      <c r="R46" s="16"/>
      <c r="S46" s="18"/>
      <c r="T46" s="17"/>
      <c r="U46" s="18"/>
      <c r="V46" s="18"/>
      <c r="W46" s="18"/>
      <c r="X46" s="18"/>
      <c r="Y46" s="18"/>
      <c r="Z46" s="18"/>
      <c r="AA46" s="18"/>
      <c r="AB46" s="18"/>
      <c r="AC46" s="17"/>
      <c r="AD46" s="17"/>
      <c r="AE46" s="17"/>
      <c r="AF46" s="18"/>
      <c r="AG46" s="18"/>
      <c r="AH46" s="18"/>
      <c r="AI46" s="18"/>
      <c r="AJ46" s="18"/>
      <c r="AK46" s="16"/>
      <c r="AL46" s="16"/>
      <c r="AM46" s="17"/>
      <c r="AN46" s="17"/>
      <c r="AO46" s="19"/>
      <c r="AP46" s="18"/>
      <c r="AQ46" s="19"/>
      <c r="AR46" s="19"/>
      <c r="AS46" s="18"/>
      <c r="AT46" s="18"/>
      <c r="AU46" s="18"/>
      <c r="AV46" s="18"/>
      <c r="AW46" s="18"/>
      <c r="AX46" s="18"/>
      <c r="AY46" s="18"/>
    </row>
    <row r="47" spans="1:51" x14ac:dyDescent="0.25">
      <c r="A47" s="16">
        <v>46008</v>
      </c>
      <c r="B47" s="16">
        <v>46063</v>
      </c>
      <c r="C47" s="19">
        <v>55</v>
      </c>
      <c r="D47" s="18" t="s">
        <v>48</v>
      </c>
      <c r="E47" s="18" t="s">
        <v>111</v>
      </c>
      <c r="F47" s="17">
        <v>1194.67</v>
      </c>
      <c r="G47" s="1">
        <f t="shared" si="0"/>
        <v>65706.850000000006</v>
      </c>
      <c r="H47" s="17"/>
      <c r="I47" s="17"/>
      <c r="K47" s="18"/>
      <c r="L47" s="18"/>
      <c r="N47" s="19"/>
      <c r="P47" s="18"/>
      <c r="Q47" s="19"/>
      <c r="R47" s="16"/>
      <c r="S47" s="18"/>
      <c r="T47" s="17"/>
      <c r="U47" s="18"/>
      <c r="V47" s="18"/>
      <c r="W47" s="18"/>
      <c r="X47" s="18"/>
      <c r="Y47" s="18"/>
      <c r="Z47" s="18"/>
      <c r="AA47" s="18"/>
      <c r="AB47" s="18"/>
      <c r="AC47" s="17"/>
      <c r="AD47" s="17"/>
      <c r="AE47" s="17"/>
      <c r="AF47" s="18"/>
      <c r="AG47" s="18"/>
      <c r="AH47" s="18"/>
      <c r="AI47" s="18"/>
      <c r="AJ47" s="18"/>
      <c r="AK47" s="16"/>
      <c r="AL47" s="16"/>
      <c r="AM47" s="17"/>
      <c r="AN47" s="17"/>
      <c r="AO47" s="19"/>
      <c r="AP47" s="18"/>
      <c r="AQ47" s="19"/>
      <c r="AR47" s="19"/>
      <c r="AS47" s="18"/>
      <c r="AT47" s="18"/>
      <c r="AU47" s="18"/>
      <c r="AV47" s="18"/>
      <c r="AW47" s="18"/>
      <c r="AX47" s="18"/>
      <c r="AY47" s="18"/>
    </row>
    <row r="48" spans="1:51" x14ac:dyDescent="0.25">
      <c r="A48" s="16">
        <v>46009</v>
      </c>
      <c r="B48" s="16">
        <v>46063</v>
      </c>
      <c r="C48" s="19">
        <v>54</v>
      </c>
      <c r="D48" s="18" t="s">
        <v>48</v>
      </c>
      <c r="E48" s="18" t="s">
        <v>108</v>
      </c>
      <c r="F48" s="17">
        <v>17804.55</v>
      </c>
      <c r="G48" s="1">
        <f t="shared" si="0"/>
        <v>961445.7</v>
      </c>
      <c r="H48" s="17"/>
      <c r="I48" s="17"/>
      <c r="K48" s="18"/>
      <c r="L48" s="18"/>
      <c r="N48" s="19"/>
      <c r="P48" s="18"/>
      <c r="Q48" s="19"/>
      <c r="R48" s="16"/>
      <c r="S48" s="18"/>
      <c r="T48" s="17"/>
      <c r="U48" s="18"/>
      <c r="V48" s="18"/>
      <c r="W48" s="18"/>
      <c r="X48" s="18"/>
      <c r="Y48" s="18"/>
      <c r="Z48" s="18"/>
      <c r="AA48" s="18"/>
      <c r="AB48" s="18"/>
      <c r="AC48" s="17"/>
      <c r="AD48" s="17"/>
      <c r="AE48" s="17"/>
      <c r="AF48" s="18"/>
      <c r="AG48" s="18"/>
      <c r="AH48" s="18"/>
      <c r="AI48" s="18"/>
      <c r="AJ48" s="18"/>
      <c r="AK48" s="16"/>
      <c r="AL48" s="16"/>
      <c r="AM48" s="17"/>
      <c r="AN48" s="17"/>
      <c r="AO48" s="19"/>
      <c r="AP48" s="18"/>
      <c r="AQ48" s="19"/>
      <c r="AR48" s="19"/>
      <c r="AS48" s="18"/>
      <c r="AT48" s="18"/>
      <c r="AU48" s="18"/>
      <c r="AV48" s="18"/>
      <c r="AW48" s="18"/>
      <c r="AX48" s="18"/>
      <c r="AY48" s="18"/>
    </row>
    <row r="49" spans="1:51" x14ac:dyDescent="0.25">
      <c r="A49" s="16">
        <v>46010</v>
      </c>
      <c r="B49" s="16">
        <v>46063</v>
      </c>
      <c r="C49" s="19">
        <v>53</v>
      </c>
      <c r="D49" s="18" t="s">
        <v>138</v>
      </c>
      <c r="E49" s="18" t="s">
        <v>139</v>
      </c>
      <c r="F49" s="17">
        <v>67.819999999999993</v>
      </c>
      <c r="G49" s="1">
        <f t="shared" si="0"/>
        <v>3594.4599999999996</v>
      </c>
      <c r="H49" s="17"/>
      <c r="I49" s="17"/>
      <c r="K49" s="18"/>
      <c r="L49" s="18"/>
      <c r="N49" s="19"/>
      <c r="P49" s="18"/>
      <c r="Q49" s="19"/>
      <c r="R49" s="16"/>
      <c r="S49" s="18"/>
      <c r="T49" s="17"/>
      <c r="U49" s="18"/>
      <c r="V49" s="18"/>
      <c r="W49" s="18"/>
      <c r="X49" s="18"/>
      <c r="Y49" s="18"/>
      <c r="Z49" s="18"/>
      <c r="AA49" s="18"/>
      <c r="AB49" s="18"/>
      <c r="AC49" s="17"/>
      <c r="AD49" s="17"/>
      <c r="AE49" s="17"/>
      <c r="AF49" s="18"/>
      <c r="AG49" s="18"/>
      <c r="AH49" s="18"/>
      <c r="AI49" s="18"/>
      <c r="AJ49" s="18"/>
      <c r="AK49" s="16"/>
      <c r="AL49" s="16"/>
      <c r="AM49" s="17"/>
      <c r="AN49" s="17"/>
      <c r="AO49" s="19"/>
      <c r="AP49" s="18"/>
      <c r="AQ49" s="19"/>
      <c r="AR49" s="19"/>
      <c r="AS49" s="18"/>
      <c r="AT49" s="18"/>
      <c r="AU49" s="18"/>
      <c r="AV49" s="18"/>
      <c r="AW49" s="18"/>
      <c r="AX49" s="18"/>
      <c r="AY49" s="18"/>
    </row>
    <row r="50" spans="1:51" x14ac:dyDescent="0.25">
      <c r="A50" s="16">
        <v>46013</v>
      </c>
      <c r="B50" s="16">
        <v>46063</v>
      </c>
      <c r="C50" s="19">
        <v>50</v>
      </c>
      <c r="D50" s="18" t="s">
        <v>61</v>
      </c>
      <c r="E50" s="18" t="s">
        <v>227</v>
      </c>
      <c r="F50" s="17">
        <v>1234.3</v>
      </c>
      <c r="G50" s="1">
        <f t="shared" si="0"/>
        <v>61715</v>
      </c>
    </row>
    <row r="51" spans="1:51" x14ac:dyDescent="0.25">
      <c r="A51" s="16">
        <v>46013</v>
      </c>
      <c r="B51" s="16">
        <v>46063</v>
      </c>
      <c r="C51" s="19">
        <v>50</v>
      </c>
      <c r="D51" s="18" t="s">
        <v>23</v>
      </c>
      <c r="E51" s="18" t="s">
        <v>211</v>
      </c>
      <c r="F51" s="17">
        <v>513.38</v>
      </c>
      <c r="G51" s="1">
        <f t="shared" si="0"/>
        <v>25669</v>
      </c>
      <c r="H51" s="17"/>
      <c r="I51" s="17"/>
      <c r="K51" s="18"/>
      <c r="L51" s="18"/>
      <c r="N51" s="19"/>
      <c r="P51" s="18"/>
      <c r="Q51" s="19"/>
      <c r="R51" s="16"/>
      <c r="S51" s="18"/>
      <c r="T51" s="17"/>
      <c r="U51" s="18"/>
      <c r="V51" s="18"/>
      <c r="W51" s="18"/>
      <c r="X51" s="18"/>
      <c r="Y51" s="18"/>
      <c r="Z51" s="18"/>
      <c r="AA51" s="18"/>
      <c r="AB51" s="18"/>
      <c r="AC51" s="17"/>
      <c r="AD51" s="17"/>
      <c r="AE51" s="17"/>
      <c r="AF51" s="18"/>
      <c r="AG51" s="18"/>
      <c r="AH51" s="18"/>
      <c r="AI51" s="18"/>
      <c r="AJ51" s="18"/>
      <c r="AK51" s="16"/>
      <c r="AL51" s="16"/>
      <c r="AM51" s="17"/>
      <c r="AN51" s="17"/>
      <c r="AO51" s="19"/>
      <c r="AP51" s="18"/>
      <c r="AQ51" s="19"/>
      <c r="AR51" s="19"/>
      <c r="AS51" s="18"/>
      <c r="AT51" s="18"/>
      <c r="AU51" s="18"/>
      <c r="AV51" s="18"/>
      <c r="AW51" s="18"/>
      <c r="AX51" s="18"/>
      <c r="AY51" s="18"/>
    </row>
    <row r="52" spans="1:51" x14ac:dyDescent="0.25">
      <c r="A52" s="16">
        <v>46013</v>
      </c>
      <c r="B52" s="16">
        <v>46063</v>
      </c>
      <c r="C52" s="19">
        <v>50</v>
      </c>
      <c r="D52" s="18" t="s">
        <v>263</v>
      </c>
      <c r="E52" s="18" t="s">
        <v>264</v>
      </c>
      <c r="F52" s="17">
        <v>168.19</v>
      </c>
      <c r="G52" s="1">
        <f t="shared" si="0"/>
        <v>8409.5</v>
      </c>
    </row>
    <row r="53" spans="1:51" x14ac:dyDescent="0.25">
      <c r="A53" s="16">
        <v>46013</v>
      </c>
      <c r="B53" s="16">
        <v>46063</v>
      </c>
      <c r="C53" s="19">
        <v>50</v>
      </c>
      <c r="D53" s="18" t="s">
        <v>62</v>
      </c>
      <c r="E53" s="18" t="s">
        <v>187</v>
      </c>
      <c r="F53" s="17">
        <v>5747.34</v>
      </c>
      <c r="G53" s="1">
        <f t="shared" si="0"/>
        <v>287367</v>
      </c>
    </row>
    <row r="54" spans="1:51" x14ac:dyDescent="0.25">
      <c r="A54" s="16">
        <v>46013</v>
      </c>
      <c r="B54" s="16">
        <v>46063</v>
      </c>
      <c r="C54" s="19">
        <v>50</v>
      </c>
      <c r="D54" s="18" t="s">
        <v>37</v>
      </c>
      <c r="E54" s="18" t="s">
        <v>219</v>
      </c>
      <c r="F54" s="17">
        <v>174.01</v>
      </c>
      <c r="G54" s="1">
        <f t="shared" si="0"/>
        <v>8700.5</v>
      </c>
    </row>
    <row r="55" spans="1:51" x14ac:dyDescent="0.25">
      <c r="A55" s="16">
        <v>46013</v>
      </c>
      <c r="B55" s="16">
        <v>46063</v>
      </c>
      <c r="C55" s="19">
        <v>50</v>
      </c>
      <c r="D55" s="18" t="s">
        <v>10</v>
      </c>
      <c r="E55" s="18" t="s">
        <v>254</v>
      </c>
      <c r="F55" s="17">
        <v>379.94</v>
      </c>
      <c r="G55" s="1">
        <f t="shared" si="0"/>
        <v>18997</v>
      </c>
    </row>
    <row r="56" spans="1:51" x14ac:dyDescent="0.25">
      <c r="A56" s="16">
        <v>46013</v>
      </c>
      <c r="B56" s="16">
        <v>46063</v>
      </c>
      <c r="C56" s="19">
        <v>50</v>
      </c>
      <c r="D56" s="18" t="s">
        <v>10</v>
      </c>
      <c r="E56" s="18" t="s">
        <v>255</v>
      </c>
      <c r="F56" s="17">
        <v>1398.6</v>
      </c>
      <c r="G56" s="1">
        <f t="shared" si="0"/>
        <v>69930</v>
      </c>
    </row>
    <row r="57" spans="1:51" x14ac:dyDescent="0.25">
      <c r="A57" s="16">
        <v>46013</v>
      </c>
      <c r="B57" s="16">
        <v>46063</v>
      </c>
      <c r="C57" s="19">
        <v>50</v>
      </c>
      <c r="D57" s="18" t="s">
        <v>10</v>
      </c>
      <c r="E57" s="18" t="s">
        <v>256</v>
      </c>
      <c r="F57" s="17">
        <v>185.14</v>
      </c>
      <c r="G57" s="1">
        <f t="shared" si="0"/>
        <v>9257</v>
      </c>
    </row>
    <row r="58" spans="1:51" x14ac:dyDescent="0.25">
      <c r="A58" s="16">
        <v>46013</v>
      </c>
      <c r="B58" s="16">
        <v>46063</v>
      </c>
      <c r="C58" s="19">
        <v>50</v>
      </c>
      <c r="D58" s="18" t="s">
        <v>10</v>
      </c>
      <c r="E58" s="18" t="s">
        <v>257</v>
      </c>
      <c r="F58" s="17">
        <v>148.13</v>
      </c>
      <c r="G58" s="1">
        <f t="shared" si="0"/>
        <v>7406.5</v>
      </c>
    </row>
    <row r="59" spans="1:51" x14ac:dyDescent="0.25">
      <c r="A59" s="16">
        <v>46013</v>
      </c>
      <c r="B59" s="16">
        <v>46063</v>
      </c>
      <c r="C59" s="19">
        <v>50</v>
      </c>
      <c r="D59" s="18" t="s">
        <v>38</v>
      </c>
      <c r="E59" s="18" t="s">
        <v>236</v>
      </c>
      <c r="F59" s="17">
        <v>427.31</v>
      </c>
      <c r="G59" s="1">
        <f t="shared" si="0"/>
        <v>21365.5</v>
      </c>
    </row>
    <row r="60" spans="1:51" x14ac:dyDescent="0.25">
      <c r="A60" s="16">
        <v>46014</v>
      </c>
      <c r="B60" s="16">
        <v>46063</v>
      </c>
      <c r="C60" s="19">
        <v>49</v>
      </c>
      <c r="D60" s="18" t="s">
        <v>10</v>
      </c>
      <c r="E60" s="18" t="s">
        <v>252</v>
      </c>
      <c r="F60" s="17">
        <v>560.84</v>
      </c>
      <c r="G60" s="1">
        <f t="shared" si="0"/>
        <v>27481.16</v>
      </c>
    </row>
    <row r="61" spans="1:51" x14ac:dyDescent="0.25">
      <c r="A61" s="16">
        <v>46014</v>
      </c>
      <c r="B61" s="16">
        <v>46063</v>
      </c>
      <c r="C61" s="19">
        <v>49</v>
      </c>
      <c r="D61" s="18" t="s">
        <v>10</v>
      </c>
      <c r="E61" s="18" t="s">
        <v>253</v>
      </c>
      <c r="F61" s="17">
        <v>62</v>
      </c>
      <c r="G61" s="1">
        <f t="shared" si="0"/>
        <v>3038</v>
      </c>
    </row>
    <row r="62" spans="1:51" x14ac:dyDescent="0.25">
      <c r="A62" s="16">
        <v>46017</v>
      </c>
      <c r="B62" s="16">
        <v>46063</v>
      </c>
      <c r="C62" s="19">
        <v>46</v>
      </c>
      <c r="D62" s="18" t="s">
        <v>53</v>
      </c>
      <c r="E62" s="18" t="s">
        <v>235</v>
      </c>
      <c r="F62" s="17">
        <v>3316</v>
      </c>
      <c r="G62" s="1">
        <f t="shared" si="0"/>
        <v>152536</v>
      </c>
    </row>
    <row r="63" spans="1:51" x14ac:dyDescent="0.25">
      <c r="A63" s="16">
        <v>46020</v>
      </c>
      <c r="B63" s="16">
        <v>46063</v>
      </c>
      <c r="C63" s="19">
        <v>43</v>
      </c>
      <c r="D63" s="18" t="s">
        <v>220</v>
      </c>
      <c r="E63" s="18" t="s">
        <v>221</v>
      </c>
      <c r="F63" s="17">
        <v>544.5</v>
      </c>
      <c r="G63" s="1">
        <f t="shared" si="0"/>
        <v>23413.5</v>
      </c>
    </row>
    <row r="64" spans="1:51" x14ac:dyDescent="0.25">
      <c r="A64" s="16">
        <v>46020</v>
      </c>
      <c r="B64" s="16">
        <v>46063</v>
      </c>
      <c r="C64" s="19">
        <v>43</v>
      </c>
      <c r="D64" s="18" t="s">
        <v>159</v>
      </c>
      <c r="E64" s="18" t="s">
        <v>160</v>
      </c>
      <c r="F64" s="17">
        <v>3666.3</v>
      </c>
      <c r="G64" s="1">
        <f t="shared" si="0"/>
        <v>157650.9</v>
      </c>
    </row>
    <row r="65" spans="1:7" x14ac:dyDescent="0.25">
      <c r="A65" s="16">
        <v>46020</v>
      </c>
      <c r="B65" s="16">
        <v>46063</v>
      </c>
      <c r="C65" s="19">
        <v>43</v>
      </c>
      <c r="D65" s="18" t="s">
        <v>10</v>
      </c>
      <c r="E65" s="18" t="s">
        <v>251</v>
      </c>
      <c r="F65" s="17">
        <v>579.20000000000005</v>
      </c>
      <c r="G65" s="1">
        <f t="shared" si="0"/>
        <v>24905.600000000002</v>
      </c>
    </row>
    <row r="66" spans="1:7" x14ac:dyDescent="0.25">
      <c r="A66" s="16">
        <v>46021</v>
      </c>
      <c r="B66" s="16">
        <v>46063</v>
      </c>
      <c r="C66" s="19">
        <v>42</v>
      </c>
      <c r="D66" s="18" t="s">
        <v>73</v>
      </c>
      <c r="E66" s="18" t="s">
        <v>237</v>
      </c>
      <c r="F66" s="17">
        <v>326.7</v>
      </c>
      <c r="G66" s="1">
        <f t="shared" si="0"/>
        <v>13721.4</v>
      </c>
    </row>
    <row r="67" spans="1:7" x14ac:dyDescent="0.25">
      <c r="A67" s="16">
        <v>46021</v>
      </c>
      <c r="B67" s="16">
        <v>46080</v>
      </c>
      <c r="C67" s="19">
        <v>59</v>
      </c>
      <c r="D67" s="18" t="s">
        <v>39</v>
      </c>
      <c r="E67" s="18" t="s">
        <v>147</v>
      </c>
      <c r="F67" s="17">
        <v>1663.75</v>
      </c>
      <c r="G67" s="1">
        <f t="shared" si="0"/>
        <v>98161.25</v>
      </c>
    </row>
    <row r="68" spans="1:7" x14ac:dyDescent="0.25">
      <c r="A68" s="16">
        <v>46022</v>
      </c>
      <c r="B68" s="16">
        <v>46063</v>
      </c>
      <c r="C68" s="19">
        <v>41</v>
      </c>
      <c r="D68" s="18" t="s">
        <v>49</v>
      </c>
      <c r="E68" s="18" t="s">
        <v>258</v>
      </c>
      <c r="F68" s="17">
        <v>1837.7</v>
      </c>
      <c r="G68" s="1">
        <f t="shared" ref="G68:G131" si="1">C68*F68</f>
        <v>75345.7</v>
      </c>
    </row>
    <row r="69" spans="1:7" x14ac:dyDescent="0.25">
      <c r="A69" s="16">
        <v>46022</v>
      </c>
      <c r="B69" s="16">
        <v>46078</v>
      </c>
      <c r="C69" s="19">
        <v>56</v>
      </c>
      <c r="D69" s="18" t="s">
        <v>140</v>
      </c>
      <c r="E69" s="18" t="s">
        <v>141</v>
      </c>
      <c r="F69" s="17">
        <v>9498.5</v>
      </c>
      <c r="G69" s="1">
        <f t="shared" si="1"/>
        <v>531916</v>
      </c>
    </row>
    <row r="70" spans="1:7" x14ac:dyDescent="0.25">
      <c r="A70" s="16">
        <v>46022</v>
      </c>
      <c r="B70" s="16">
        <v>46078</v>
      </c>
      <c r="C70" s="19">
        <v>56</v>
      </c>
      <c r="D70" s="18" t="s">
        <v>140</v>
      </c>
      <c r="E70" s="18" t="s">
        <v>142</v>
      </c>
      <c r="F70" s="17">
        <v>11480.48</v>
      </c>
      <c r="G70" s="1">
        <f t="shared" si="1"/>
        <v>642906.88</v>
      </c>
    </row>
    <row r="71" spans="1:7" x14ac:dyDescent="0.25">
      <c r="A71" s="16">
        <v>46022</v>
      </c>
      <c r="B71" s="16">
        <v>46063</v>
      </c>
      <c r="C71" s="19">
        <v>41</v>
      </c>
      <c r="D71" s="18" t="s">
        <v>58</v>
      </c>
      <c r="E71" s="18" t="s">
        <v>225</v>
      </c>
      <c r="F71" s="17">
        <v>2856.46</v>
      </c>
      <c r="G71" s="1">
        <f t="shared" si="1"/>
        <v>117114.86</v>
      </c>
    </row>
    <row r="72" spans="1:7" x14ac:dyDescent="0.25">
      <c r="A72" s="16">
        <v>46022</v>
      </c>
      <c r="B72" s="16">
        <v>46063</v>
      </c>
      <c r="C72" s="19">
        <v>41</v>
      </c>
      <c r="D72" s="18" t="s">
        <v>58</v>
      </c>
      <c r="E72" s="18" t="s">
        <v>226</v>
      </c>
      <c r="F72" s="17">
        <v>2225.06</v>
      </c>
      <c r="G72" s="1">
        <f t="shared" si="1"/>
        <v>91227.459999999992</v>
      </c>
    </row>
    <row r="73" spans="1:7" x14ac:dyDescent="0.25">
      <c r="A73" s="16">
        <v>46022</v>
      </c>
      <c r="B73" s="16">
        <v>46063</v>
      </c>
      <c r="C73" s="19">
        <v>41</v>
      </c>
      <c r="D73" s="18" t="s">
        <v>57</v>
      </c>
      <c r="E73" s="18" t="s">
        <v>202</v>
      </c>
      <c r="F73" s="17">
        <v>126.11</v>
      </c>
      <c r="G73" s="1">
        <f t="shared" si="1"/>
        <v>5170.51</v>
      </c>
    </row>
    <row r="74" spans="1:7" x14ac:dyDescent="0.25">
      <c r="A74" s="16">
        <v>46022</v>
      </c>
      <c r="B74" s="16">
        <v>46063</v>
      </c>
      <c r="C74" s="19">
        <v>41</v>
      </c>
      <c r="D74" s="18" t="s">
        <v>42</v>
      </c>
      <c r="E74" s="18" t="s">
        <v>200</v>
      </c>
      <c r="F74" s="17">
        <v>2730.38</v>
      </c>
      <c r="G74" s="1">
        <f t="shared" si="1"/>
        <v>111945.58</v>
      </c>
    </row>
    <row r="75" spans="1:7" x14ac:dyDescent="0.25">
      <c r="A75" s="16">
        <v>46022</v>
      </c>
      <c r="B75" s="16">
        <v>46063</v>
      </c>
      <c r="C75" s="19">
        <v>41</v>
      </c>
      <c r="D75" s="18" t="s">
        <v>208</v>
      </c>
      <c r="E75" s="18" t="s">
        <v>209</v>
      </c>
      <c r="F75" s="17">
        <v>723.58</v>
      </c>
      <c r="G75" s="1">
        <f t="shared" si="1"/>
        <v>29666.780000000002</v>
      </c>
    </row>
    <row r="76" spans="1:7" x14ac:dyDescent="0.25">
      <c r="A76" s="16">
        <v>46022</v>
      </c>
      <c r="B76" s="16">
        <v>46063</v>
      </c>
      <c r="C76" s="19">
        <v>41</v>
      </c>
      <c r="D76" s="18" t="s">
        <v>192</v>
      </c>
      <c r="E76" s="18" t="s">
        <v>193</v>
      </c>
      <c r="F76" s="17">
        <v>959.31</v>
      </c>
      <c r="G76" s="1">
        <f t="shared" si="1"/>
        <v>39331.71</v>
      </c>
    </row>
    <row r="77" spans="1:7" x14ac:dyDescent="0.25">
      <c r="A77" s="16">
        <v>46022</v>
      </c>
      <c r="B77" s="16">
        <v>46063</v>
      </c>
      <c r="C77" s="19">
        <v>41</v>
      </c>
      <c r="D77" s="18" t="s">
        <v>99</v>
      </c>
      <c r="E77" s="18" t="s">
        <v>163</v>
      </c>
      <c r="F77" s="17">
        <v>29074.75</v>
      </c>
      <c r="G77" s="1">
        <f t="shared" si="1"/>
        <v>1192064.75</v>
      </c>
    </row>
    <row r="78" spans="1:7" x14ac:dyDescent="0.25">
      <c r="A78" s="16">
        <v>46022</v>
      </c>
      <c r="B78" s="16">
        <v>46063</v>
      </c>
      <c r="C78" s="19">
        <v>41</v>
      </c>
      <c r="D78" s="18" t="s">
        <v>99</v>
      </c>
      <c r="E78" s="18" t="s">
        <v>164</v>
      </c>
      <c r="F78" s="17">
        <v>6169.95</v>
      </c>
      <c r="G78" s="1">
        <f t="shared" si="1"/>
        <v>252967.94999999998</v>
      </c>
    </row>
    <row r="79" spans="1:7" x14ac:dyDescent="0.25">
      <c r="A79" s="16">
        <v>46022</v>
      </c>
      <c r="B79" s="16">
        <v>46063</v>
      </c>
      <c r="C79" s="19">
        <v>41</v>
      </c>
      <c r="D79" s="18" t="s">
        <v>78</v>
      </c>
      <c r="E79" s="18" t="s">
        <v>188</v>
      </c>
      <c r="F79" s="17">
        <v>190</v>
      </c>
      <c r="G79" s="1">
        <f t="shared" si="1"/>
        <v>7790</v>
      </c>
    </row>
    <row r="80" spans="1:7" x14ac:dyDescent="0.25">
      <c r="A80" s="16">
        <v>46022</v>
      </c>
      <c r="B80" s="16">
        <v>46063</v>
      </c>
      <c r="C80" s="19">
        <v>41</v>
      </c>
      <c r="D80" s="18" t="s">
        <v>24</v>
      </c>
      <c r="E80" s="18" t="s">
        <v>212</v>
      </c>
      <c r="F80" s="17">
        <v>2024</v>
      </c>
      <c r="G80" s="1">
        <f t="shared" si="1"/>
        <v>82984</v>
      </c>
    </row>
    <row r="81" spans="1:7" x14ac:dyDescent="0.25">
      <c r="A81" s="16">
        <v>46022</v>
      </c>
      <c r="B81" s="16">
        <v>46063</v>
      </c>
      <c r="C81" s="19">
        <v>41</v>
      </c>
      <c r="D81" s="18" t="s">
        <v>24</v>
      </c>
      <c r="E81" s="18" t="s">
        <v>213</v>
      </c>
      <c r="F81" s="17">
        <v>68</v>
      </c>
      <c r="G81" s="1">
        <f t="shared" si="1"/>
        <v>2788</v>
      </c>
    </row>
    <row r="82" spans="1:7" x14ac:dyDescent="0.25">
      <c r="A82" s="16">
        <v>46022</v>
      </c>
      <c r="B82" s="16">
        <v>46063</v>
      </c>
      <c r="C82" s="19">
        <v>41</v>
      </c>
      <c r="D82" s="18" t="s">
        <v>55</v>
      </c>
      <c r="E82" s="18" t="s">
        <v>177</v>
      </c>
      <c r="F82" s="17">
        <v>38.72</v>
      </c>
      <c r="G82" s="1">
        <f t="shared" si="1"/>
        <v>1587.52</v>
      </c>
    </row>
    <row r="83" spans="1:7" x14ac:dyDescent="0.25">
      <c r="A83" s="16">
        <v>46022</v>
      </c>
      <c r="B83" s="16">
        <v>46063</v>
      </c>
      <c r="C83" s="19">
        <v>41</v>
      </c>
      <c r="D83" s="18" t="s">
        <v>22</v>
      </c>
      <c r="E83" s="18" t="s">
        <v>234</v>
      </c>
      <c r="F83" s="17">
        <v>10126.48</v>
      </c>
      <c r="G83" s="1">
        <f t="shared" si="1"/>
        <v>415185.68</v>
      </c>
    </row>
    <row r="84" spans="1:7" x14ac:dyDescent="0.25">
      <c r="A84" s="16">
        <v>46022</v>
      </c>
      <c r="B84" s="16">
        <v>46065</v>
      </c>
      <c r="C84" s="19">
        <v>43</v>
      </c>
      <c r="D84" s="18" t="s">
        <v>32</v>
      </c>
      <c r="E84" s="18" t="s">
        <v>167</v>
      </c>
      <c r="F84" s="17">
        <v>416.5</v>
      </c>
      <c r="G84" s="1">
        <f t="shared" si="1"/>
        <v>17909.5</v>
      </c>
    </row>
    <row r="85" spans="1:7" x14ac:dyDescent="0.25">
      <c r="A85" s="16">
        <v>46022</v>
      </c>
      <c r="B85" s="16">
        <v>46063</v>
      </c>
      <c r="C85" s="19">
        <v>41</v>
      </c>
      <c r="D85" s="18" t="s">
        <v>112</v>
      </c>
      <c r="E85" s="18" t="s">
        <v>199</v>
      </c>
      <c r="F85" s="17">
        <v>861.52</v>
      </c>
      <c r="G85" s="1">
        <f t="shared" si="1"/>
        <v>35322.32</v>
      </c>
    </row>
    <row r="86" spans="1:7" x14ac:dyDescent="0.25">
      <c r="A86" s="16">
        <v>46022</v>
      </c>
      <c r="B86" s="16">
        <v>46063</v>
      </c>
      <c r="C86" s="19">
        <v>41</v>
      </c>
      <c r="D86" s="18" t="s">
        <v>26</v>
      </c>
      <c r="E86" s="18" t="s">
        <v>203</v>
      </c>
      <c r="F86" s="17">
        <v>365.2</v>
      </c>
      <c r="G86" s="1">
        <f t="shared" si="1"/>
        <v>14973.199999999999</v>
      </c>
    </row>
    <row r="87" spans="1:7" x14ac:dyDescent="0.25">
      <c r="A87" s="16">
        <v>46022</v>
      </c>
      <c r="B87" s="16">
        <v>46063</v>
      </c>
      <c r="C87" s="19">
        <v>41</v>
      </c>
      <c r="D87" s="18" t="s">
        <v>27</v>
      </c>
      <c r="E87" s="18" t="s">
        <v>161</v>
      </c>
      <c r="F87" s="17">
        <v>118128.25</v>
      </c>
      <c r="G87" s="1">
        <f t="shared" si="1"/>
        <v>4843258.25</v>
      </c>
    </row>
    <row r="88" spans="1:7" x14ac:dyDescent="0.25">
      <c r="A88" s="16">
        <v>46022</v>
      </c>
      <c r="B88" s="16">
        <v>46063</v>
      </c>
      <c r="C88" s="19">
        <v>41</v>
      </c>
      <c r="D88" s="18" t="s">
        <v>34</v>
      </c>
      <c r="E88" s="18" t="s">
        <v>154</v>
      </c>
      <c r="F88" s="17">
        <v>27.33</v>
      </c>
      <c r="G88" s="1">
        <f t="shared" si="1"/>
        <v>1120.53</v>
      </c>
    </row>
    <row r="89" spans="1:7" x14ac:dyDescent="0.25">
      <c r="A89" s="16">
        <v>46022</v>
      </c>
      <c r="B89" s="16">
        <v>46063</v>
      </c>
      <c r="C89" s="19">
        <v>41</v>
      </c>
      <c r="D89" s="18" t="s">
        <v>34</v>
      </c>
      <c r="E89" s="18" t="s">
        <v>155</v>
      </c>
      <c r="F89" s="17">
        <v>78.14</v>
      </c>
      <c r="G89" s="1">
        <f t="shared" si="1"/>
        <v>3203.7400000000002</v>
      </c>
    </row>
    <row r="90" spans="1:7" x14ac:dyDescent="0.25">
      <c r="A90" s="16">
        <v>46022</v>
      </c>
      <c r="B90" s="16">
        <v>46063</v>
      </c>
      <c r="C90" s="19">
        <v>41</v>
      </c>
      <c r="D90" s="18" t="s">
        <v>36</v>
      </c>
      <c r="E90" s="18" t="s">
        <v>165</v>
      </c>
      <c r="F90" s="17">
        <v>2860.93</v>
      </c>
      <c r="G90" s="1">
        <f t="shared" si="1"/>
        <v>117298.12999999999</v>
      </c>
    </row>
    <row r="91" spans="1:7" x14ac:dyDescent="0.25">
      <c r="A91" s="16">
        <v>46022</v>
      </c>
      <c r="B91" s="16">
        <v>46063</v>
      </c>
      <c r="C91" s="19">
        <v>41</v>
      </c>
      <c r="D91" s="18" t="s">
        <v>41</v>
      </c>
      <c r="E91" s="18" t="s">
        <v>224</v>
      </c>
      <c r="F91" s="17">
        <v>14354.48</v>
      </c>
      <c r="G91" s="1">
        <f t="shared" si="1"/>
        <v>588533.67999999993</v>
      </c>
    </row>
    <row r="92" spans="1:7" x14ac:dyDescent="0.25">
      <c r="A92" s="16">
        <v>46022</v>
      </c>
      <c r="B92" s="16">
        <v>46063</v>
      </c>
      <c r="C92" s="19">
        <v>41</v>
      </c>
      <c r="D92" s="18" t="s">
        <v>44</v>
      </c>
      <c r="E92" s="18" t="s">
        <v>238</v>
      </c>
      <c r="F92" s="17">
        <v>487.2</v>
      </c>
      <c r="G92" s="1">
        <f t="shared" si="1"/>
        <v>19975.2</v>
      </c>
    </row>
    <row r="93" spans="1:7" x14ac:dyDescent="0.25">
      <c r="A93" s="16">
        <v>46022</v>
      </c>
      <c r="B93" s="16">
        <v>46063</v>
      </c>
      <c r="C93" s="19">
        <v>41</v>
      </c>
      <c r="D93" s="18" t="s">
        <v>174</v>
      </c>
      <c r="E93" s="18" t="s">
        <v>175</v>
      </c>
      <c r="F93" s="17">
        <v>69</v>
      </c>
      <c r="G93" s="1">
        <f t="shared" si="1"/>
        <v>2829</v>
      </c>
    </row>
    <row r="94" spans="1:7" x14ac:dyDescent="0.25">
      <c r="A94" s="16">
        <v>46022</v>
      </c>
      <c r="B94" s="16">
        <v>46063</v>
      </c>
      <c r="C94" s="19">
        <v>41</v>
      </c>
      <c r="D94" s="18" t="s">
        <v>77</v>
      </c>
      <c r="E94" s="18" t="s">
        <v>207</v>
      </c>
      <c r="F94" s="17">
        <v>4161.96</v>
      </c>
      <c r="G94" s="1">
        <f t="shared" si="1"/>
        <v>170640.36000000002</v>
      </c>
    </row>
    <row r="95" spans="1:7" x14ac:dyDescent="0.25">
      <c r="A95" s="16">
        <v>46022</v>
      </c>
      <c r="B95" s="16">
        <v>46063</v>
      </c>
      <c r="C95" s="19">
        <v>41</v>
      </c>
      <c r="D95" s="18" t="s">
        <v>74</v>
      </c>
      <c r="E95" s="18" t="s">
        <v>176</v>
      </c>
      <c r="F95" s="17">
        <v>116.16</v>
      </c>
      <c r="G95" s="1">
        <f t="shared" si="1"/>
        <v>4762.5599999999995</v>
      </c>
    </row>
    <row r="96" spans="1:7" x14ac:dyDescent="0.25">
      <c r="A96" s="16">
        <v>46022</v>
      </c>
      <c r="B96" s="16">
        <v>46063</v>
      </c>
      <c r="C96" s="19">
        <v>41</v>
      </c>
      <c r="D96" s="18" t="s">
        <v>88</v>
      </c>
      <c r="E96" s="18" t="s">
        <v>262</v>
      </c>
      <c r="F96" s="17">
        <v>510</v>
      </c>
      <c r="G96" s="1">
        <f t="shared" si="1"/>
        <v>20910</v>
      </c>
    </row>
    <row r="97" spans="1:7" x14ac:dyDescent="0.25">
      <c r="A97" s="16">
        <v>46022</v>
      </c>
      <c r="B97" s="16">
        <v>46063</v>
      </c>
      <c r="C97" s="19">
        <v>41</v>
      </c>
      <c r="D97" s="18" t="s">
        <v>10</v>
      </c>
      <c r="E97" s="18" t="s">
        <v>243</v>
      </c>
      <c r="F97" s="17">
        <v>1002.88</v>
      </c>
      <c r="G97" s="1">
        <f t="shared" si="1"/>
        <v>41118.080000000002</v>
      </c>
    </row>
    <row r="98" spans="1:7" x14ac:dyDescent="0.25">
      <c r="A98" s="16">
        <v>46022</v>
      </c>
      <c r="B98" s="16">
        <v>46063</v>
      </c>
      <c r="C98" s="19">
        <v>41</v>
      </c>
      <c r="D98" s="18" t="s">
        <v>10</v>
      </c>
      <c r="E98" s="18" t="s">
        <v>244</v>
      </c>
      <c r="F98" s="17">
        <v>185.72</v>
      </c>
      <c r="G98" s="1">
        <f t="shared" si="1"/>
        <v>7614.5199999999995</v>
      </c>
    </row>
    <row r="99" spans="1:7" x14ac:dyDescent="0.25">
      <c r="A99" s="16">
        <v>46022</v>
      </c>
      <c r="B99" s="16">
        <v>46063</v>
      </c>
      <c r="C99" s="19">
        <v>41</v>
      </c>
      <c r="D99" s="18" t="s">
        <v>10</v>
      </c>
      <c r="E99" s="18" t="s">
        <v>245</v>
      </c>
      <c r="F99" s="17">
        <v>252.02</v>
      </c>
      <c r="G99" s="1">
        <f t="shared" si="1"/>
        <v>10332.82</v>
      </c>
    </row>
    <row r="100" spans="1:7" x14ac:dyDescent="0.25">
      <c r="A100" s="16">
        <v>46022</v>
      </c>
      <c r="B100" s="16">
        <v>46063</v>
      </c>
      <c r="C100" s="19">
        <v>41</v>
      </c>
      <c r="D100" s="18" t="s">
        <v>10</v>
      </c>
      <c r="E100" s="18" t="s">
        <v>246</v>
      </c>
      <c r="F100" s="17">
        <v>180.12</v>
      </c>
      <c r="G100" s="1">
        <f t="shared" si="1"/>
        <v>7384.92</v>
      </c>
    </row>
    <row r="101" spans="1:7" x14ac:dyDescent="0.25">
      <c r="A101" s="16">
        <v>46022</v>
      </c>
      <c r="B101" s="16">
        <v>46063</v>
      </c>
      <c r="C101" s="19">
        <v>41</v>
      </c>
      <c r="D101" s="18" t="s">
        <v>10</v>
      </c>
      <c r="E101" s="18" t="s">
        <v>247</v>
      </c>
      <c r="F101" s="17">
        <v>2643.08</v>
      </c>
      <c r="G101" s="1">
        <f t="shared" si="1"/>
        <v>108366.28</v>
      </c>
    </row>
    <row r="102" spans="1:7" x14ac:dyDescent="0.25">
      <c r="A102" s="16">
        <v>46022</v>
      </c>
      <c r="B102" s="16">
        <v>46063</v>
      </c>
      <c r="C102" s="19">
        <v>41</v>
      </c>
      <c r="D102" s="18" t="s">
        <v>10</v>
      </c>
      <c r="E102" s="18" t="s">
        <v>248</v>
      </c>
      <c r="F102" s="17">
        <v>6566</v>
      </c>
      <c r="G102" s="1">
        <f t="shared" si="1"/>
        <v>269206</v>
      </c>
    </row>
    <row r="103" spans="1:7" x14ac:dyDescent="0.25">
      <c r="A103" s="16">
        <v>46022</v>
      </c>
      <c r="B103" s="16">
        <v>46063</v>
      </c>
      <c r="C103" s="19">
        <v>41</v>
      </c>
      <c r="D103" s="18" t="s">
        <v>10</v>
      </c>
      <c r="E103" s="18" t="s">
        <v>249</v>
      </c>
      <c r="F103" s="17">
        <v>306.83999999999997</v>
      </c>
      <c r="G103" s="1">
        <f t="shared" si="1"/>
        <v>12580.439999999999</v>
      </c>
    </row>
    <row r="104" spans="1:7" x14ac:dyDescent="0.25">
      <c r="A104" s="16">
        <v>46022</v>
      </c>
      <c r="B104" s="16">
        <v>46063</v>
      </c>
      <c r="C104" s="19">
        <v>41</v>
      </c>
      <c r="D104" s="18" t="s">
        <v>10</v>
      </c>
      <c r="E104" s="18" t="s">
        <v>250</v>
      </c>
      <c r="F104" s="17">
        <v>5664</v>
      </c>
      <c r="G104" s="1">
        <f t="shared" si="1"/>
        <v>232224</v>
      </c>
    </row>
    <row r="105" spans="1:7" x14ac:dyDescent="0.25">
      <c r="A105" s="16">
        <v>46022</v>
      </c>
      <c r="B105" s="16">
        <v>46063</v>
      </c>
      <c r="C105" s="19">
        <v>41</v>
      </c>
      <c r="D105" s="18" t="s">
        <v>63</v>
      </c>
      <c r="E105" s="18" t="s">
        <v>228</v>
      </c>
      <c r="F105" s="17">
        <v>266.64999999999998</v>
      </c>
      <c r="G105" s="1">
        <f t="shared" si="1"/>
        <v>10932.65</v>
      </c>
    </row>
    <row r="106" spans="1:7" x14ac:dyDescent="0.25">
      <c r="A106" s="16">
        <v>46022</v>
      </c>
      <c r="B106" s="16">
        <v>46080</v>
      </c>
      <c r="C106" s="19">
        <v>58</v>
      </c>
      <c r="D106" s="18" t="s">
        <v>39</v>
      </c>
      <c r="E106" s="18" t="s">
        <v>146</v>
      </c>
      <c r="F106" s="17">
        <v>181.5</v>
      </c>
      <c r="G106" s="1">
        <f t="shared" si="1"/>
        <v>10527</v>
      </c>
    </row>
    <row r="107" spans="1:7" x14ac:dyDescent="0.25">
      <c r="A107" s="16">
        <v>46022</v>
      </c>
      <c r="B107" s="16">
        <v>46063</v>
      </c>
      <c r="C107" s="19">
        <v>41</v>
      </c>
      <c r="D107" s="18" t="s">
        <v>40</v>
      </c>
      <c r="E107" s="18" t="s">
        <v>195</v>
      </c>
      <c r="F107" s="17">
        <v>9485.15</v>
      </c>
      <c r="G107" s="1">
        <f t="shared" si="1"/>
        <v>388891.14999999997</v>
      </c>
    </row>
    <row r="108" spans="1:7" x14ac:dyDescent="0.25">
      <c r="A108" s="16">
        <v>46024</v>
      </c>
      <c r="B108" s="16">
        <v>46063</v>
      </c>
      <c r="C108" s="19">
        <v>39</v>
      </c>
      <c r="D108" s="18" t="s">
        <v>189</v>
      </c>
      <c r="E108" s="18" t="s">
        <v>191</v>
      </c>
      <c r="F108" s="17">
        <v>3190</v>
      </c>
      <c r="G108" s="1">
        <f t="shared" si="1"/>
        <v>124410</v>
      </c>
    </row>
    <row r="109" spans="1:7" x14ac:dyDescent="0.25">
      <c r="A109" s="16">
        <v>46029</v>
      </c>
      <c r="B109" s="16">
        <v>46063</v>
      </c>
      <c r="C109" s="19">
        <v>34</v>
      </c>
      <c r="D109" s="18" t="s">
        <v>54</v>
      </c>
      <c r="E109" s="18" t="s">
        <v>196</v>
      </c>
      <c r="F109" s="17">
        <v>380.8</v>
      </c>
      <c r="G109" s="1">
        <f t="shared" si="1"/>
        <v>12947.2</v>
      </c>
    </row>
    <row r="110" spans="1:7" x14ac:dyDescent="0.25">
      <c r="A110" s="16">
        <v>46029</v>
      </c>
      <c r="B110" s="16">
        <v>46063</v>
      </c>
      <c r="C110" s="19">
        <v>34</v>
      </c>
      <c r="D110" s="18" t="s">
        <v>85</v>
      </c>
      <c r="E110" s="18" t="s">
        <v>173</v>
      </c>
      <c r="F110" s="17">
        <v>43.35</v>
      </c>
      <c r="G110" s="1">
        <f t="shared" si="1"/>
        <v>1473.9</v>
      </c>
    </row>
    <row r="111" spans="1:7" x14ac:dyDescent="0.25">
      <c r="A111" s="16">
        <v>46030</v>
      </c>
      <c r="B111" s="16">
        <v>46063</v>
      </c>
      <c r="C111" s="19">
        <v>33</v>
      </c>
      <c r="D111" s="18" t="s">
        <v>56</v>
      </c>
      <c r="E111" s="18" t="s">
        <v>162</v>
      </c>
      <c r="F111" s="17">
        <v>1220.08</v>
      </c>
      <c r="G111" s="1">
        <f t="shared" si="1"/>
        <v>40262.639999999999</v>
      </c>
    </row>
    <row r="112" spans="1:7" x14ac:dyDescent="0.25">
      <c r="A112" s="16">
        <v>46031</v>
      </c>
      <c r="B112" s="16">
        <v>46063</v>
      </c>
      <c r="C112" s="19">
        <v>32</v>
      </c>
      <c r="D112" s="18" t="s">
        <v>67</v>
      </c>
      <c r="E112" s="18" t="s">
        <v>156</v>
      </c>
      <c r="F112" s="17">
        <v>61.18</v>
      </c>
      <c r="G112" s="1">
        <f t="shared" si="1"/>
        <v>1957.76</v>
      </c>
    </row>
    <row r="113" spans="1:7" x14ac:dyDescent="0.25">
      <c r="A113" s="16">
        <v>46031</v>
      </c>
      <c r="B113" s="16">
        <v>46063</v>
      </c>
      <c r="C113" s="19">
        <v>32</v>
      </c>
      <c r="D113" s="18" t="s">
        <v>28</v>
      </c>
      <c r="E113" s="18" t="s">
        <v>168</v>
      </c>
      <c r="F113" s="17">
        <v>2078.25</v>
      </c>
      <c r="G113" s="1">
        <f t="shared" si="1"/>
        <v>66504</v>
      </c>
    </row>
    <row r="114" spans="1:7" x14ac:dyDescent="0.25">
      <c r="A114" s="16">
        <v>46031</v>
      </c>
      <c r="B114" s="16">
        <v>46063</v>
      </c>
      <c r="C114" s="19">
        <v>32</v>
      </c>
      <c r="D114" s="18" t="s">
        <v>29</v>
      </c>
      <c r="E114" s="18" t="s">
        <v>166</v>
      </c>
      <c r="F114" s="17">
        <v>34</v>
      </c>
      <c r="G114" s="1">
        <f t="shared" si="1"/>
        <v>1088</v>
      </c>
    </row>
    <row r="115" spans="1:7" x14ac:dyDescent="0.25">
      <c r="A115" s="16">
        <v>46034</v>
      </c>
      <c r="B115" s="16">
        <v>46063</v>
      </c>
      <c r="C115" s="19">
        <v>29</v>
      </c>
      <c r="D115" s="18" t="s">
        <v>185</v>
      </c>
      <c r="E115" s="18" t="s">
        <v>186</v>
      </c>
      <c r="F115" s="17">
        <v>1197.9000000000001</v>
      </c>
      <c r="G115" s="1">
        <f t="shared" si="1"/>
        <v>34739.100000000006</v>
      </c>
    </row>
    <row r="116" spans="1:7" x14ac:dyDescent="0.25">
      <c r="A116" s="16">
        <v>46034</v>
      </c>
      <c r="B116" s="16">
        <v>46063</v>
      </c>
      <c r="C116" s="19">
        <v>29</v>
      </c>
      <c r="D116" s="18" t="s">
        <v>52</v>
      </c>
      <c r="E116" s="18" t="s">
        <v>232</v>
      </c>
      <c r="F116" s="17">
        <v>131.82</v>
      </c>
      <c r="G116" s="1">
        <f t="shared" si="1"/>
        <v>3822.7799999999997</v>
      </c>
    </row>
    <row r="117" spans="1:7" x14ac:dyDescent="0.25">
      <c r="A117" s="16">
        <v>46035</v>
      </c>
      <c r="B117" s="16">
        <v>46063</v>
      </c>
      <c r="C117" s="19">
        <v>28</v>
      </c>
      <c r="D117" s="18" t="s">
        <v>68</v>
      </c>
      <c r="E117" s="18" t="s">
        <v>194</v>
      </c>
      <c r="F117" s="17">
        <v>4123.68</v>
      </c>
      <c r="G117" s="1">
        <f t="shared" si="1"/>
        <v>115463.04000000001</v>
      </c>
    </row>
    <row r="118" spans="1:7" x14ac:dyDescent="0.25">
      <c r="A118" s="16">
        <v>46036</v>
      </c>
      <c r="B118" s="16">
        <v>46063</v>
      </c>
      <c r="C118" s="19">
        <v>27</v>
      </c>
      <c r="D118" s="18" t="s">
        <v>50</v>
      </c>
      <c r="E118" s="18" t="s">
        <v>204</v>
      </c>
      <c r="F118" s="17">
        <v>66.55</v>
      </c>
      <c r="G118" s="1">
        <f t="shared" si="1"/>
        <v>1796.85</v>
      </c>
    </row>
    <row r="119" spans="1:7" x14ac:dyDescent="0.25">
      <c r="A119" s="16">
        <v>46036</v>
      </c>
      <c r="B119" s="16">
        <v>46063</v>
      </c>
      <c r="C119" s="19">
        <v>27</v>
      </c>
      <c r="D119" s="18" t="s">
        <v>50</v>
      </c>
      <c r="E119" s="18" t="s">
        <v>205</v>
      </c>
      <c r="F119" s="17">
        <v>2218.66</v>
      </c>
      <c r="G119" s="1">
        <f t="shared" si="1"/>
        <v>59903.819999999992</v>
      </c>
    </row>
    <row r="120" spans="1:7" x14ac:dyDescent="0.25">
      <c r="A120" s="16">
        <v>46036</v>
      </c>
      <c r="B120" s="16">
        <v>46063</v>
      </c>
      <c r="C120" s="19">
        <v>27</v>
      </c>
      <c r="D120" s="18" t="s">
        <v>50</v>
      </c>
      <c r="E120" s="18" t="s">
        <v>206</v>
      </c>
      <c r="F120" s="17">
        <v>2132.29</v>
      </c>
      <c r="G120" s="1">
        <f t="shared" si="1"/>
        <v>57571.83</v>
      </c>
    </row>
    <row r="121" spans="1:7" x14ac:dyDescent="0.25">
      <c r="A121" s="16">
        <v>46036</v>
      </c>
      <c r="B121" s="16">
        <v>46063</v>
      </c>
      <c r="C121" s="19">
        <v>27</v>
      </c>
      <c r="D121" s="18" t="s">
        <v>34</v>
      </c>
      <c r="E121" s="18" t="s">
        <v>153</v>
      </c>
      <c r="F121" s="17">
        <v>216.42</v>
      </c>
      <c r="G121" s="1">
        <f t="shared" si="1"/>
        <v>5843.3399999999992</v>
      </c>
    </row>
    <row r="122" spans="1:7" x14ac:dyDescent="0.25">
      <c r="A122" s="16">
        <v>46036</v>
      </c>
      <c r="B122" s="16">
        <v>46080</v>
      </c>
      <c r="C122" s="19">
        <v>44</v>
      </c>
      <c r="D122" s="18" t="s">
        <v>36</v>
      </c>
      <c r="E122" s="18" t="s">
        <v>165</v>
      </c>
      <c r="F122" s="17">
        <v>2697.22</v>
      </c>
      <c r="G122" s="1">
        <f t="shared" si="1"/>
        <v>118677.68</v>
      </c>
    </row>
    <row r="123" spans="1:7" x14ac:dyDescent="0.25">
      <c r="A123" s="16">
        <v>46037</v>
      </c>
      <c r="B123" s="16">
        <v>46065</v>
      </c>
      <c r="C123" s="19">
        <v>28</v>
      </c>
      <c r="D123" s="18" t="s">
        <v>266</v>
      </c>
      <c r="E123" s="18" t="s">
        <v>267</v>
      </c>
      <c r="F123" s="17">
        <v>34.799999999999997</v>
      </c>
      <c r="G123" s="1">
        <f t="shared" si="1"/>
        <v>974.39999999999986</v>
      </c>
    </row>
    <row r="124" spans="1:7" x14ac:dyDescent="0.25">
      <c r="A124" s="16">
        <v>46037</v>
      </c>
      <c r="B124" s="16">
        <v>46063</v>
      </c>
      <c r="C124" s="19">
        <v>26</v>
      </c>
      <c r="D124" s="18" t="s">
        <v>72</v>
      </c>
      <c r="E124" s="18" t="s">
        <v>184</v>
      </c>
      <c r="F124" s="17">
        <v>1454.9</v>
      </c>
      <c r="G124" s="1">
        <f t="shared" si="1"/>
        <v>37827.4</v>
      </c>
    </row>
    <row r="125" spans="1:7" x14ac:dyDescent="0.25">
      <c r="A125" s="16">
        <v>46038</v>
      </c>
      <c r="B125" s="16">
        <v>46063</v>
      </c>
      <c r="C125" s="19">
        <v>25</v>
      </c>
      <c r="D125" s="18" t="s">
        <v>22</v>
      </c>
      <c r="E125" s="18" t="s">
        <v>233</v>
      </c>
      <c r="F125" s="17">
        <v>5038.72</v>
      </c>
      <c r="G125" s="1">
        <f t="shared" si="1"/>
        <v>125968</v>
      </c>
    </row>
    <row r="126" spans="1:7" x14ac:dyDescent="0.25">
      <c r="A126" s="16">
        <v>46038</v>
      </c>
      <c r="B126" s="16">
        <v>46063</v>
      </c>
      <c r="C126" s="19">
        <v>25</v>
      </c>
      <c r="D126" s="18" t="s">
        <v>69</v>
      </c>
      <c r="E126" s="18" t="s">
        <v>259</v>
      </c>
      <c r="F126" s="17">
        <v>200.56</v>
      </c>
      <c r="G126" s="1">
        <f t="shared" si="1"/>
        <v>5014</v>
      </c>
    </row>
    <row r="127" spans="1:7" x14ac:dyDescent="0.25">
      <c r="A127" s="16">
        <v>46038</v>
      </c>
      <c r="B127" s="16">
        <v>46063</v>
      </c>
      <c r="C127" s="19">
        <v>25</v>
      </c>
      <c r="D127" s="18" t="s">
        <v>69</v>
      </c>
      <c r="E127" s="18" t="s">
        <v>260</v>
      </c>
      <c r="F127" s="17">
        <v>211.37</v>
      </c>
      <c r="G127" s="1">
        <f t="shared" si="1"/>
        <v>5284.25</v>
      </c>
    </row>
    <row r="128" spans="1:7" x14ac:dyDescent="0.25">
      <c r="A128" s="16">
        <v>46038</v>
      </c>
      <c r="B128" s="16">
        <v>46063</v>
      </c>
      <c r="C128" s="19">
        <v>25</v>
      </c>
      <c r="D128" s="18" t="s">
        <v>69</v>
      </c>
      <c r="E128" s="18" t="s">
        <v>261</v>
      </c>
      <c r="F128" s="17">
        <v>70.459999999999994</v>
      </c>
      <c r="G128" s="1">
        <f t="shared" si="1"/>
        <v>1761.4999999999998</v>
      </c>
    </row>
    <row r="129" spans="1:7" x14ac:dyDescent="0.25">
      <c r="A129" s="16">
        <v>46041</v>
      </c>
      <c r="B129" s="16">
        <v>46063</v>
      </c>
      <c r="C129" s="19">
        <v>22</v>
      </c>
      <c r="D129" s="18" t="s">
        <v>30</v>
      </c>
      <c r="E129" s="18" t="s">
        <v>137</v>
      </c>
      <c r="F129" s="17">
        <v>5221.25</v>
      </c>
      <c r="G129" s="1">
        <f t="shared" si="1"/>
        <v>114867.5</v>
      </c>
    </row>
    <row r="130" spans="1:7" x14ac:dyDescent="0.25">
      <c r="A130" s="16">
        <v>46041</v>
      </c>
      <c r="B130" s="16">
        <v>46063</v>
      </c>
      <c r="C130" s="19">
        <v>22</v>
      </c>
      <c r="D130" s="18" t="s">
        <v>180</v>
      </c>
      <c r="E130" s="18" t="s">
        <v>181</v>
      </c>
      <c r="F130" s="17">
        <v>808.89</v>
      </c>
      <c r="G130" s="1">
        <f t="shared" si="1"/>
        <v>17795.579999999998</v>
      </c>
    </row>
    <row r="131" spans="1:7" x14ac:dyDescent="0.25">
      <c r="A131" s="16">
        <v>46041</v>
      </c>
      <c r="B131" s="16">
        <v>46063</v>
      </c>
      <c r="C131" s="19">
        <v>22</v>
      </c>
      <c r="D131" s="18" t="s">
        <v>52</v>
      </c>
      <c r="E131" s="18" t="s">
        <v>230</v>
      </c>
      <c r="F131" s="17">
        <v>121.75</v>
      </c>
      <c r="G131" s="1">
        <f t="shared" si="1"/>
        <v>2678.5</v>
      </c>
    </row>
    <row r="132" spans="1:7" x14ac:dyDescent="0.25">
      <c r="A132" s="16">
        <v>46041</v>
      </c>
      <c r="B132" s="16">
        <v>46063</v>
      </c>
      <c r="C132" s="19">
        <v>22</v>
      </c>
      <c r="D132" s="18" t="s">
        <v>52</v>
      </c>
      <c r="E132" s="18" t="s">
        <v>231</v>
      </c>
      <c r="F132" s="17">
        <v>1751.31</v>
      </c>
      <c r="G132" s="1">
        <f t="shared" ref="G132:G195" si="2">C132*F132</f>
        <v>38528.82</v>
      </c>
    </row>
    <row r="133" spans="1:7" x14ac:dyDescent="0.25">
      <c r="A133" s="16">
        <v>46043</v>
      </c>
      <c r="B133" s="16">
        <v>46063</v>
      </c>
      <c r="C133" s="19">
        <v>20</v>
      </c>
      <c r="D133" s="18" t="s">
        <v>217</v>
      </c>
      <c r="E133" s="18" t="s">
        <v>218</v>
      </c>
      <c r="F133" s="17">
        <v>906.29</v>
      </c>
      <c r="G133" s="1">
        <f t="shared" si="2"/>
        <v>18125.8</v>
      </c>
    </row>
    <row r="134" spans="1:7" x14ac:dyDescent="0.25">
      <c r="A134" s="16">
        <v>46043</v>
      </c>
      <c r="B134" s="16">
        <v>46063</v>
      </c>
      <c r="C134" s="19">
        <v>20</v>
      </c>
      <c r="D134" s="18" t="s">
        <v>25</v>
      </c>
      <c r="E134" s="18" t="s">
        <v>214</v>
      </c>
      <c r="F134" s="17">
        <v>107.16</v>
      </c>
      <c r="G134" s="1">
        <f t="shared" si="2"/>
        <v>2143.1999999999998</v>
      </c>
    </row>
    <row r="135" spans="1:7" x14ac:dyDescent="0.25">
      <c r="A135" s="16">
        <v>46043</v>
      </c>
      <c r="B135" s="16">
        <v>46063</v>
      </c>
      <c r="C135" s="19">
        <v>20</v>
      </c>
      <c r="D135" s="18" t="s">
        <v>31</v>
      </c>
      <c r="E135" s="18" t="s">
        <v>172</v>
      </c>
      <c r="F135" s="17">
        <v>154.58000000000001</v>
      </c>
      <c r="G135" s="1">
        <f t="shared" si="2"/>
        <v>3091.6000000000004</v>
      </c>
    </row>
    <row r="136" spans="1:7" x14ac:dyDescent="0.25">
      <c r="A136" s="16">
        <v>46043</v>
      </c>
      <c r="B136" s="16">
        <v>46063</v>
      </c>
      <c r="C136" s="19">
        <v>20</v>
      </c>
      <c r="D136" s="18" t="s">
        <v>34</v>
      </c>
      <c r="E136" s="18" t="s">
        <v>150</v>
      </c>
      <c r="F136" s="17">
        <v>46.02</v>
      </c>
      <c r="G136" s="1">
        <f t="shared" si="2"/>
        <v>920.40000000000009</v>
      </c>
    </row>
    <row r="137" spans="1:7" x14ac:dyDescent="0.25">
      <c r="A137" s="16">
        <v>46043</v>
      </c>
      <c r="B137" s="16">
        <v>46063</v>
      </c>
      <c r="C137" s="19">
        <v>20</v>
      </c>
      <c r="D137" s="18" t="s">
        <v>34</v>
      </c>
      <c r="E137" s="18" t="s">
        <v>151</v>
      </c>
      <c r="F137" s="17">
        <v>2618.89</v>
      </c>
      <c r="G137" s="1">
        <f t="shared" si="2"/>
        <v>52377.799999999996</v>
      </c>
    </row>
    <row r="138" spans="1:7" x14ac:dyDescent="0.25">
      <c r="A138" s="16">
        <v>46043</v>
      </c>
      <c r="B138" s="16">
        <v>46063</v>
      </c>
      <c r="C138" s="19">
        <v>20</v>
      </c>
      <c r="D138" s="18" t="s">
        <v>34</v>
      </c>
      <c r="E138" s="18" t="s">
        <v>152</v>
      </c>
      <c r="F138" s="17">
        <v>2658.82</v>
      </c>
      <c r="G138" s="1">
        <f t="shared" si="2"/>
        <v>53176.4</v>
      </c>
    </row>
    <row r="139" spans="1:7" x14ac:dyDescent="0.25">
      <c r="A139" s="16">
        <v>46045</v>
      </c>
      <c r="B139" s="16">
        <v>46063</v>
      </c>
      <c r="C139" s="19">
        <v>18</v>
      </c>
      <c r="D139" s="18" t="s">
        <v>79</v>
      </c>
      <c r="E139" s="18" t="s">
        <v>182</v>
      </c>
      <c r="F139" s="17">
        <v>7320.5</v>
      </c>
      <c r="G139" s="1">
        <f t="shared" si="2"/>
        <v>131769</v>
      </c>
    </row>
    <row r="140" spans="1:7" x14ac:dyDescent="0.25">
      <c r="A140" s="16">
        <v>46045</v>
      </c>
      <c r="B140" s="16">
        <v>46063</v>
      </c>
      <c r="C140" s="19">
        <v>18</v>
      </c>
      <c r="D140" s="18" t="s">
        <v>170</v>
      </c>
      <c r="E140" s="18" t="s">
        <v>171</v>
      </c>
      <c r="F140" s="17">
        <v>1742.4</v>
      </c>
      <c r="G140" s="1">
        <f t="shared" si="2"/>
        <v>31363.200000000001</v>
      </c>
    </row>
    <row r="141" spans="1:7" x14ac:dyDescent="0.25">
      <c r="A141" s="16">
        <v>46047</v>
      </c>
      <c r="B141" s="16">
        <v>46063</v>
      </c>
      <c r="C141" s="19">
        <v>16</v>
      </c>
      <c r="D141" s="18" t="s">
        <v>51</v>
      </c>
      <c r="E141" s="18" t="s">
        <v>169</v>
      </c>
      <c r="F141" s="17">
        <v>9256.5</v>
      </c>
      <c r="G141" s="1">
        <f t="shared" si="2"/>
        <v>148104</v>
      </c>
    </row>
    <row r="142" spans="1:7" x14ac:dyDescent="0.25">
      <c r="A142" s="16">
        <v>46048</v>
      </c>
      <c r="B142" s="16">
        <v>46080</v>
      </c>
      <c r="C142" s="19">
        <v>32</v>
      </c>
      <c r="D142" s="18" t="s">
        <v>10</v>
      </c>
      <c r="E142" s="18" t="s">
        <v>268</v>
      </c>
      <c r="F142" s="17">
        <v>120.74</v>
      </c>
      <c r="G142" s="1">
        <f t="shared" si="2"/>
        <v>3863.68</v>
      </c>
    </row>
    <row r="143" spans="1:7" x14ac:dyDescent="0.25">
      <c r="A143" s="16">
        <v>46048</v>
      </c>
      <c r="B143" s="16">
        <v>46080</v>
      </c>
      <c r="C143" s="19">
        <v>32</v>
      </c>
      <c r="D143" s="18" t="s">
        <v>10</v>
      </c>
      <c r="E143" s="18" t="s">
        <v>240</v>
      </c>
      <c r="F143" s="17">
        <v>261.62</v>
      </c>
      <c r="G143" s="1">
        <f t="shared" si="2"/>
        <v>8371.84</v>
      </c>
    </row>
    <row r="144" spans="1:7" x14ac:dyDescent="0.25">
      <c r="A144" s="16">
        <v>46048</v>
      </c>
      <c r="B144" s="16">
        <v>46080</v>
      </c>
      <c r="C144" s="19">
        <v>32</v>
      </c>
      <c r="D144" s="18" t="s">
        <v>10</v>
      </c>
      <c r="E144" s="18" t="s">
        <v>241</v>
      </c>
      <c r="F144" s="17">
        <v>575.48</v>
      </c>
      <c r="G144" s="1">
        <f t="shared" si="2"/>
        <v>18415.36</v>
      </c>
    </row>
    <row r="145" spans="1:7" x14ac:dyDescent="0.25">
      <c r="A145" s="16">
        <v>46048</v>
      </c>
      <c r="B145" s="16">
        <v>46080</v>
      </c>
      <c r="C145" s="19">
        <v>32</v>
      </c>
      <c r="D145" s="18" t="s">
        <v>10</v>
      </c>
      <c r="E145" s="18" t="s">
        <v>242</v>
      </c>
      <c r="F145" s="17">
        <v>67.14</v>
      </c>
      <c r="G145" s="1">
        <f t="shared" si="2"/>
        <v>2148.48</v>
      </c>
    </row>
    <row r="146" spans="1:7" x14ac:dyDescent="0.25">
      <c r="A146" s="16">
        <v>46048</v>
      </c>
      <c r="B146" s="16">
        <v>46063</v>
      </c>
      <c r="C146" s="19">
        <v>15</v>
      </c>
      <c r="D146" s="18" t="s">
        <v>189</v>
      </c>
      <c r="E146" s="18" t="s">
        <v>190</v>
      </c>
      <c r="F146" s="17">
        <v>1134.5</v>
      </c>
      <c r="G146" s="1">
        <f t="shared" si="2"/>
        <v>17017.5</v>
      </c>
    </row>
    <row r="147" spans="1:7" x14ac:dyDescent="0.25">
      <c r="A147" s="16">
        <v>46049</v>
      </c>
      <c r="B147" s="16">
        <v>46080</v>
      </c>
      <c r="C147" s="19">
        <v>31</v>
      </c>
      <c r="D147" s="18" t="s">
        <v>57</v>
      </c>
      <c r="E147" s="18" t="s">
        <v>201</v>
      </c>
      <c r="F147" s="17">
        <v>197.64</v>
      </c>
      <c r="G147" s="1">
        <f t="shared" si="2"/>
        <v>6126.8399999999992</v>
      </c>
    </row>
    <row r="148" spans="1:7" x14ac:dyDescent="0.25">
      <c r="A148" s="16">
        <v>46049</v>
      </c>
      <c r="B148" s="16">
        <v>46080</v>
      </c>
      <c r="C148" s="19">
        <v>31</v>
      </c>
      <c r="D148" s="18" t="s">
        <v>34</v>
      </c>
      <c r="E148" s="18" t="s">
        <v>148</v>
      </c>
      <c r="F148" s="17">
        <v>39.93</v>
      </c>
      <c r="G148" s="1">
        <f t="shared" si="2"/>
        <v>1237.83</v>
      </c>
    </row>
    <row r="149" spans="1:7" x14ac:dyDescent="0.25">
      <c r="A149" s="16">
        <v>46049</v>
      </c>
      <c r="B149" s="16">
        <v>46080</v>
      </c>
      <c r="C149" s="19">
        <v>31</v>
      </c>
      <c r="D149" s="18" t="s">
        <v>34</v>
      </c>
      <c r="E149" s="18" t="s">
        <v>149</v>
      </c>
      <c r="F149" s="17">
        <v>46.02</v>
      </c>
      <c r="G149" s="1">
        <f t="shared" si="2"/>
        <v>1426.6200000000001</v>
      </c>
    </row>
    <row r="150" spans="1:7" x14ac:dyDescent="0.25">
      <c r="A150" s="16">
        <v>46049</v>
      </c>
      <c r="B150" s="16">
        <v>46080</v>
      </c>
      <c r="C150" s="19">
        <v>31</v>
      </c>
      <c r="D150" s="18" t="s">
        <v>52</v>
      </c>
      <c r="E150" s="18" t="s">
        <v>229</v>
      </c>
      <c r="F150" s="17">
        <v>703.72</v>
      </c>
      <c r="G150" s="1">
        <f t="shared" si="2"/>
        <v>21815.32</v>
      </c>
    </row>
    <row r="151" spans="1:7" x14ac:dyDescent="0.25">
      <c r="A151" s="16">
        <v>46050</v>
      </c>
      <c r="B151" s="16">
        <v>46080</v>
      </c>
      <c r="C151" s="19">
        <v>30</v>
      </c>
      <c r="D151" s="18" t="s">
        <v>23</v>
      </c>
      <c r="E151" s="18" t="s">
        <v>210</v>
      </c>
      <c r="F151" s="17">
        <v>535.47</v>
      </c>
      <c r="G151" s="1">
        <f t="shared" si="2"/>
        <v>16064.1</v>
      </c>
    </row>
    <row r="152" spans="1:7" x14ac:dyDescent="0.25">
      <c r="A152" s="16">
        <v>46050</v>
      </c>
      <c r="B152" s="16">
        <v>46080</v>
      </c>
      <c r="C152" s="19">
        <v>30</v>
      </c>
      <c r="D152" s="18" t="s">
        <v>269</v>
      </c>
      <c r="E152" s="18" t="s">
        <v>270</v>
      </c>
      <c r="F152" s="17">
        <v>1597.2</v>
      </c>
      <c r="G152" s="1">
        <f t="shared" si="2"/>
        <v>47916</v>
      </c>
    </row>
    <row r="153" spans="1:7" x14ac:dyDescent="0.25">
      <c r="A153" s="16">
        <v>46050</v>
      </c>
      <c r="B153" s="16">
        <v>46080</v>
      </c>
      <c r="C153" s="19">
        <v>30</v>
      </c>
      <c r="D153" s="18" t="s">
        <v>178</v>
      </c>
      <c r="E153" s="18" t="s">
        <v>179</v>
      </c>
      <c r="F153" s="17">
        <v>402.69</v>
      </c>
      <c r="G153" s="1">
        <f t="shared" si="2"/>
        <v>12080.7</v>
      </c>
    </row>
    <row r="154" spans="1:7" x14ac:dyDescent="0.25">
      <c r="A154" s="16">
        <v>46050</v>
      </c>
      <c r="B154" s="16">
        <v>46056</v>
      </c>
      <c r="C154" s="19">
        <v>6</v>
      </c>
      <c r="D154" s="18" t="s">
        <v>9</v>
      </c>
      <c r="E154" s="18" t="s">
        <v>197</v>
      </c>
      <c r="F154" s="17">
        <v>5.25</v>
      </c>
      <c r="G154" s="1">
        <f t="shared" si="2"/>
        <v>31.5</v>
      </c>
    </row>
    <row r="155" spans="1:7" x14ac:dyDescent="0.25">
      <c r="A155" s="16">
        <v>46050</v>
      </c>
      <c r="B155" s="16">
        <v>46056</v>
      </c>
      <c r="C155" s="19">
        <v>6</v>
      </c>
      <c r="D155" s="18" t="s">
        <v>9</v>
      </c>
      <c r="E155" s="18" t="s">
        <v>198</v>
      </c>
      <c r="F155" s="17">
        <v>148.77000000000001</v>
      </c>
      <c r="G155" s="1">
        <f t="shared" si="2"/>
        <v>892.62000000000012</v>
      </c>
    </row>
    <row r="156" spans="1:7" x14ac:dyDescent="0.25">
      <c r="A156" s="16">
        <v>46050</v>
      </c>
      <c r="B156" s="16">
        <v>46080</v>
      </c>
      <c r="C156" s="19">
        <v>30</v>
      </c>
      <c r="D156" s="18" t="s">
        <v>35</v>
      </c>
      <c r="E156" s="18" t="s">
        <v>143</v>
      </c>
      <c r="F156" s="17">
        <v>60.1</v>
      </c>
      <c r="G156" s="1">
        <f t="shared" si="2"/>
        <v>1803</v>
      </c>
    </row>
    <row r="157" spans="1:7" x14ac:dyDescent="0.25">
      <c r="A157" s="16">
        <v>46050</v>
      </c>
      <c r="B157" s="16">
        <v>46080</v>
      </c>
      <c r="C157" s="19">
        <v>30</v>
      </c>
      <c r="D157" s="18" t="s">
        <v>35</v>
      </c>
      <c r="E157" s="18" t="s">
        <v>144</v>
      </c>
      <c r="F157" s="17">
        <v>177.87</v>
      </c>
      <c r="G157" s="1">
        <f t="shared" si="2"/>
        <v>5336.1</v>
      </c>
    </row>
    <row r="158" spans="1:7" x14ac:dyDescent="0.25">
      <c r="A158" s="16">
        <v>46050</v>
      </c>
      <c r="B158" s="16">
        <v>46080</v>
      </c>
      <c r="C158" s="19">
        <v>30</v>
      </c>
      <c r="D158" s="18" t="s">
        <v>35</v>
      </c>
      <c r="E158" s="18" t="s">
        <v>145</v>
      </c>
      <c r="F158" s="17">
        <v>3004.88</v>
      </c>
      <c r="G158" s="1">
        <f t="shared" si="2"/>
        <v>90146.400000000009</v>
      </c>
    </row>
    <row r="159" spans="1:7" x14ac:dyDescent="0.25">
      <c r="A159" s="16">
        <v>46050</v>
      </c>
      <c r="B159" s="16">
        <v>46080</v>
      </c>
      <c r="C159" s="19">
        <v>30</v>
      </c>
      <c r="D159" s="18" t="s">
        <v>72</v>
      </c>
      <c r="E159" s="18" t="s">
        <v>183</v>
      </c>
      <c r="F159" s="17">
        <v>1989</v>
      </c>
      <c r="G159" s="1">
        <f t="shared" si="2"/>
        <v>59670</v>
      </c>
    </row>
    <row r="160" spans="1:7" x14ac:dyDescent="0.25">
      <c r="A160" s="16">
        <v>46050</v>
      </c>
      <c r="B160" s="16">
        <v>46080</v>
      </c>
      <c r="C160" s="19">
        <v>30</v>
      </c>
      <c r="D160" s="18" t="s">
        <v>10</v>
      </c>
      <c r="E160" s="18" t="s">
        <v>239</v>
      </c>
      <c r="F160" s="17">
        <v>156.1</v>
      </c>
      <c r="G160" s="1">
        <f t="shared" si="2"/>
        <v>4683</v>
      </c>
    </row>
    <row r="161" spans="1:7" x14ac:dyDescent="0.25">
      <c r="A161" s="16">
        <v>46051</v>
      </c>
      <c r="B161" s="16">
        <v>46080</v>
      </c>
      <c r="C161" s="19">
        <v>29</v>
      </c>
      <c r="D161" s="18" t="s">
        <v>157</v>
      </c>
      <c r="E161" s="18" t="s">
        <v>158</v>
      </c>
      <c r="F161" s="17">
        <v>2492.6</v>
      </c>
      <c r="G161" s="1">
        <f t="shared" si="2"/>
        <v>72285.399999999994</v>
      </c>
    </row>
    <row r="162" spans="1:7" x14ac:dyDescent="0.25">
      <c r="A162" s="16">
        <v>46052</v>
      </c>
      <c r="B162" s="16">
        <v>46059</v>
      </c>
      <c r="C162" s="19">
        <v>7</v>
      </c>
      <c r="D162" s="18" t="s">
        <v>215</v>
      </c>
      <c r="E162" s="18" t="s">
        <v>216</v>
      </c>
      <c r="F162" s="17">
        <v>1024.5899999999999</v>
      </c>
      <c r="G162" s="1">
        <f t="shared" si="2"/>
        <v>7172.1299999999992</v>
      </c>
    </row>
    <row r="163" spans="1:7" x14ac:dyDescent="0.25">
      <c r="A163" s="16">
        <v>46052</v>
      </c>
      <c r="B163" s="16">
        <v>46080</v>
      </c>
      <c r="C163" s="19">
        <v>28</v>
      </c>
      <c r="D163" s="18" t="s">
        <v>271</v>
      </c>
      <c r="E163" s="18" t="s">
        <v>272</v>
      </c>
      <c r="F163" s="17">
        <v>1633.5</v>
      </c>
      <c r="G163" s="1">
        <f t="shared" si="2"/>
        <v>45738</v>
      </c>
    </row>
    <row r="164" spans="1:7" x14ac:dyDescent="0.25">
      <c r="A164" s="16">
        <v>46053</v>
      </c>
      <c r="B164" s="16">
        <v>46080</v>
      </c>
      <c r="C164" s="19">
        <v>27</v>
      </c>
      <c r="D164" s="18" t="s">
        <v>273</v>
      </c>
      <c r="E164" s="18" t="s">
        <v>274</v>
      </c>
      <c r="F164" s="17">
        <v>26048.83</v>
      </c>
      <c r="G164" s="1">
        <f t="shared" si="2"/>
        <v>703318.41</v>
      </c>
    </row>
    <row r="165" spans="1:7" x14ac:dyDescent="0.25">
      <c r="A165" s="16">
        <v>46053</v>
      </c>
      <c r="B165" s="16">
        <v>46080</v>
      </c>
      <c r="C165" s="19">
        <v>27</v>
      </c>
      <c r="D165" s="18" t="s">
        <v>273</v>
      </c>
      <c r="E165" s="18" t="s">
        <v>275</v>
      </c>
      <c r="F165" s="17">
        <v>7996.45</v>
      </c>
      <c r="G165" s="1">
        <f t="shared" si="2"/>
        <v>215904.15</v>
      </c>
    </row>
    <row r="166" spans="1:7" x14ac:dyDescent="0.25">
      <c r="A166" s="16">
        <v>46053</v>
      </c>
      <c r="B166" s="16">
        <v>46080</v>
      </c>
      <c r="C166" s="19">
        <v>27</v>
      </c>
      <c r="D166" s="18" t="s">
        <v>27</v>
      </c>
      <c r="E166" s="18" t="s">
        <v>276</v>
      </c>
      <c r="F166" s="17">
        <v>102959.81</v>
      </c>
      <c r="G166" s="1">
        <f t="shared" si="2"/>
        <v>2779914.87</v>
      </c>
    </row>
    <row r="167" spans="1:7" x14ac:dyDescent="0.25">
      <c r="A167" s="16">
        <v>46054</v>
      </c>
      <c r="B167" s="16">
        <v>46058</v>
      </c>
      <c r="C167" s="19">
        <v>4</v>
      </c>
      <c r="D167" s="18" t="s">
        <v>59</v>
      </c>
      <c r="E167" s="18" t="s">
        <v>277</v>
      </c>
      <c r="F167" s="17">
        <v>133.1</v>
      </c>
      <c r="G167" s="1">
        <f t="shared" si="2"/>
        <v>532.4</v>
      </c>
    </row>
    <row r="168" spans="1:7" x14ac:dyDescent="0.25">
      <c r="A168" s="16">
        <v>46055</v>
      </c>
      <c r="B168" s="16">
        <v>46080</v>
      </c>
      <c r="C168" s="19">
        <v>25</v>
      </c>
      <c r="D168" s="18" t="s">
        <v>54</v>
      </c>
      <c r="E168" s="18" t="s">
        <v>278</v>
      </c>
      <c r="F168" s="17">
        <v>174.25</v>
      </c>
      <c r="G168" s="1">
        <f t="shared" si="2"/>
        <v>4356.25</v>
      </c>
    </row>
    <row r="169" spans="1:7" x14ac:dyDescent="0.25">
      <c r="A169" s="16">
        <v>46055</v>
      </c>
      <c r="B169" s="16">
        <v>46080</v>
      </c>
      <c r="C169" s="19">
        <v>25</v>
      </c>
      <c r="D169" s="18" t="s">
        <v>49</v>
      </c>
      <c r="E169" s="18" t="s">
        <v>279</v>
      </c>
      <c r="F169" s="17">
        <v>576.29999999999995</v>
      </c>
      <c r="G169" s="1">
        <f t="shared" si="2"/>
        <v>14407.499999999998</v>
      </c>
    </row>
    <row r="170" spans="1:7" x14ac:dyDescent="0.25">
      <c r="A170" s="16">
        <v>46055</v>
      </c>
      <c r="B170" s="16">
        <v>46080</v>
      </c>
      <c r="C170" s="19">
        <v>25</v>
      </c>
      <c r="D170" s="18" t="s">
        <v>280</v>
      </c>
      <c r="E170" s="18" t="s">
        <v>281</v>
      </c>
      <c r="F170" s="17">
        <v>475.53</v>
      </c>
      <c r="G170" s="1">
        <f t="shared" si="2"/>
        <v>11888.25</v>
      </c>
    </row>
    <row r="171" spans="1:7" x14ac:dyDescent="0.25">
      <c r="A171" s="16">
        <v>46055</v>
      </c>
      <c r="B171" s="16">
        <v>46080</v>
      </c>
      <c r="C171" s="19">
        <v>25</v>
      </c>
      <c r="D171" s="18" t="s">
        <v>280</v>
      </c>
      <c r="E171" s="18" t="s">
        <v>282</v>
      </c>
      <c r="F171" s="17">
        <v>432.25</v>
      </c>
      <c r="G171" s="1">
        <f t="shared" si="2"/>
        <v>10806.25</v>
      </c>
    </row>
    <row r="172" spans="1:7" x14ac:dyDescent="0.25">
      <c r="A172" s="16">
        <v>46055</v>
      </c>
      <c r="B172" s="16">
        <v>46080</v>
      </c>
      <c r="C172" s="19">
        <v>25</v>
      </c>
      <c r="D172" s="18" t="s">
        <v>42</v>
      </c>
      <c r="E172" s="18" t="s">
        <v>283</v>
      </c>
      <c r="F172" s="17">
        <v>2377.4699999999998</v>
      </c>
      <c r="G172" s="1">
        <f t="shared" si="2"/>
        <v>59436.749999999993</v>
      </c>
    </row>
    <row r="173" spans="1:7" x14ac:dyDescent="0.25">
      <c r="A173" s="16">
        <v>46055</v>
      </c>
      <c r="B173" s="16">
        <v>46080</v>
      </c>
      <c r="C173" s="19">
        <v>25</v>
      </c>
      <c r="D173" s="18" t="s">
        <v>284</v>
      </c>
      <c r="E173" s="18" t="s">
        <v>285</v>
      </c>
      <c r="F173" s="17">
        <v>59.51</v>
      </c>
      <c r="G173" s="1">
        <f t="shared" si="2"/>
        <v>1487.75</v>
      </c>
    </row>
    <row r="174" spans="1:7" x14ac:dyDescent="0.25">
      <c r="A174" s="16">
        <v>46055</v>
      </c>
      <c r="B174" s="16">
        <v>46080</v>
      </c>
      <c r="C174" s="19">
        <v>25</v>
      </c>
      <c r="D174" s="18" t="s">
        <v>22</v>
      </c>
      <c r="E174" s="18" t="s">
        <v>286</v>
      </c>
      <c r="F174" s="17">
        <v>6293.4</v>
      </c>
      <c r="G174" s="1">
        <f t="shared" si="2"/>
        <v>157335</v>
      </c>
    </row>
    <row r="175" spans="1:7" x14ac:dyDescent="0.25">
      <c r="A175" s="16">
        <v>46055</v>
      </c>
      <c r="B175" s="16">
        <v>46080</v>
      </c>
      <c r="C175" s="19">
        <v>25</v>
      </c>
      <c r="D175" s="18" t="s">
        <v>31</v>
      </c>
      <c r="E175" s="18" t="s">
        <v>287</v>
      </c>
      <c r="F175" s="17">
        <v>165.13</v>
      </c>
      <c r="G175" s="1">
        <f t="shared" si="2"/>
        <v>4128.25</v>
      </c>
    </row>
    <row r="176" spans="1:7" x14ac:dyDescent="0.25">
      <c r="A176" s="16">
        <v>46055</v>
      </c>
      <c r="B176" s="16">
        <v>46080</v>
      </c>
      <c r="C176" s="19">
        <v>25</v>
      </c>
      <c r="D176" s="18" t="s">
        <v>32</v>
      </c>
      <c r="E176" s="18" t="s">
        <v>288</v>
      </c>
      <c r="F176" s="17">
        <v>513.4</v>
      </c>
      <c r="G176" s="1">
        <f t="shared" si="2"/>
        <v>12835</v>
      </c>
    </row>
    <row r="177" spans="1:7" x14ac:dyDescent="0.25">
      <c r="A177" s="16">
        <v>46055</v>
      </c>
      <c r="B177" s="16">
        <v>46080</v>
      </c>
      <c r="C177" s="19">
        <v>25</v>
      </c>
      <c r="D177" s="18" t="s">
        <v>64</v>
      </c>
      <c r="E177" s="18" t="s">
        <v>289</v>
      </c>
      <c r="F177" s="17">
        <v>12931.88</v>
      </c>
      <c r="G177" s="1">
        <f t="shared" si="2"/>
        <v>323297</v>
      </c>
    </row>
    <row r="178" spans="1:7" x14ac:dyDescent="0.25">
      <c r="A178" s="16">
        <v>46055</v>
      </c>
      <c r="B178" s="16">
        <v>46080</v>
      </c>
      <c r="C178" s="19">
        <v>25</v>
      </c>
      <c r="D178" s="18" t="s">
        <v>290</v>
      </c>
      <c r="E178" s="18" t="s">
        <v>291</v>
      </c>
      <c r="F178" s="17">
        <v>14.3</v>
      </c>
      <c r="G178" s="1">
        <f t="shared" si="2"/>
        <v>357.5</v>
      </c>
    </row>
    <row r="179" spans="1:7" x14ac:dyDescent="0.25">
      <c r="A179" s="16">
        <v>46055</v>
      </c>
      <c r="B179" s="16">
        <v>46080</v>
      </c>
      <c r="C179" s="19">
        <v>25</v>
      </c>
      <c r="D179" s="18" t="s">
        <v>290</v>
      </c>
      <c r="E179" s="18" t="s">
        <v>292</v>
      </c>
      <c r="F179" s="17">
        <v>37.200000000000003</v>
      </c>
      <c r="G179" s="1">
        <f t="shared" si="2"/>
        <v>930.00000000000011</v>
      </c>
    </row>
    <row r="180" spans="1:7" x14ac:dyDescent="0.25">
      <c r="A180" s="16">
        <v>46055</v>
      </c>
      <c r="B180" s="16">
        <v>46080</v>
      </c>
      <c r="C180" s="19">
        <v>25</v>
      </c>
      <c r="D180" s="18" t="s">
        <v>72</v>
      </c>
      <c r="E180" s="18" t="s">
        <v>293</v>
      </c>
      <c r="F180" s="17">
        <v>302.5</v>
      </c>
      <c r="G180" s="1">
        <f t="shared" si="2"/>
        <v>7562.5</v>
      </c>
    </row>
    <row r="181" spans="1:7" x14ac:dyDescent="0.25">
      <c r="A181" s="16">
        <v>46055</v>
      </c>
      <c r="B181" s="16">
        <v>46080</v>
      </c>
      <c r="C181" s="19">
        <v>25</v>
      </c>
      <c r="D181" s="18" t="s">
        <v>72</v>
      </c>
      <c r="E181" s="18" t="s">
        <v>294</v>
      </c>
      <c r="F181" s="17">
        <v>1028.5</v>
      </c>
      <c r="G181" s="1">
        <f t="shared" si="2"/>
        <v>25712.5</v>
      </c>
    </row>
    <row r="182" spans="1:7" x14ac:dyDescent="0.25">
      <c r="A182" s="16">
        <v>46055</v>
      </c>
      <c r="B182" s="16">
        <v>46080</v>
      </c>
      <c r="C182" s="19">
        <v>25</v>
      </c>
      <c r="D182" s="18" t="s">
        <v>72</v>
      </c>
      <c r="E182" s="18" t="s">
        <v>295</v>
      </c>
      <c r="F182" s="17">
        <v>605</v>
      </c>
      <c r="G182" s="1">
        <f t="shared" si="2"/>
        <v>15125</v>
      </c>
    </row>
    <row r="183" spans="1:7" x14ac:dyDescent="0.25">
      <c r="A183" s="16">
        <v>46055</v>
      </c>
      <c r="B183" s="16">
        <v>46080</v>
      </c>
      <c r="C183" s="19">
        <v>25</v>
      </c>
      <c r="D183" s="18" t="s">
        <v>10</v>
      </c>
      <c r="E183" s="18" t="s">
        <v>296</v>
      </c>
      <c r="F183" s="17">
        <v>495.72</v>
      </c>
      <c r="G183" s="1">
        <f t="shared" si="2"/>
        <v>12393</v>
      </c>
    </row>
    <row r="184" spans="1:7" x14ac:dyDescent="0.25">
      <c r="A184" s="16">
        <v>46055</v>
      </c>
      <c r="B184" s="16">
        <v>46080</v>
      </c>
      <c r="C184" s="19">
        <v>25</v>
      </c>
      <c r="D184" s="18" t="s">
        <v>40</v>
      </c>
      <c r="E184" s="18" t="s">
        <v>297</v>
      </c>
      <c r="F184" s="17">
        <v>8362.2999999999993</v>
      </c>
      <c r="G184" s="1">
        <f t="shared" si="2"/>
        <v>209057.49999999997</v>
      </c>
    </row>
    <row r="185" spans="1:7" x14ac:dyDescent="0.25">
      <c r="A185" s="16">
        <v>46056</v>
      </c>
      <c r="B185" s="16">
        <v>46080</v>
      </c>
      <c r="C185" s="19">
        <v>24</v>
      </c>
      <c r="D185" s="18" t="s">
        <v>89</v>
      </c>
      <c r="E185" s="18" t="s">
        <v>298</v>
      </c>
      <c r="F185" s="17">
        <v>10075.959999999999</v>
      </c>
      <c r="G185" s="1">
        <f t="shared" si="2"/>
        <v>241823.03999999998</v>
      </c>
    </row>
    <row r="186" spans="1:7" x14ac:dyDescent="0.25">
      <c r="A186" s="16">
        <v>46056</v>
      </c>
      <c r="B186" s="16">
        <v>46080</v>
      </c>
      <c r="C186" s="19">
        <v>24</v>
      </c>
      <c r="D186" s="18" t="s">
        <v>58</v>
      </c>
      <c r="E186" s="18" t="s">
        <v>299</v>
      </c>
      <c r="F186" s="17">
        <v>2550.6999999999998</v>
      </c>
      <c r="G186" s="1">
        <f t="shared" si="2"/>
        <v>61216.799999999996</v>
      </c>
    </row>
    <row r="187" spans="1:7" x14ac:dyDescent="0.25">
      <c r="A187" s="16">
        <v>46056</v>
      </c>
      <c r="B187" s="16">
        <v>46080</v>
      </c>
      <c r="C187" s="19">
        <v>24</v>
      </c>
      <c r="D187" s="18" t="s">
        <v>68</v>
      </c>
      <c r="E187" s="18" t="s">
        <v>300</v>
      </c>
      <c r="F187" s="17">
        <v>4336.6400000000003</v>
      </c>
      <c r="G187" s="1">
        <f t="shared" si="2"/>
        <v>104079.36000000002</v>
      </c>
    </row>
    <row r="188" spans="1:7" x14ac:dyDescent="0.25">
      <c r="A188" s="16">
        <v>46056</v>
      </c>
      <c r="B188" s="16">
        <v>46080</v>
      </c>
      <c r="C188" s="19">
        <v>24</v>
      </c>
      <c r="D188" s="18" t="s">
        <v>43</v>
      </c>
      <c r="E188" s="18" t="s">
        <v>301</v>
      </c>
      <c r="F188" s="17">
        <v>1634.71</v>
      </c>
      <c r="G188" s="1">
        <f t="shared" si="2"/>
        <v>39233.040000000001</v>
      </c>
    </row>
    <row r="189" spans="1:7" x14ac:dyDescent="0.25">
      <c r="A189" s="16">
        <v>46056</v>
      </c>
      <c r="B189" s="16">
        <v>46080</v>
      </c>
      <c r="C189" s="19">
        <v>24</v>
      </c>
      <c r="D189" s="18" t="s">
        <v>33</v>
      </c>
      <c r="E189" s="18" t="s">
        <v>302</v>
      </c>
      <c r="F189" s="17">
        <v>39511.71</v>
      </c>
      <c r="G189" s="1">
        <f t="shared" si="2"/>
        <v>948281.04</v>
      </c>
    </row>
    <row r="190" spans="1:7" x14ac:dyDescent="0.25">
      <c r="A190" s="16">
        <v>46056</v>
      </c>
      <c r="B190" s="16">
        <v>46080</v>
      </c>
      <c r="C190" s="19">
        <v>24</v>
      </c>
      <c r="D190" s="18" t="s">
        <v>37</v>
      </c>
      <c r="E190" s="18" t="s">
        <v>303</v>
      </c>
      <c r="F190" s="17">
        <v>179.1</v>
      </c>
      <c r="G190" s="1">
        <f t="shared" si="2"/>
        <v>4298.3999999999996</v>
      </c>
    </row>
    <row r="191" spans="1:7" x14ac:dyDescent="0.25">
      <c r="A191" s="16">
        <v>46056</v>
      </c>
      <c r="B191" s="16">
        <v>46080</v>
      </c>
      <c r="C191" s="19">
        <v>24</v>
      </c>
      <c r="D191" s="18" t="s">
        <v>10</v>
      </c>
      <c r="E191" s="18" t="s">
        <v>304</v>
      </c>
      <c r="F191" s="17">
        <v>37.020000000000003</v>
      </c>
      <c r="G191" s="1">
        <f t="shared" si="2"/>
        <v>888.48</v>
      </c>
    </row>
    <row r="192" spans="1:7" x14ac:dyDescent="0.25">
      <c r="A192" s="16">
        <v>46056</v>
      </c>
      <c r="B192" s="16">
        <v>46080</v>
      </c>
      <c r="C192" s="19">
        <v>24</v>
      </c>
      <c r="D192" s="18" t="s">
        <v>10</v>
      </c>
      <c r="E192" s="18" t="s">
        <v>305</v>
      </c>
      <c r="F192" s="17">
        <v>1162.9100000000001</v>
      </c>
      <c r="G192" s="1">
        <f t="shared" si="2"/>
        <v>27909.840000000004</v>
      </c>
    </row>
    <row r="193" spans="1:7" x14ac:dyDescent="0.25">
      <c r="A193" s="16">
        <v>46056</v>
      </c>
      <c r="B193" s="16">
        <v>46080</v>
      </c>
      <c r="C193" s="19">
        <v>24</v>
      </c>
      <c r="D193" s="18" t="s">
        <v>10</v>
      </c>
      <c r="E193" s="18" t="s">
        <v>306</v>
      </c>
      <c r="F193" s="17">
        <v>20.57</v>
      </c>
      <c r="G193" s="1">
        <f t="shared" si="2"/>
        <v>493.68</v>
      </c>
    </row>
    <row r="194" spans="1:7" x14ac:dyDescent="0.25">
      <c r="A194" s="16">
        <v>46056</v>
      </c>
      <c r="B194" s="16">
        <v>46080</v>
      </c>
      <c r="C194" s="19">
        <v>24</v>
      </c>
      <c r="D194" s="18" t="s">
        <v>10</v>
      </c>
      <c r="E194" s="18" t="s">
        <v>307</v>
      </c>
      <c r="F194" s="17">
        <v>247.59</v>
      </c>
      <c r="G194" s="1">
        <f t="shared" si="2"/>
        <v>5942.16</v>
      </c>
    </row>
    <row r="195" spans="1:7" x14ac:dyDescent="0.25">
      <c r="A195" s="16">
        <v>46056</v>
      </c>
      <c r="B195" s="16">
        <v>46080</v>
      </c>
      <c r="C195" s="19">
        <v>24</v>
      </c>
      <c r="D195" s="18" t="s">
        <v>10</v>
      </c>
      <c r="E195" s="18" t="s">
        <v>308</v>
      </c>
      <c r="F195" s="17">
        <v>7243.6</v>
      </c>
      <c r="G195" s="1">
        <f t="shared" si="2"/>
        <v>173846.40000000002</v>
      </c>
    </row>
    <row r="196" spans="1:7" x14ac:dyDescent="0.25">
      <c r="A196" s="16">
        <v>46057</v>
      </c>
      <c r="B196" s="16">
        <v>46080</v>
      </c>
      <c r="C196" s="19">
        <v>23</v>
      </c>
      <c r="D196" s="18" t="s">
        <v>78</v>
      </c>
      <c r="E196" s="18" t="s">
        <v>309</v>
      </c>
      <c r="F196" s="17">
        <v>250</v>
      </c>
      <c r="G196" s="1">
        <f t="shared" ref="G196:G259" si="3">C196*F196</f>
        <v>5750</v>
      </c>
    </row>
    <row r="197" spans="1:7" x14ac:dyDescent="0.25">
      <c r="A197" s="16">
        <v>46057</v>
      </c>
      <c r="B197" s="16">
        <v>46080</v>
      </c>
      <c r="C197" s="19">
        <v>23</v>
      </c>
      <c r="D197" s="18" t="s">
        <v>24</v>
      </c>
      <c r="E197" s="18" t="s">
        <v>310</v>
      </c>
      <c r="F197" s="17">
        <v>44</v>
      </c>
      <c r="G197" s="1">
        <f t="shared" si="3"/>
        <v>1012</v>
      </c>
    </row>
    <row r="198" spans="1:7" x14ac:dyDescent="0.25">
      <c r="A198" s="16">
        <v>46057</v>
      </c>
      <c r="B198" s="16">
        <v>46080</v>
      </c>
      <c r="C198" s="19">
        <v>23</v>
      </c>
      <c r="D198" s="18" t="s">
        <v>43</v>
      </c>
      <c r="E198" s="18" t="s">
        <v>311</v>
      </c>
      <c r="F198" s="17">
        <v>4026.45</v>
      </c>
      <c r="G198" s="1">
        <f t="shared" si="3"/>
        <v>92608.349999999991</v>
      </c>
    </row>
    <row r="199" spans="1:7" x14ac:dyDescent="0.25">
      <c r="A199" s="16">
        <v>46057</v>
      </c>
      <c r="B199" s="16">
        <v>46080</v>
      </c>
      <c r="C199" s="19">
        <v>23</v>
      </c>
      <c r="D199" s="18" t="s">
        <v>73</v>
      </c>
      <c r="E199" s="18" t="s">
        <v>312</v>
      </c>
      <c r="F199" s="17">
        <v>326.7</v>
      </c>
      <c r="G199" s="1">
        <f t="shared" si="3"/>
        <v>7514.0999999999995</v>
      </c>
    </row>
    <row r="200" spans="1:7" x14ac:dyDescent="0.25">
      <c r="A200" s="16">
        <v>46057</v>
      </c>
      <c r="B200" s="16">
        <v>46080</v>
      </c>
      <c r="C200" s="19">
        <v>23</v>
      </c>
      <c r="D200" s="18" t="s">
        <v>36</v>
      </c>
      <c r="E200" s="18" t="s">
        <v>313</v>
      </c>
      <c r="F200" s="17">
        <v>651.95000000000005</v>
      </c>
      <c r="G200" s="1">
        <f t="shared" si="3"/>
        <v>14994.85</v>
      </c>
    </row>
    <row r="201" spans="1:7" x14ac:dyDescent="0.25">
      <c r="A201" s="16">
        <v>46057</v>
      </c>
      <c r="B201" s="16">
        <v>46080</v>
      </c>
      <c r="C201" s="19">
        <v>23</v>
      </c>
      <c r="D201" s="18" t="s">
        <v>10</v>
      </c>
      <c r="E201" s="18" t="s">
        <v>314</v>
      </c>
      <c r="F201" s="17">
        <v>8689.08</v>
      </c>
      <c r="G201" s="1">
        <f t="shared" si="3"/>
        <v>199848.84</v>
      </c>
    </row>
    <row r="202" spans="1:7" x14ac:dyDescent="0.25">
      <c r="A202" s="16">
        <v>46057</v>
      </c>
      <c r="B202" s="16">
        <v>46080</v>
      </c>
      <c r="C202" s="19">
        <v>23</v>
      </c>
      <c r="D202" s="18" t="s">
        <v>52</v>
      </c>
      <c r="E202" s="18" t="s">
        <v>315</v>
      </c>
      <c r="F202" s="17">
        <v>794.57</v>
      </c>
      <c r="G202" s="1">
        <f t="shared" si="3"/>
        <v>18275.11</v>
      </c>
    </row>
    <row r="203" spans="1:7" x14ac:dyDescent="0.25">
      <c r="A203" s="16">
        <v>46058</v>
      </c>
      <c r="B203" s="16">
        <v>46080</v>
      </c>
      <c r="C203" s="19">
        <v>22</v>
      </c>
      <c r="D203" s="18" t="s">
        <v>24</v>
      </c>
      <c r="E203" s="18" t="s">
        <v>316</v>
      </c>
      <c r="F203" s="17">
        <v>2650</v>
      </c>
      <c r="G203" s="1">
        <f t="shared" si="3"/>
        <v>58300</v>
      </c>
    </row>
    <row r="204" spans="1:7" x14ac:dyDescent="0.25">
      <c r="A204" s="16">
        <v>46058</v>
      </c>
      <c r="B204" s="16">
        <v>46080</v>
      </c>
      <c r="C204" s="19">
        <v>22</v>
      </c>
      <c r="D204" s="18" t="s">
        <v>55</v>
      </c>
      <c r="E204" s="18" t="s">
        <v>317</v>
      </c>
      <c r="F204" s="17">
        <v>53.24</v>
      </c>
      <c r="G204" s="1">
        <f t="shared" si="3"/>
        <v>1171.28</v>
      </c>
    </row>
    <row r="205" spans="1:7" x14ac:dyDescent="0.25">
      <c r="A205" s="16">
        <v>46058</v>
      </c>
      <c r="B205" s="16">
        <v>46080</v>
      </c>
      <c r="C205" s="19">
        <v>22</v>
      </c>
      <c r="D205" s="18" t="s">
        <v>112</v>
      </c>
      <c r="E205" s="18" t="s">
        <v>318</v>
      </c>
      <c r="F205" s="17">
        <v>1016.4</v>
      </c>
      <c r="G205" s="1">
        <f t="shared" si="3"/>
        <v>22360.799999999999</v>
      </c>
    </row>
    <row r="206" spans="1:7" x14ac:dyDescent="0.25">
      <c r="A206" s="16">
        <v>46058</v>
      </c>
      <c r="B206" s="16">
        <v>46080</v>
      </c>
      <c r="C206" s="19">
        <v>22</v>
      </c>
      <c r="D206" s="18" t="s">
        <v>26</v>
      </c>
      <c r="E206" s="18" t="s">
        <v>319</v>
      </c>
      <c r="F206" s="17">
        <v>250.8</v>
      </c>
      <c r="G206" s="1">
        <f t="shared" si="3"/>
        <v>5517.6</v>
      </c>
    </row>
    <row r="207" spans="1:7" x14ac:dyDescent="0.25">
      <c r="A207" s="16">
        <v>46058</v>
      </c>
      <c r="B207" s="16">
        <v>46080</v>
      </c>
      <c r="C207" s="19">
        <v>22</v>
      </c>
      <c r="D207" s="18" t="s">
        <v>44</v>
      </c>
      <c r="E207" s="18" t="s">
        <v>320</v>
      </c>
      <c r="F207" s="17">
        <v>717.6</v>
      </c>
      <c r="G207" s="1">
        <f t="shared" si="3"/>
        <v>15787.2</v>
      </c>
    </row>
    <row r="208" spans="1:7" x14ac:dyDescent="0.25">
      <c r="A208" s="16">
        <v>46058</v>
      </c>
      <c r="B208" s="16">
        <v>46080</v>
      </c>
      <c r="C208" s="19">
        <v>22</v>
      </c>
      <c r="D208" s="18" t="s">
        <v>74</v>
      </c>
      <c r="E208" s="18" t="s">
        <v>321</v>
      </c>
      <c r="F208" s="17">
        <v>72.599999999999994</v>
      </c>
      <c r="G208" s="1">
        <f t="shared" si="3"/>
        <v>1597.1999999999998</v>
      </c>
    </row>
    <row r="209" spans="1:7" x14ac:dyDescent="0.25">
      <c r="A209" s="16">
        <v>46058</v>
      </c>
      <c r="B209" s="16">
        <v>46059</v>
      </c>
      <c r="C209" s="19">
        <v>1</v>
      </c>
      <c r="D209" s="18" t="s">
        <v>60</v>
      </c>
      <c r="E209" s="18" t="s">
        <v>322</v>
      </c>
      <c r="F209" s="17">
        <v>157.59</v>
      </c>
      <c r="G209" s="1">
        <f t="shared" si="3"/>
        <v>157.59</v>
      </c>
    </row>
    <row r="210" spans="1:7" x14ac:dyDescent="0.25">
      <c r="A210" s="16">
        <v>46058</v>
      </c>
      <c r="B210" s="16">
        <v>46080</v>
      </c>
      <c r="C210" s="19">
        <v>22</v>
      </c>
      <c r="D210" s="18" t="s">
        <v>38</v>
      </c>
      <c r="E210" s="18" t="s">
        <v>323</v>
      </c>
      <c r="F210" s="17">
        <v>3084.29</v>
      </c>
      <c r="G210" s="1">
        <f t="shared" si="3"/>
        <v>67854.38</v>
      </c>
    </row>
    <row r="211" spans="1:7" x14ac:dyDescent="0.25">
      <c r="A211" s="16">
        <v>46058</v>
      </c>
      <c r="B211" s="16">
        <v>46080</v>
      </c>
      <c r="C211" s="19">
        <v>22</v>
      </c>
      <c r="D211" s="18" t="s">
        <v>63</v>
      </c>
      <c r="E211" s="18" t="s">
        <v>324</v>
      </c>
      <c r="F211" s="17">
        <v>393.31</v>
      </c>
      <c r="G211" s="1">
        <f t="shared" si="3"/>
        <v>8652.82</v>
      </c>
    </row>
    <row r="212" spans="1:7" x14ac:dyDescent="0.25">
      <c r="A212" s="16">
        <v>46059</v>
      </c>
      <c r="B212" s="16">
        <v>46080</v>
      </c>
      <c r="C212" s="19">
        <v>21</v>
      </c>
      <c r="D212" s="18" t="s">
        <v>50</v>
      </c>
      <c r="E212" s="18" t="s">
        <v>325</v>
      </c>
      <c r="F212" s="17">
        <v>66.55</v>
      </c>
      <c r="G212" s="1">
        <f t="shared" si="3"/>
        <v>1397.55</v>
      </c>
    </row>
    <row r="213" spans="1:7" x14ac:dyDescent="0.25">
      <c r="A213" s="16">
        <v>46059</v>
      </c>
      <c r="B213" s="16">
        <v>46080</v>
      </c>
      <c r="C213" s="19">
        <v>21</v>
      </c>
      <c r="D213" s="18" t="s">
        <v>50</v>
      </c>
      <c r="E213" s="18" t="s">
        <v>326</v>
      </c>
      <c r="F213" s="17">
        <v>2141.77</v>
      </c>
      <c r="G213" s="1">
        <f t="shared" si="3"/>
        <v>44977.17</v>
      </c>
    </row>
    <row r="214" spans="1:7" x14ac:dyDescent="0.25">
      <c r="A214" s="16">
        <v>46059</v>
      </c>
      <c r="B214" s="16">
        <v>46080</v>
      </c>
      <c r="C214" s="19">
        <v>21</v>
      </c>
      <c r="D214" s="18" t="s">
        <v>50</v>
      </c>
      <c r="E214" s="18" t="s">
        <v>327</v>
      </c>
      <c r="F214" s="17">
        <v>2218.66</v>
      </c>
      <c r="G214" s="1">
        <f t="shared" si="3"/>
        <v>46591.86</v>
      </c>
    </row>
    <row r="215" spans="1:7" x14ac:dyDescent="0.25">
      <c r="A215" s="16">
        <v>46059</v>
      </c>
      <c r="B215" s="16">
        <v>46080</v>
      </c>
      <c r="C215" s="19">
        <v>21</v>
      </c>
      <c r="D215" s="18" t="s">
        <v>86</v>
      </c>
      <c r="E215" s="18" t="s">
        <v>328</v>
      </c>
      <c r="F215" s="17">
        <v>3920.4</v>
      </c>
      <c r="G215" s="1">
        <f t="shared" si="3"/>
        <v>82328.400000000009</v>
      </c>
    </row>
    <row r="216" spans="1:7" x14ac:dyDescent="0.25">
      <c r="A216" s="16">
        <v>46059</v>
      </c>
      <c r="B216" s="16">
        <v>46080</v>
      </c>
      <c r="C216" s="19">
        <v>21</v>
      </c>
      <c r="D216" s="18" t="s">
        <v>329</v>
      </c>
      <c r="E216" s="18" t="s">
        <v>330</v>
      </c>
      <c r="F216" s="17">
        <v>847</v>
      </c>
      <c r="G216" s="1">
        <f t="shared" si="3"/>
        <v>17787</v>
      </c>
    </row>
    <row r="217" spans="1:7" x14ac:dyDescent="0.25">
      <c r="A217" s="16">
        <v>46059</v>
      </c>
      <c r="B217" s="16">
        <v>46080</v>
      </c>
      <c r="C217" s="19">
        <v>21</v>
      </c>
      <c r="D217" s="18" t="s">
        <v>138</v>
      </c>
      <c r="E217" s="18" t="s">
        <v>331</v>
      </c>
      <c r="F217" s="17">
        <v>75.900000000000006</v>
      </c>
      <c r="G217" s="1">
        <f t="shared" si="3"/>
        <v>1593.9</v>
      </c>
    </row>
    <row r="218" spans="1:7" x14ac:dyDescent="0.25">
      <c r="A218" s="16">
        <v>46059</v>
      </c>
      <c r="B218" s="16">
        <v>46080</v>
      </c>
      <c r="C218" s="19">
        <v>21</v>
      </c>
      <c r="D218" s="18" t="s">
        <v>31</v>
      </c>
      <c r="E218" s="18" t="s">
        <v>332</v>
      </c>
      <c r="F218" s="17">
        <v>194.66</v>
      </c>
      <c r="G218" s="1">
        <f t="shared" si="3"/>
        <v>4087.86</v>
      </c>
    </row>
    <row r="219" spans="1:7" x14ac:dyDescent="0.25">
      <c r="A219" s="16">
        <v>46059</v>
      </c>
      <c r="B219" s="16">
        <v>46080</v>
      </c>
      <c r="C219" s="19">
        <v>21</v>
      </c>
      <c r="D219" s="18" t="s">
        <v>48</v>
      </c>
      <c r="E219" s="18" t="s">
        <v>333</v>
      </c>
      <c r="F219" s="17">
        <v>3194.4</v>
      </c>
      <c r="G219" s="1">
        <f t="shared" si="3"/>
        <v>67082.400000000009</v>
      </c>
    </row>
    <row r="220" spans="1:7" x14ac:dyDescent="0.25">
      <c r="A220" s="16">
        <v>46059</v>
      </c>
      <c r="B220" s="16">
        <v>46080</v>
      </c>
      <c r="C220" s="19">
        <v>21</v>
      </c>
      <c r="D220" s="18" t="s">
        <v>28</v>
      </c>
      <c r="E220" s="18" t="s">
        <v>334</v>
      </c>
      <c r="F220" s="17">
        <v>1314.1</v>
      </c>
      <c r="G220" s="1">
        <f t="shared" si="3"/>
        <v>27596.1</v>
      </c>
    </row>
    <row r="221" spans="1:7" x14ac:dyDescent="0.25">
      <c r="A221" s="16">
        <v>46059</v>
      </c>
      <c r="B221" s="16">
        <v>46080</v>
      </c>
      <c r="C221" s="19">
        <v>21</v>
      </c>
      <c r="D221" s="18" t="s">
        <v>69</v>
      </c>
      <c r="E221" s="18" t="s">
        <v>335</v>
      </c>
      <c r="F221" s="17">
        <v>5793.92</v>
      </c>
      <c r="G221" s="1">
        <f t="shared" si="3"/>
        <v>121672.32000000001</v>
      </c>
    </row>
    <row r="222" spans="1:7" x14ac:dyDescent="0.25">
      <c r="A222" s="16">
        <v>46059</v>
      </c>
      <c r="B222" s="16">
        <v>46063</v>
      </c>
      <c r="C222" s="19">
        <v>4</v>
      </c>
      <c r="D222" s="18" t="s">
        <v>336</v>
      </c>
      <c r="E222" s="18" t="s">
        <v>337</v>
      </c>
      <c r="F222" s="17">
        <v>3585.71</v>
      </c>
      <c r="G222" s="1">
        <f t="shared" si="3"/>
        <v>14342.84</v>
      </c>
    </row>
    <row r="223" spans="1:7" x14ac:dyDescent="0.25">
      <c r="A223" s="16">
        <v>46059</v>
      </c>
      <c r="B223" s="16">
        <v>46080</v>
      </c>
      <c r="C223" s="19">
        <v>21</v>
      </c>
      <c r="D223" s="18" t="s">
        <v>10</v>
      </c>
      <c r="E223" s="18" t="s">
        <v>338</v>
      </c>
      <c r="F223" s="17">
        <v>52.24</v>
      </c>
      <c r="G223" s="1">
        <f t="shared" si="3"/>
        <v>1097.04</v>
      </c>
    </row>
    <row r="224" spans="1:7" x14ac:dyDescent="0.25">
      <c r="A224" s="16">
        <v>46059</v>
      </c>
      <c r="B224" s="16">
        <v>46080</v>
      </c>
      <c r="C224" s="19">
        <v>21</v>
      </c>
      <c r="D224" s="18" t="s">
        <v>10</v>
      </c>
      <c r="E224" s="18" t="s">
        <v>339</v>
      </c>
      <c r="F224" s="17">
        <v>1240.81</v>
      </c>
      <c r="G224" s="1">
        <f t="shared" si="3"/>
        <v>26057.01</v>
      </c>
    </row>
    <row r="225" spans="1:7" x14ac:dyDescent="0.25">
      <c r="A225" s="16">
        <v>46059</v>
      </c>
      <c r="B225" s="16">
        <v>46063</v>
      </c>
      <c r="C225" s="19">
        <v>4</v>
      </c>
      <c r="D225" s="18" t="s">
        <v>340</v>
      </c>
      <c r="E225" s="18" t="s">
        <v>341</v>
      </c>
      <c r="F225" s="17">
        <v>3899</v>
      </c>
      <c r="G225" s="1">
        <f t="shared" si="3"/>
        <v>15596</v>
      </c>
    </row>
    <row r="226" spans="1:7" x14ac:dyDescent="0.25">
      <c r="A226" s="16">
        <v>46062</v>
      </c>
      <c r="B226" s="16">
        <v>46064</v>
      </c>
      <c r="C226" s="19">
        <v>2</v>
      </c>
      <c r="D226" s="18" t="s">
        <v>342</v>
      </c>
      <c r="E226" s="18" t="s">
        <v>343</v>
      </c>
      <c r="F226" s="17">
        <v>53.21</v>
      </c>
      <c r="G226" s="1">
        <f t="shared" si="3"/>
        <v>106.42</v>
      </c>
    </row>
    <row r="227" spans="1:7" x14ac:dyDescent="0.25">
      <c r="A227" s="16">
        <v>46062</v>
      </c>
      <c r="B227" s="16">
        <v>46080</v>
      </c>
      <c r="C227" s="19">
        <v>18</v>
      </c>
      <c r="D227" s="18" t="s">
        <v>56</v>
      </c>
      <c r="E227" s="18" t="s">
        <v>344</v>
      </c>
      <c r="F227" s="17">
        <v>1220.08</v>
      </c>
      <c r="G227" s="1">
        <f t="shared" si="3"/>
        <v>21961.439999999999</v>
      </c>
    </row>
    <row r="228" spans="1:7" x14ac:dyDescent="0.25">
      <c r="A228" s="16">
        <v>46062</v>
      </c>
      <c r="B228" s="16">
        <v>46080</v>
      </c>
      <c r="C228" s="19">
        <v>18</v>
      </c>
      <c r="D228" s="18" t="s">
        <v>47</v>
      </c>
      <c r="E228" s="18" t="s">
        <v>345</v>
      </c>
      <c r="F228" s="17">
        <v>2843.5</v>
      </c>
      <c r="G228" s="1">
        <f t="shared" si="3"/>
        <v>51183</v>
      </c>
    </row>
    <row r="229" spans="1:7" x14ac:dyDescent="0.25">
      <c r="A229" s="16">
        <v>46062</v>
      </c>
      <c r="B229" s="16">
        <v>46080</v>
      </c>
      <c r="C229" s="19">
        <v>18</v>
      </c>
      <c r="D229" s="18" t="s">
        <v>25</v>
      </c>
      <c r="E229" s="18" t="s">
        <v>346</v>
      </c>
      <c r="F229" s="17">
        <v>107.16</v>
      </c>
      <c r="G229" s="1">
        <f t="shared" si="3"/>
        <v>1928.8799999999999</v>
      </c>
    </row>
    <row r="230" spans="1:7" x14ac:dyDescent="0.25">
      <c r="A230" s="16">
        <v>46062</v>
      </c>
      <c r="B230" s="16">
        <v>46080</v>
      </c>
      <c r="C230" s="19">
        <v>18</v>
      </c>
      <c r="D230" s="18" t="s">
        <v>51</v>
      </c>
      <c r="E230" s="18" t="s">
        <v>347</v>
      </c>
      <c r="F230" s="17">
        <v>11068.05</v>
      </c>
      <c r="G230" s="1">
        <f t="shared" si="3"/>
        <v>199224.9</v>
      </c>
    </row>
    <row r="231" spans="1:7" x14ac:dyDescent="0.25">
      <c r="A231" s="16">
        <v>46062</v>
      </c>
      <c r="B231" s="16">
        <v>46080</v>
      </c>
      <c r="C231" s="19">
        <v>18</v>
      </c>
      <c r="D231" s="18" t="s">
        <v>33</v>
      </c>
      <c r="E231" s="18" t="s">
        <v>348</v>
      </c>
      <c r="F231" s="17">
        <v>5760.02</v>
      </c>
      <c r="G231" s="1">
        <f t="shared" si="3"/>
        <v>103680.36000000002</v>
      </c>
    </row>
    <row r="232" spans="1:7" x14ac:dyDescent="0.25">
      <c r="A232" s="16">
        <v>46062</v>
      </c>
      <c r="B232" s="16">
        <v>46080</v>
      </c>
      <c r="C232" s="19">
        <v>18</v>
      </c>
      <c r="D232" s="18" t="s">
        <v>34</v>
      </c>
      <c r="E232" s="18" t="s">
        <v>349</v>
      </c>
      <c r="F232" s="17">
        <v>6.29</v>
      </c>
      <c r="G232" s="1">
        <f t="shared" si="3"/>
        <v>113.22</v>
      </c>
    </row>
    <row r="233" spans="1:7" x14ac:dyDescent="0.25">
      <c r="A233" s="16">
        <v>46062</v>
      </c>
      <c r="B233" s="16">
        <v>46080</v>
      </c>
      <c r="C233" s="19">
        <v>18</v>
      </c>
      <c r="D233" s="18" t="s">
        <v>41</v>
      </c>
      <c r="E233" s="18" t="s">
        <v>350</v>
      </c>
      <c r="F233" s="17">
        <v>6956.3</v>
      </c>
      <c r="G233" s="1">
        <f t="shared" si="3"/>
        <v>125213.40000000001</v>
      </c>
    </row>
    <row r="234" spans="1:7" x14ac:dyDescent="0.25">
      <c r="A234" s="16">
        <v>46062</v>
      </c>
      <c r="B234" s="16">
        <v>46080</v>
      </c>
      <c r="C234" s="19">
        <v>18</v>
      </c>
      <c r="D234" s="18" t="s">
        <v>10</v>
      </c>
      <c r="E234" s="18" t="s">
        <v>351</v>
      </c>
      <c r="F234" s="17">
        <v>52.27</v>
      </c>
      <c r="G234" s="1">
        <f t="shared" si="3"/>
        <v>940.86</v>
      </c>
    </row>
    <row r="235" spans="1:7" x14ac:dyDescent="0.25">
      <c r="A235" s="16">
        <v>46063</v>
      </c>
      <c r="B235" s="16">
        <v>46065</v>
      </c>
      <c r="C235" s="19">
        <v>2</v>
      </c>
      <c r="D235" s="18" t="s">
        <v>352</v>
      </c>
      <c r="E235" s="18" t="s">
        <v>353</v>
      </c>
      <c r="F235" s="17">
        <v>160.97999999999999</v>
      </c>
      <c r="G235" s="1">
        <f t="shared" si="3"/>
        <v>321.95999999999998</v>
      </c>
    </row>
    <row r="236" spans="1:7" x14ac:dyDescent="0.25">
      <c r="A236" s="16">
        <v>46063</v>
      </c>
      <c r="B236" s="16">
        <v>46080</v>
      </c>
      <c r="C236" s="19">
        <v>17</v>
      </c>
      <c r="D236" s="18" t="s">
        <v>354</v>
      </c>
      <c r="E236" s="18" t="s">
        <v>355</v>
      </c>
      <c r="F236" s="17">
        <v>5203</v>
      </c>
      <c r="G236" s="1">
        <f t="shared" si="3"/>
        <v>88451</v>
      </c>
    </row>
    <row r="237" spans="1:7" x14ac:dyDescent="0.25">
      <c r="A237" s="16">
        <v>46063</v>
      </c>
      <c r="B237" s="16">
        <v>46080</v>
      </c>
      <c r="C237" s="19">
        <v>17</v>
      </c>
      <c r="D237" s="18" t="s">
        <v>356</v>
      </c>
      <c r="E237" s="18" t="s">
        <v>357</v>
      </c>
      <c r="F237" s="17">
        <v>31614.880000000001</v>
      </c>
      <c r="G237" s="1">
        <f t="shared" si="3"/>
        <v>537452.96</v>
      </c>
    </row>
    <row r="238" spans="1:7" x14ac:dyDescent="0.25">
      <c r="A238" s="16">
        <v>46063</v>
      </c>
      <c r="B238" s="16">
        <v>46070</v>
      </c>
      <c r="C238" s="19">
        <v>7</v>
      </c>
      <c r="D238" s="18" t="s">
        <v>46</v>
      </c>
      <c r="E238" s="18" t="s">
        <v>358</v>
      </c>
      <c r="F238" s="17">
        <v>1545.34</v>
      </c>
      <c r="G238" s="1">
        <f t="shared" si="3"/>
        <v>10817.38</v>
      </c>
    </row>
    <row r="239" spans="1:7" x14ac:dyDescent="0.25">
      <c r="A239" s="16">
        <v>46063</v>
      </c>
      <c r="B239" s="16">
        <v>46080</v>
      </c>
      <c r="C239" s="19">
        <v>17</v>
      </c>
      <c r="D239" s="18" t="s">
        <v>359</v>
      </c>
      <c r="E239" s="18" t="s">
        <v>360</v>
      </c>
      <c r="F239" s="17">
        <v>1452</v>
      </c>
      <c r="G239" s="1">
        <f t="shared" si="3"/>
        <v>24684</v>
      </c>
    </row>
    <row r="240" spans="1:7" x14ac:dyDescent="0.25">
      <c r="A240" s="16">
        <v>46063</v>
      </c>
      <c r="B240" s="16">
        <v>46080</v>
      </c>
      <c r="C240" s="19">
        <v>17</v>
      </c>
      <c r="D240" s="18" t="s">
        <v>29</v>
      </c>
      <c r="E240" s="18" t="s">
        <v>361</v>
      </c>
      <c r="F240" s="17">
        <v>565.25</v>
      </c>
      <c r="G240" s="1">
        <f t="shared" si="3"/>
        <v>9609.25</v>
      </c>
    </row>
    <row r="241" spans="1:7" x14ac:dyDescent="0.25">
      <c r="A241" s="16">
        <v>46063</v>
      </c>
      <c r="B241" s="16">
        <v>46080</v>
      </c>
      <c r="C241" s="19">
        <v>17</v>
      </c>
      <c r="D241" s="18" t="s">
        <v>10</v>
      </c>
      <c r="E241" s="18" t="s">
        <v>362</v>
      </c>
      <c r="F241" s="17">
        <v>140.47999999999999</v>
      </c>
      <c r="G241" s="1">
        <f t="shared" si="3"/>
        <v>2388.16</v>
      </c>
    </row>
    <row r="242" spans="1:7" x14ac:dyDescent="0.25">
      <c r="A242" s="16">
        <v>46063</v>
      </c>
      <c r="B242" s="16">
        <v>46080</v>
      </c>
      <c r="C242" s="19">
        <v>17</v>
      </c>
      <c r="D242" s="18" t="s">
        <v>10</v>
      </c>
      <c r="E242" s="18" t="s">
        <v>363</v>
      </c>
      <c r="F242" s="17">
        <v>328.05</v>
      </c>
      <c r="G242" s="1">
        <f t="shared" si="3"/>
        <v>5576.85</v>
      </c>
    </row>
    <row r="243" spans="1:7" x14ac:dyDescent="0.25">
      <c r="A243" s="16">
        <v>46063</v>
      </c>
      <c r="B243" s="16">
        <v>46080</v>
      </c>
      <c r="C243" s="19">
        <v>17</v>
      </c>
      <c r="D243" s="18" t="s">
        <v>10</v>
      </c>
      <c r="E243" s="18" t="s">
        <v>364</v>
      </c>
      <c r="F243" s="17">
        <v>210.79</v>
      </c>
      <c r="G243" s="1">
        <f t="shared" si="3"/>
        <v>3583.43</v>
      </c>
    </row>
    <row r="244" spans="1:7" x14ac:dyDescent="0.25">
      <c r="A244" s="16">
        <v>46063</v>
      </c>
      <c r="B244" s="16">
        <v>46080</v>
      </c>
      <c r="C244" s="19">
        <v>17</v>
      </c>
      <c r="D244" s="18" t="s">
        <v>10</v>
      </c>
      <c r="E244" s="18" t="s">
        <v>365</v>
      </c>
      <c r="F244" s="17">
        <v>157.77000000000001</v>
      </c>
      <c r="G244" s="1">
        <f t="shared" si="3"/>
        <v>2682.09</v>
      </c>
    </row>
    <row r="245" spans="1:7" x14ac:dyDescent="0.25">
      <c r="A245" s="16">
        <v>46063</v>
      </c>
      <c r="B245" s="16">
        <v>46080</v>
      </c>
      <c r="C245" s="19">
        <v>17</v>
      </c>
      <c r="D245" s="18" t="s">
        <v>10</v>
      </c>
      <c r="E245" s="18" t="s">
        <v>366</v>
      </c>
      <c r="F245" s="17">
        <v>1045.72</v>
      </c>
      <c r="G245" s="1">
        <f t="shared" si="3"/>
        <v>17777.240000000002</v>
      </c>
    </row>
    <row r="246" spans="1:7" x14ac:dyDescent="0.25">
      <c r="A246" s="16">
        <v>46063</v>
      </c>
      <c r="B246" s="16">
        <v>46080</v>
      </c>
      <c r="C246" s="19">
        <v>17</v>
      </c>
      <c r="D246" s="18" t="s">
        <v>10</v>
      </c>
      <c r="E246" s="18" t="s">
        <v>367</v>
      </c>
      <c r="F246" s="17">
        <v>480.72</v>
      </c>
      <c r="G246" s="1">
        <f t="shared" si="3"/>
        <v>8172.2400000000007</v>
      </c>
    </row>
    <row r="247" spans="1:7" x14ac:dyDescent="0.25">
      <c r="A247" s="16">
        <v>46063</v>
      </c>
      <c r="B247" s="16">
        <v>46080</v>
      </c>
      <c r="C247" s="19">
        <v>17</v>
      </c>
      <c r="D247" s="18" t="s">
        <v>10</v>
      </c>
      <c r="E247" s="18" t="s">
        <v>368</v>
      </c>
      <c r="F247" s="17">
        <v>836.48</v>
      </c>
      <c r="G247" s="1">
        <f t="shared" si="3"/>
        <v>14220.16</v>
      </c>
    </row>
    <row r="248" spans="1:7" x14ac:dyDescent="0.25">
      <c r="A248" s="16">
        <v>46063</v>
      </c>
      <c r="B248" s="16">
        <v>46080</v>
      </c>
      <c r="C248" s="19">
        <v>17</v>
      </c>
      <c r="D248" s="18" t="s">
        <v>10</v>
      </c>
      <c r="E248" s="18" t="s">
        <v>369</v>
      </c>
      <c r="F248" s="17">
        <v>542.76</v>
      </c>
      <c r="G248" s="1">
        <f t="shared" si="3"/>
        <v>9226.92</v>
      </c>
    </row>
    <row r="249" spans="1:7" x14ac:dyDescent="0.25">
      <c r="A249" s="16">
        <v>46063</v>
      </c>
      <c r="B249" s="16">
        <v>46080</v>
      </c>
      <c r="C249" s="19">
        <v>17</v>
      </c>
      <c r="D249" s="18" t="s">
        <v>10</v>
      </c>
      <c r="E249" s="18" t="s">
        <v>370</v>
      </c>
      <c r="F249" s="17">
        <v>216.24</v>
      </c>
      <c r="G249" s="1">
        <f t="shared" si="3"/>
        <v>3676.08</v>
      </c>
    </row>
    <row r="250" spans="1:7" x14ac:dyDescent="0.25">
      <c r="A250" s="16">
        <v>46063</v>
      </c>
      <c r="B250" s="16">
        <v>46080</v>
      </c>
      <c r="C250" s="19">
        <v>17</v>
      </c>
      <c r="D250" s="18" t="s">
        <v>10</v>
      </c>
      <c r="E250" s="18" t="s">
        <v>371</v>
      </c>
      <c r="F250" s="17">
        <v>315.83999999999997</v>
      </c>
      <c r="G250" s="1">
        <f t="shared" si="3"/>
        <v>5369.28</v>
      </c>
    </row>
    <row r="251" spans="1:7" x14ac:dyDescent="0.25">
      <c r="A251" s="16">
        <v>46063</v>
      </c>
      <c r="B251" s="16">
        <v>46080</v>
      </c>
      <c r="C251" s="19">
        <v>17</v>
      </c>
      <c r="D251" s="18" t="s">
        <v>10</v>
      </c>
      <c r="E251" s="18" t="s">
        <v>372</v>
      </c>
      <c r="F251" s="17">
        <v>150.72</v>
      </c>
      <c r="G251" s="1">
        <f t="shared" si="3"/>
        <v>2562.2399999999998</v>
      </c>
    </row>
    <row r="252" spans="1:7" x14ac:dyDescent="0.25">
      <c r="A252" s="16">
        <v>46063</v>
      </c>
      <c r="B252" s="16">
        <v>46080</v>
      </c>
      <c r="C252" s="19">
        <v>17</v>
      </c>
      <c r="D252" s="18" t="s">
        <v>10</v>
      </c>
      <c r="E252" s="18" t="s">
        <v>373</v>
      </c>
      <c r="F252" s="17">
        <v>973.65</v>
      </c>
      <c r="G252" s="1">
        <f t="shared" si="3"/>
        <v>16552.05</v>
      </c>
    </row>
    <row r="253" spans="1:7" x14ac:dyDescent="0.25">
      <c r="A253" s="16">
        <v>46064</v>
      </c>
      <c r="B253" s="16">
        <v>46080</v>
      </c>
      <c r="C253" s="19">
        <v>16</v>
      </c>
      <c r="D253" s="18" t="s">
        <v>30</v>
      </c>
      <c r="E253" s="18" t="s">
        <v>374</v>
      </c>
      <c r="F253" s="17">
        <v>6457.47</v>
      </c>
      <c r="G253" s="1">
        <f t="shared" si="3"/>
        <v>103319.52</v>
      </c>
    </row>
    <row r="254" spans="1:7" x14ac:dyDescent="0.25">
      <c r="A254" s="16">
        <v>46064</v>
      </c>
      <c r="B254" s="16">
        <v>46080</v>
      </c>
      <c r="C254" s="19">
        <v>16</v>
      </c>
      <c r="D254" s="18" t="s">
        <v>208</v>
      </c>
      <c r="E254" s="18" t="s">
        <v>375</v>
      </c>
      <c r="F254" s="17">
        <v>4226.53</v>
      </c>
      <c r="G254" s="1">
        <f t="shared" si="3"/>
        <v>67624.479999999996</v>
      </c>
    </row>
    <row r="255" spans="1:7" x14ac:dyDescent="0.25">
      <c r="A255" s="16">
        <v>46064</v>
      </c>
      <c r="B255" s="16">
        <v>46080</v>
      </c>
      <c r="C255" s="19">
        <v>16</v>
      </c>
      <c r="D255" s="18" t="s">
        <v>376</v>
      </c>
      <c r="E255" s="18" t="s">
        <v>377</v>
      </c>
      <c r="F255" s="17">
        <v>3678.4</v>
      </c>
      <c r="G255" s="1">
        <f t="shared" si="3"/>
        <v>58854.400000000001</v>
      </c>
    </row>
    <row r="256" spans="1:7" x14ac:dyDescent="0.25">
      <c r="A256" s="16">
        <v>46064</v>
      </c>
      <c r="B256" s="16">
        <v>46064</v>
      </c>
      <c r="C256" s="19">
        <v>0</v>
      </c>
      <c r="D256" s="18" t="s">
        <v>378</v>
      </c>
      <c r="E256" s="18" t="s">
        <v>379</v>
      </c>
      <c r="F256" s="17">
        <v>1920.58</v>
      </c>
      <c r="G256" s="1">
        <f t="shared" si="3"/>
        <v>0</v>
      </c>
    </row>
    <row r="257" spans="1:7" x14ac:dyDescent="0.25">
      <c r="A257" s="16">
        <v>46064</v>
      </c>
      <c r="B257" s="16">
        <v>46064</v>
      </c>
      <c r="C257" s="19">
        <v>0</v>
      </c>
      <c r="D257" s="18" t="s">
        <v>378</v>
      </c>
      <c r="E257" s="18" t="s">
        <v>380</v>
      </c>
      <c r="F257" s="17">
        <v>304.38</v>
      </c>
      <c r="G257" s="1">
        <f t="shared" si="3"/>
        <v>0</v>
      </c>
    </row>
    <row r="258" spans="1:7" x14ac:dyDescent="0.25">
      <c r="A258" s="16">
        <v>46064</v>
      </c>
      <c r="B258" s="16">
        <v>46080</v>
      </c>
      <c r="C258" s="19">
        <v>16</v>
      </c>
      <c r="D258" s="18" t="s">
        <v>381</v>
      </c>
      <c r="E258" s="18" t="s">
        <v>382</v>
      </c>
      <c r="F258" s="17">
        <v>220</v>
      </c>
      <c r="G258" s="1">
        <f t="shared" si="3"/>
        <v>3520</v>
      </c>
    </row>
    <row r="259" spans="1:7" x14ac:dyDescent="0.25">
      <c r="A259" s="16">
        <v>46064</v>
      </c>
      <c r="B259" s="16">
        <v>46080</v>
      </c>
      <c r="C259" s="19">
        <v>16</v>
      </c>
      <c r="D259" s="18" t="s">
        <v>36</v>
      </c>
      <c r="E259" s="18" t="s">
        <v>383</v>
      </c>
      <c r="F259" s="17">
        <v>2504.27</v>
      </c>
      <c r="G259" s="1">
        <f t="shared" si="3"/>
        <v>40068.32</v>
      </c>
    </row>
    <row r="260" spans="1:7" x14ac:dyDescent="0.25">
      <c r="A260" s="16">
        <v>46064</v>
      </c>
      <c r="B260" s="16">
        <v>46080</v>
      </c>
      <c r="C260" s="19">
        <v>16</v>
      </c>
      <c r="D260" s="18" t="s">
        <v>75</v>
      </c>
      <c r="E260" s="18" t="s">
        <v>384</v>
      </c>
      <c r="F260" s="17">
        <v>745.24</v>
      </c>
      <c r="G260" s="1">
        <f t="shared" ref="G260:G303" si="4">C260*F260</f>
        <v>11923.84</v>
      </c>
    </row>
    <row r="261" spans="1:7" x14ac:dyDescent="0.25">
      <c r="A261" s="16">
        <v>46065</v>
      </c>
      <c r="B261" s="16">
        <v>46065</v>
      </c>
      <c r="C261" s="19">
        <v>0</v>
      </c>
      <c r="D261" s="18" t="s">
        <v>273</v>
      </c>
      <c r="E261" s="18" t="s">
        <v>385</v>
      </c>
      <c r="F261" s="17">
        <v>7669.77</v>
      </c>
      <c r="G261" s="1">
        <f t="shared" si="4"/>
        <v>0</v>
      </c>
    </row>
    <row r="262" spans="1:7" x14ac:dyDescent="0.25">
      <c r="A262" s="16">
        <v>46065</v>
      </c>
      <c r="B262" s="16">
        <v>46080</v>
      </c>
      <c r="C262" s="19">
        <v>15</v>
      </c>
      <c r="D262" s="18" t="s">
        <v>71</v>
      </c>
      <c r="E262" s="18" t="s">
        <v>386</v>
      </c>
      <c r="F262" s="17">
        <v>14479.67</v>
      </c>
      <c r="G262" s="1">
        <f t="shared" si="4"/>
        <v>217195.05</v>
      </c>
    </row>
    <row r="263" spans="1:7" x14ac:dyDescent="0.25">
      <c r="A263" s="16">
        <v>46065</v>
      </c>
      <c r="B263" s="16">
        <v>46080</v>
      </c>
      <c r="C263" s="19">
        <v>15</v>
      </c>
      <c r="D263" s="18" t="s">
        <v>66</v>
      </c>
      <c r="E263" s="18" t="s">
        <v>387</v>
      </c>
      <c r="F263" s="17">
        <v>701.8</v>
      </c>
      <c r="G263" s="1">
        <f t="shared" si="4"/>
        <v>10527</v>
      </c>
    </row>
    <row r="264" spans="1:7" x14ac:dyDescent="0.25">
      <c r="A264" s="16">
        <v>46065</v>
      </c>
      <c r="B264" s="16">
        <v>46080</v>
      </c>
      <c r="C264" s="19">
        <v>15</v>
      </c>
      <c r="D264" s="18" t="s">
        <v>66</v>
      </c>
      <c r="E264" s="18" t="s">
        <v>388</v>
      </c>
      <c r="F264" s="17">
        <v>1004.3</v>
      </c>
      <c r="G264" s="1">
        <f t="shared" si="4"/>
        <v>15064.5</v>
      </c>
    </row>
    <row r="265" spans="1:7" x14ac:dyDescent="0.25">
      <c r="A265" s="16">
        <v>46065</v>
      </c>
      <c r="B265" s="16">
        <v>46072</v>
      </c>
      <c r="C265" s="19">
        <v>7</v>
      </c>
      <c r="D265" s="18" t="s">
        <v>389</v>
      </c>
      <c r="E265" s="18" t="s">
        <v>390</v>
      </c>
      <c r="F265" s="17">
        <v>26.16</v>
      </c>
      <c r="G265" s="1">
        <f t="shared" si="4"/>
        <v>183.12</v>
      </c>
    </row>
    <row r="266" spans="1:7" x14ac:dyDescent="0.25">
      <c r="A266" s="16">
        <v>46066</v>
      </c>
      <c r="B266" s="16">
        <v>46080</v>
      </c>
      <c r="C266" s="19">
        <v>14</v>
      </c>
      <c r="D266" s="18" t="s">
        <v>66</v>
      </c>
      <c r="E266" s="18" t="s">
        <v>391</v>
      </c>
      <c r="F266" s="17">
        <v>272.25</v>
      </c>
      <c r="G266" s="1">
        <f t="shared" si="4"/>
        <v>3811.5</v>
      </c>
    </row>
    <row r="267" spans="1:7" x14ac:dyDescent="0.25">
      <c r="A267" s="16">
        <v>46069</v>
      </c>
      <c r="B267" s="16">
        <v>46080</v>
      </c>
      <c r="C267" s="19">
        <v>11</v>
      </c>
      <c r="D267" s="18" t="s">
        <v>280</v>
      </c>
      <c r="E267" s="18" t="s">
        <v>392</v>
      </c>
      <c r="F267" s="17">
        <v>432.25</v>
      </c>
      <c r="G267" s="1">
        <f t="shared" si="4"/>
        <v>4754.75</v>
      </c>
    </row>
    <row r="268" spans="1:7" x14ac:dyDescent="0.25">
      <c r="A268" s="16">
        <v>46069</v>
      </c>
      <c r="B268" s="16">
        <v>46080</v>
      </c>
      <c r="C268" s="19">
        <v>11</v>
      </c>
      <c r="D268" s="18" t="s">
        <v>135</v>
      </c>
      <c r="E268" s="18" t="s">
        <v>393</v>
      </c>
      <c r="F268" s="17">
        <v>74.91</v>
      </c>
      <c r="G268" s="1">
        <f t="shared" si="4"/>
        <v>824.01</v>
      </c>
    </row>
    <row r="269" spans="1:7" x14ac:dyDescent="0.25">
      <c r="A269" s="16">
        <v>46069</v>
      </c>
      <c r="B269" s="16">
        <v>46080</v>
      </c>
      <c r="C269" s="19">
        <v>11</v>
      </c>
      <c r="D269" s="18" t="s">
        <v>394</v>
      </c>
      <c r="E269" s="18" t="s">
        <v>395</v>
      </c>
      <c r="F269" s="17">
        <v>333.67</v>
      </c>
      <c r="G269" s="1">
        <f t="shared" si="4"/>
        <v>3670.3700000000003</v>
      </c>
    </row>
    <row r="270" spans="1:7" x14ac:dyDescent="0.25">
      <c r="A270" s="16">
        <v>46069</v>
      </c>
      <c r="B270" s="16">
        <v>46080</v>
      </c>
      <c r="C270" s="19">
        <v>11</v>
      </c>
      <c r="D270" s="18" t="s">
        <v>394</v>
      </c>
      <c r="E270" s="18" t="s">
        <v>396</v>
      </c>
      <c r="F270" s="17">
        <v>568.88</v>
      </c>
      <c r="G270" s="1">
        <f t="shared" si="4"/>
        <v>6257.68</v>
      </c>
    </row>
    <row r="271" spans="1:7" x14ac:dyDescent="0.25">
      <c r="A271" s="16">
        <v>46069</v>
      </c>
      <c r="B271" s="16">
        <v>46080</v>
      </c>
      <c r="C271" s="19">
        <v>11</v>
      </c>
      <c r="D271" s="18" t="s">
        <v>34</v>
      </c>
      <c r="E271" s="18" t="s">
        <v>397</v>
      </c>
      <c r="F271" s="17">
        <v>298.75</v>
      </c>
      <c r="G271" s="1">
        <f t="shared" si="4"/>
        <v>3286.25</v>
      </c>
    </row>
    <row r="272" spans="1:7" x14ac:dyDescent="0.25">
      <c r="A272" s="16">
        <v>46069</v>
      </c>
      <c r="B272" s="16">
        <v>46080</v>
      </c>
      <c r="C272" s="19">
        <v>11</v>
      </c>
      <c r="D272" s="18" t="s">
        <v>381</v>
      </c>
      <c r="E272" s="18" t="s">
        <v>398</v>
      </c>
      <c r="F272" s="17">
        <v>700</v>
      </c>
      <c r="G272" s="1">
        <f t="shared" si="4"/>
        <v>7700</v>
      </c>
    </row>
    <row r="273" spans="1:7" x14ac:dyDescent="0.25">
      <c r="A273" s="16">
        <v>46070</v>
      </c>
      <c r="B273" s="16">
        <v>46080</v>
      </c>
      <c r="C273" s="19">
        <v>10</v>
      </c>
      <c r="D273" s="18" t="s">
        <v>399</v>
      </c>
      <c r="E273" s="18" t="s">
        <v>400</v>
      </c>
      <c r="F273" s="17">
        <v>10929.48</v>
      </c>
      <c r="G273" s="1">
        <f t="shared" si="4"/>
        <v>109294.79999999999</v>
      </c>
    </row>
    <row r="274" spans="1:7" x14ac:dyDescent="0.25">
      <c r="A274" s="16">
        <v>46070</v>
      </c>
      <c r="B274" s="16">
        <v>46080</v>
      </c>
      <c r="C274" s="19">
        <v>10</v>
      </c>
      <c r="D274" s="18" t="s">
        <v>399</v>
      </c>
      <c r="E274" s="18" t="s">
        <v>401</v>
      </c>
      <c r="F274" s="17">
        <v>1310.84</v>
      </c>
      <c r="G274" s="1">
        <f t="shared" si="4"/>
        <v>13108.4</v>
      </c>
    </row>
    <row r="275" spans="1:7" x14ac:dyDescent="0.25">
      <c r="A275" s="16">
        <v>46070</v>
      </c>
      <c r="B275" s="16">
        <v>46080</v>
      </c>
      <c r="C275" s="19">
        <v>10</v>
      </c>
      <c r="D275" s="18" t="s">
        <v>22</v>
      </c>
      <c r="E275" s="18" t="s">
        <v>402</v>
      </c>
      <c r="F275" s="17">
        <v>21391.87</v>
      </c>
      <c r="G275" s="1">
        <f t="shared" si="4"/>
        <v>213918.69999999998</v>
      </c>
    </row>
    <row r="276" spans="1:7" x14ac:dyDescent="0.25">
      <c r="A276" s="16">
        <v>46070</v>
      </c>
      <c r="B276" s="16">
        <v>46080</v>
      </c>
      <c r="C276" s="19">
        <v>10</v>
      </c>
      <c r="D276" s="18" t="s">
        <v>31</v>
      </c>
      <c r="E276" s="18" t="s">
        <v>403</v>
      </c>
      <c r="F276" s="17">
        <v>193.72</v>
      </c>
      <c r="G276" s="1">
        <f t="shared" si="4"/>
        <v>1937.2</v>
      </c>
    </row>
    <row r="277" spans="1:7" x14ac:dyDescent="0.25">
      <c r="A277" s="16">
        <v>46070</v>
      </c>
      <c r="B277" s="16">
        <v>46080</v>
      </c>
      <c r="C277" s="19">
        <v>10</v>
      </c>
      <c r="D277" s="18" t="s">
        <v>75</v>
      </c>
      <c r="E277" s="18" t="s">
        <v>404</v>
      </c>
      <c r="F277" s="17">
        <v>753.54</v>
      </c>
      <c r="G277" s="1">
        <f t="shared" si="4"/>
        <v>7535.4</v>
      </c>
    </row>
    <row r="278" spans="1:7" x14ac:dyDescent="0.25">
      <c r="A278" s="16">
        <v>46072</v>
      </c>
      <c r="B278" s="16">
        <v>46080</v>
      </c>
      <c r="C278" s="19">
        <v>8</v>
      </c>
      <c r="D278" s="18" t="s">
        <v>405</v>
      </c>
      <c r="E278" s="18" t="s">
        <v>406</v>
      </c>
      <c r="F278" s="17">
        <v>780.75</v>
      </c>
      <c r="G278" s="1">
        <f t="shared" si="4"/>
        <v>6246</v>
      </c>
    </row>
    <row r="279" spans="1:7" x14ac:dyDescent="0.25">
      <c r="A279" s="16">
        <v>46072</v>
      </c>
      <c r="B279" s="16">
        <v>46072</v>
      </c>
      <c r="C279" s="19">
        <v>0</v>
      </c>
      <c r="D279" s="18" t="s">
        <v>407</v>
      </c>
      <c r="E279" s="18" t="s">
        <v>408</v>
      </c>
      <c r="F279" s="17">
        <v>56.63</v>
      </c>
      <c r="G279" s="1">
        <f t="shared" si="4"/>
        <v>0</v>
      </c>
    </row>
    <row r="280" spans="1:7" x14ac:dyDescent="0.25">
      <c r="A280" s="16">
        <v>46072</v>
      </c>
      <c r="B280" s="16">
        <v>46072</v>
      </c>
      <c r="C280" s="19">
        <v>0</v>
      </c>
      <c r="D280" s="18" t="s">
        <v>407</v>
      </c>
      <c r="E280" s="18" t="s">
        <v>409</v>
      </c>
      <c r="F280" s="17">
        <v>56.63</v>
      </c>
      <c r="G280" s="1">
        <f t="shared" si="4"/>
        <v>0</v>
      </c>
    </row>
    <row r="281" spans="1:7" x14ac:dyDescent="0.25">
      <c r="A281" s="16">
        <v>46072</v>
      </c>
      <c r="B281" s="16">
        <v>46080</v>
      </c>
      <c r="C281" s="19">
        <v>8</v>
      </c>
      <c r="D281" s="18" t="s">
        <v>410</v>
      </c>
      <c r="E281" s="18" t="s">
        <v>411</v>
      </c>
      <c r="F281" s="17">
        <v>18089.5</v>
      </c>
      <c r="G281" s="1">
        <f t="shared" si="4"/>
        <v>144716</v>
      </c>
    </row>
    <row r="282" spans="1:7" x14ac:dyDescent="0.25">
      <c r="A282" s="16">
        <v>46072</v>
      </c>
      <c r="B282" s="16">
        <v>46080</v>
      </c>
      <c r="C282" s="19">
        <v>8</v>
      </c>
      <c r="D282" s="18" t="s">
        <v>33</v>
      </c>
      <c r="E282" s="18" t="s">
        <v>412</v>
      </c>
      <c r="F282" s="17">
        <v>5665.32</v>
      </c>
      <c r="G282" s="1">
        <f t="shared" si="4"/>
        <v>45322.559999999998</v>
      </c>
    </row>
    <row r="283" spans="1:7" x14ac:dyDescent="0.25">
      <c r="A283" s="16">
        <v>46072</v>
      </c>
      <c r="B283" s="16">
        <v>46080</v>
      </c>
      <c r="C283" s="19">
        <v>8</v>
      </c>
      <c r="D283" s="18" t="s">
        <v>10</v>
      </c>
      <c r="E283" s="18" t="s">
        <v>413</v>
      </c>
      <c r="F283" s="17">
        <v>211.12</v>
      </c>
      <c r="G283" s="1">
        <f t="shared" si="4"/>
        <v>1688.96</v>
      </c>
    </row>
    <row r="284" spans="1:7" x14ac:dyDescent="0.25">
      <c r="A284" s="16">
        <v>46072</v>
      </c>
      <c r="B284" s="16">
        <v>46080</v>
      </c>
      <c r="C284" s="19">
        <v>8</v>
      </c>
      <c r="D284" s="18" t="s">
        <v>10</v>
      </c>
      <c r="E284" s="18" t="s">
        <v>414</v>
      </c>
      <c r="F284" s="17">
        <v>101.64</v>
      </c>
      <c r="G284" s="1">
        <f t="shared" si="4"/>
        <v>813.12</v>
      </c>
    </row>
    <row r="285" spans="1:7" x14ac:dyDescent="0.25">
      <c r="A285" s="16">
        <v>46072</v>
      </c>
      <c r="B285" s="16">
        <v>46080</v>
      </c>
      <c r="C285" s="19">
        <v>8</v>
      </c>
      <c r="D285" s="18" t="s">
        <v>10</v>
      </c>
      <c r="E285" s="18" t="s">
        <v>415</v>
      </c>
      <c r="F285" s="17">
        <v>245.6</v>
      </c>
      <c r="G285" s="1">
        <f t="shared" si="4"/>
        <v>1964.8</v>
      </c>
    </row>
    <row r="286" spans="1:7" x14ac:dyDescent="0.25">
      <c r="A286" s="16">
        <v>46072</v>
      </c>
      <c r="B286" s="16">
        <v>46080</v>
      </c>
      <c r="C286" s="19">
        <v>8</v>
      </c>
      <c r="D286" s="18" t="s">
        <v>10</v>
      </c>
      <c r="E286" s="18" t="s">
        <v>416</v>
      </c>
      <c r="F286" s="17">
        <v>273.36</v>
      </c>
      <c r="G286" s="1">
        <f t="shared" si="4"/>
        <v>2186.88</v>
      </c>
    </row>
    <row r="287" spans="1:7" x14ac:dyDescent="0.25">
      <c r="A287" s="16">
        <v>46073</v>
      </c>
      <c r="B287" s="16">
        <v>46080</v>
      </c>
      <c r="C287" s="19">
        <v>7</v>
      </c>
      <c r="D287" s="18" t="s">
        <v>35</v>
      </c>
      <c r="E287" s="18" t="s">
        <v>417</v>
      </c>
      <c r="F287" s="17">
        <v>60.1</v>
      </c>
      <c r="G287" s="1">
        <f t="shared" si="4"/>
        <v>420.7</v>
      </c>
    </row>
    <row r="288" spans="1:7" x14ac:dyDescent="0.25">
      <c r="A288" s="16">
        <v>46073</v>
      </c>
      <c r="B288" s="16">
        <v>46080</v>
      </c>
      <c r="C288" s="19">
        <v>7</v>
      </c>
      <c r="D288" s="18" t="s">
        <v>35</v>
      </c>
      <c r="E288" s="18" t="s">
        <v>418</v>
      </c>
      <c r="F288" s="17">
        <v>177.87</v>
      </c>
      <c r="G288" s="1">
        <f t="shared" si="4"/>
        <v>1245.0900000000001</v>
      </c>
    </row>
    <row r="289" spans="1:7" x14ac:dyDescent="0.25">
      <c r="A289" s="16">
        <v>46073</v>
      </c>
      <c r="B289" s="16">
        <v>46080</v>
      </c>
      <c r="C289" s="19">
        <v>7</v>
      </c>
      <c r="D289" s="18" t="s">
        <v>35</v>
      </c>
      <c r="E289" s="18" t="s">
        <v>419</v>
      </c>
      <c r="F289" s="17">
        <v>3004.88</v>
      </c>
      <c r="G289" s="1">
        <f t="shared" si="4"/>
        <v>21034.16</v>
      </c>
    </row>
    <row r="290" spans="1:7" x14ac:dyDescent="0.25">
      <c r="A290" s="16">
        <v>46073</v>
      </c>
      <c r="B290" s="16">
        <v>46080</v>
      </c>
      <c r="C290" s="19">
        <v>7</v>
      </c>
      <c r="D290" s="18" t="s">
        <v>10</v>
      </c>
      <c r="E290" s="18" t="s">
        <v>420</v>
      </c>
      <c r="F290" s="17">
        <v>391.96</v>
      </c>
      <c r="G290" s="1">
        <f t="shared" si="4"/>
        <v>2743.72</v>
      </c>
    </row>
    <row r="291" spans="1:7" x14ac:dyDescent="0.25">
      <c r="A291" s="16">
        <v>46073</v>
      </c>
      <c r="B291" s="16">
        <v>46080</v>
      </c>
      <c r="C291" s="19">
        <v>7</v>
      </c>
      <c r="D291" s="18" t="s">
        <v>10</v>
      </c>
      <c r="E291" s="18" t="s">
        <v>421</v>
      </c>
      <c r="F291" s="17">
        <v>490.96</v>
      </c>
      <c r="G291" s="1">
        <f t="shared" si="4"/>
        <v>3436.72</v>
      </c>
    </row>
    <row r="292" spans="1:7" x14ac:dyDescent="0.25">
      <c r="A292" s="16">
        <v>46073</v>
      </c>
      <c r="B292" s="16">
        <v>46080</v>
      </c>
      <c r="C292" s="19">
        <v>7</v>
      </c>
      <c r="D292" s="18" t="s">
        <v>10</v>
      </c>
      <c r="E292" s="18" t="s">
        <v>422</v>
      </c>
      <c r="F292" s="17">
        <v>503.36</v>
      </c>
      <c r="G292" s="1">
        <f t="shared" si="4"/>
        <v>3523.52</v>
      </c>
    </row>
    <row r="293" spans="1:7" x14ac:dyDescent="0.25">
      <c r="A293" s="16">
        <v>46073</v>
      </c>
      <c r="B293" s="16">
        <v>46080</v>
      </c>
      <c r="C293" s="19">
        <v>7</v>
      </c>
      <c r="D293" s="18" t="s">
        <v>10</v>
      </c>
      <c r="E293" s="18" t="s">
        <v>423</v>
      </c>
      <c r="F293" s="17">
        <v>85.11</v>
      </c>
      <c r="G293" s="1">
        <f t="shared" si="4"/>
        <v>595.77</v>
      </c>
    </row>
    <row r="294" spans="1:7" x14ac:dyDescent="0.25">
      <c r="A294" s="16">
        <v>46073</v>
      </c>
      <c r="B294" s="16">
        <v>46080</v>
      </c>
      <c r="C294" s="19">
        <v>7</v>
      </c>
      <c r="D294" s="18" t="s">
        <v>10</v>
      </c>
      <c r="E294" s="18" t="s">
        <v>424</v>
      </c>
      <c r="F294" s="17">
        <v>1123.8800000000001</v>
      </c>
      <c r="G294" s="1">
        <f t="shared" si="4"/>
        <v>7867.1600000000008</v>
      </c>
    </row>
    <row r="295" spans="1:7" x14ac:dyDescent="0.25">
      <c r="A295" s="16">
        <v>46076</v>
      </c>
      <c r="B295" s="16">
        <v>46078</v>
      </c>
      <c r="C295" s="19">
        <v>2</v>
      </c>
      <c r="D295" s="18" t="s">
        <v>425</v>
      </c>
      <c r="E295" s="18" t="s">
        <v>426</v>
      </c>
      <c r="F295" s="17">
        <v>590</v>
      </c>
      <c r="G295" s="1">
        <f t="shared" si="4"/>
        <v>1180</v>
      </c>
    </row>
    <row r="296" spans="1:7" x14ac:dyDescent="0.25">
      <c r="A296" s="16">
        <v>46076</v>
      </c>
      <c r="B296" s="16">
        <v>46080</v>
      </c>
      <c r="C296" s="19">
        <v>4</v>
      </c>
      <c r="D296" s="18" t="s">
        <v>427</v>
      </c>
      <c r="E296" s="18" t="s">
        <v>428</v>
      </c>
      <c r="F296" s="17">
        <v>6655</v>
      </c>
      <c r="G296" s="1">
        <f t="shared" si="4"/>
        <v>26620</v>
      </c>
    </row>
    <row r="297" spans="1:7" x14ac:dyDescent="0.25">
      <c r="A297" s="16">
        <v>46077</v>
      </c>
      <c r="B297" s="16">
        <v>46080</v>
      </c>
      <c r="C297" s="19">
        <v>3</v>
      </c>
      <c r="D297" s="18" t="s">
        <v>34</v>
      </c>
      <c r="E297" s="18" t="s">
        <v>429</v>
      </c>
      <c r="F297" s="17">
        <v>46.02</v>
      </c>
      <c r="G297" s="1">
        <f t="shared" si="4"/>
        <v>138.06</v>
      </c>
    </row>
    <row r="298" spans="1:7" x14ac:dyDescent="0.25">
      <c r="A298" s="16">
        <v>46077</v>
      </c>
      <c r="B298" s="16">
        <v>46080</v>
      </c>
      <c r="C298" s="19">
        <v>3</v>
      </c>
      <c r="D298" s="18" t="s">
        <v>34</v>
      </c>
      <c r="E298" s="18" t="s">
        <v>430</v>
      </c>
      <c r="F298" s="17">
        <v>2658.82</v>
      </c>
      <c r="G298" s="1">
        <f t="shared" si="4"/>
        <v>7976.4600000000009</v>
      </c>
    </row>
    <row r="299" spans="1:7" x14ac:dyDescent="0.25">
      <c r="A299" s="16">
        <v>46077</v>
      </c>
      <c r="B299" s="16">
        <v>46080</v>
      </c>
      <c r="C299" s="19">
        <v>3</v>
      </c>
      <c r="D299" s="18" t="s">
        <v>10</v>
      </c>
      <c r="E299" s="18" t="s">
        <v>431</v>
      </c>
      <c r="F299" s="17">
        <v>405.08</v>
      </c>
      <c r="G299" s="1">
        <f t="shared" si="4"/>
        <v>1215.24</v>
      </c>
    </row>
    <row r="300" spans="1:7" x14ac:dyDescent="0.25">
      <c r="A300" s="16">
        <v>46077</v>
      </c>
      <c r="B300" s="16">
        <v>46080</v>
      </c>
      <c r="C300" s="19">
        <v>3</v>
      </c>
      <c r="D300" s="18" t="s">
        <v>10</v>
      </c>
      <c r="E300" s="18" t="s">
        <v>432</v>
      </c>
      <c r="F300" s="17">
        <v>390.77</v>
      </c>
      <c r="G300" s="1">
        <f t="shared" si="4"/>
        <v>1172.31</v>
      </c>
    </row>
    <row r="301" spans="1:7" x14ac:dyDescent="0.25">
      <c r="A301" s="16">
        <v>46077</v>
      </c>
      <c r="B301" s="16">
        <v>46080</v>
      </c>
      <c r="C301" s="19">
        <v>3</v>
      </c>
      <c r="D301" s="18" t="s">
        <v>10</v>
      </c>
      <c r="E301" s="18" t="s">
        <v>433</v>
      </c>
      <c r="F301" s="17">
        <v>28.12</v>
      </c>
      <c r="G301" s="1">
        <f t="shared" si="4"/>
        <v>84.36</v>
      </c>
    </row>
    <row r="302" spans="1:7" x14ac:dyDescent="0.25">
      <c r="A302" s="16">
        <v>46077</v>
      </c>
      <c r="B302" s="16">
        <v>46080</v>
      </c>
      <c r="C302" s="19">
        <v>3</v>
      </c>
      <c r="D302" s="18" t="s">
        <v>10</v>
      </c>
      <c r="E302" s="18" t="s">
        <v>434</v>
      </c>
      <c r="F302" s="17">
        <v>75</v>
      </c>
      <c r="G302" s="1">
        <f t="shared" si="4"/>
        <v>225</v>
      </c>
    </row>
    <row r="303" spans="1:7" x14ac:dyDescent="0.25">
      <c r="A303" s="16">
        <v>46077</v>
      </c>
      <c r="B303" s="16">
        <v>46080</v>
      </c>
      <c r="C303" s="19">
        <v>3</v>
      </c>
      <c r="D303" s="18" t="s">
        <v>10</v>
      </c>
      <c r="E303" s="18" t="s">
        <v>435</v>
      </c>
      <c r="F303" s="17">
        <v>62.02</v>
      </c>
      <c r="G303" s="1">
        <f t="shared" si="4"/>
        <v>186.06</v>
      </c>
    </row>
  </sheetData>
  <autoFilter ref="A2:G51" xr:uid="{7B5AEC70-A151-4539-A4F8-759D05710560}">
    <sortState xmlns:xlrd2="http://schemas.microsoft.com/office/spreadsheetml/2017/richdata2" ref="A3:G51">
      <sortCondition ref="D5:D51"/>
    </sortState>
  </autoFilter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395F4-E80E-4B01-AC3B-38813F3B467E}">
  <dimension ref="A1:AZ177"/>
  <sheetViews>
    <sheetView zoomScaleNormal="100" zoomScaleSheetLayoutView="120" workbookViewId="0">
      <selection activeCell="G14" sqref="G14"/>
    </sheetView>
  </sheetViews>
  <sheetFormatPr baseColWidth="10" defaultColWidth="11.42578125" defaultRowHeight="15" x14ac:dyDescent="0.25"/>
  <cols>
    <col min="1" max="1" width="15.140625" style="25" bestFit="1" customWidth="1"/>
    <col min="2" max="2" width="25.85546875" style="25" bestFit="1" customWidth="1"/>
    <col min="3" max="3" width="23.140625" style="34" bestFit="1" customWidth="1"/>
    <col min="4" max="4" width="19.28515625" style="25" bestFit="1" customWidth="1"/>
    <col min="5" max="5" width="44.7109375" bestFit="1" customWidth="1"/>
    <col min="6" max="6" width="21.85546875" bestFit="1" customWidth="1"/>
    <col min="7" max="7" width="19.42578125" bestFit="1" customWidth="1"/>
    <col min="8" max="8" width="26.5703125" style="27" customWidth="1"/>
    <col min="9" max="9" width="23.28515625" bestFit="1" customWidth="1"/>
    <col min="10" max="10" width="18.7109375" bestFit="1" customWidth="1"/>
    <col min="12" max="12" width="15.7109375" bestFit="1" customWidth="1"/>
    <col min="13" max="13" width="13" bestFit="1" customWidth="1"/>
    <col min="14" max="14" width="13.7109375" bestFit="1" customWidth="1"/>
    <col min="17" max="17" width="16.42578125" bestFit="1" customWidth="1"/>
    <col min="18" max="18" width="12.28515625" bestFit="1" customWidth="1"/>
    <col min="19" max="19" width="27" bestFit="1" customWidth="1"/>
    <col min="20" max="20" width="19.7109375" bestFit="1" customWidth="1"/>
    <col min="21" max="21" width="15.42578125" bestFit="1" customWidth="1"/>
    <col min="22" max="22" width="17.28515625" bestFit="1" customWidth="1"/>
    <col min="23" max="23" width="11.140625" bestFit="1" customWidth="1"/>
    <col min="24" max="24" width="14.7109375" bestFit="1" customWidth="1"/>
    <col min="25" max="25" width="17" bestFit="1" customWidth="1"/>
    <col min="26" max="26" width="7.42578125" bestFit="1" customWidth="1"/>
    <col min="27" max="27" width="13.28515625" bestFit="1" customWidth="1"/>
    <col min="28" max="28" width="12.140625" bestFit="1" customWidth="1"/>
    <col min="29" max="29" width="13.42578125" bestFit="1" customWidth="1"/>
    <col min="30" max="30" width="14.7109375" bestFit="1" customWidth="1"/>
    <col min="31" max="31" width="15.42578125" bestFit="1" customWidth="1"/>
    <col min="32" max="32" width="19.28515625" bestFit="1" customWidth="1"/>
    <col min="33" max="33" width="13.28515625" bestFit="1" customWidth="1"/>
    <col min="34" max="34" width="21.28515625" bestFit="1" customWidth="1"/>
    <col min="35" max="35" width="13.28515625" bestFit="1" customWidth="1"/>
    <col min="36" max="36" width="15.7109375" bestFit="1" customWidth="1"/>
    <col min="37" max="37" width="22" bestFit="1" customWidth="1"/>
    <col min="38" max="38" width="15.7109375" bestFit="1" customWidth="1"/>
    <col min="39" max="39" width="26" bestFit="1" customWidth="1"/>
    <col min="40" max="40" width="14.28515625" bestFit="1" customWidth="1"/>
    <col min="41" max="41" width="22" bestFit="1" customWidth="1"/>
    <col min="42" max="42" width="9.28515625" bestFit="1" customWidth="1"/>
    <col min="43" max="43" width="9.42578125" bestFit="1" customWidth="1"/>
    <col min="44" max="44" width="9.85546875" bestFit="1" customWidth="1"/>
    <col min="45" max="45" width="28.5703125" bestFit="1" customWidth="1"/>
    <col min="46" max="46" width="25.28515625" bestFit="1" customWidth="1"/>
    <col min="47" max="47" width="7.42578125" bestFit="1" customWidth="1"/>
    <col min="48" max="48" width="13.5703125" bestFit="1" customWidth="1"/>
    <col min="49" max="49" width="6.7109375" bestFit="1" customWidth="1"/>
    <col min="50" max="50" width="17.42578125" bestFit="1" customWidth="1"/>
    <col min="51" max="51" width="29" bestFit="1" customWidth="1"/>
    <col min="52" max="52" width="15.140625" bestFit="1" customWidth="1"/>
  </cols>
  <sheetData>
    <row r="1" spans="1:52" ht="30" x14ac:dyDescent="0.25">
      <c r="E1" s="20" t="s">
        <v>136</v>
      </c>
      <c r="F1" s="21">
        <f>I3/G3</f>
        <v>2.9098508614028229</v>
      </c>
      <c r="G1" s="22" t="s">
        <v>19</v>
      </c>
      <c r="H1" s="23">
        <v>46081</v>
      </c>
      <c r="I1" s="24"/>
    </row>
    <row r="2" spans="1:52" s="34" customFormat="1" ht="45" x14ac:dyDescent="0.25">
      <c r="A2" s="26" t="s">
        <v>0</v>
      </c>
      <c r="B2" s="26" t="s">
        <v>1</v>
      </c>
      <c r="C2" s="4" t="s">
        <v>7</v>
      </c>
      <c r="D2" s="26" t="s">
        <v>2</v>
      </c>
      <c r="E2" s="4" t="s">
        <v>8</v>
      </c>
      <c r="F2" s="4" t="s">
        <v>4</v>
      </c>
      <c r="G2" s="4" t="s">
        <v>5</v>
      </c>
      <c r="H2" s="35" t="s">
        <v>20</v>
      </c>
      <c r="I2" s="35" t="s">
        <v>21</v>
      </c>
      <c r="J2" s="33"/>
      <c r="L2" s="33"/>
      <c r="M2" s="33"/>
      <c r="N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</row>
    <row r="3" spans="1:52" s="34" customFormat="1" x14ac:dyDescent="0.25">
      <c r="A3" s="26"/>
      <c r="B3" s="26"/>
      <c r="C3" s="4"/>
      <c r="D3" s="26"/>
      <c r="E3" s="4"/>
      <c r="F3" s="4"/>
      <c r="G3" s="8">
        <f>SUM(G4:G177)</f>
        <v>339124.14999999997</v>
      </c>
      <c r="H3" s="35"/>
      <c r="I3" s="35">
        <f>SUM(I4:I177)</f>
        <v>986800.70000000007</v>
      </c>
      <c r="J3" s="33"/>
      <c r="L3" s="33"/>
      <c r="M3" s="33"/>
      <c r="N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</row>
    <row r="4" spans="1:52" x14ac:dyDescent="0.25">
      <c r="A4" s="16">
        <v>46064</v>
      </c>
      <c r="B4" s="16">
        <v>46023</v>
      </c>
      <c r="C4" s="19">
        <v>48</v>
      </c>
      <c r="D4" s="16">
        <v>46081</v>
      </c>
      <c r="E4" s="18" t="s">
        <v>378</v>
      </c>
      <c r="F4" s="18" t="s">
        <v>436</v>
      </c>
      <c r="G4" s="17">
        <v>365.57</v>
      </c>
      <c r="H4" s="27">
        <f>$H$1-A4</f>
        <v>17</v>
      </c>
      <c r="I4" s="17">
        <f t="shared" ref="I4:I67" si="0">H4*G4</f>
        <v>6214.69</v>
      </c>
      <c r="J4" s="17"/>
      <c r="L4" s="18"/>
      <c r="M4" s="18"/>
      <c r="N4" s="19"/>
      <c r="Q4" s="18"/>
      <c r="R4" s="19"/>
      <c r="S4" s="16"/>
      <c r="T4" s="18"/>
      <c r="U4" s="17"/>
      <c r="V4" s="18"/>
      <c r="W4" s="18"/>
      <c r="X4" s="18"/>
      <c r="Y4" s="18"/>
      <c r="Z4" s="18"/>
      <c r="AA4" s="18"/>
      <c r="AB4" s="18"/>
      <c r="AC4" s="18"/>
      <c r="AD4" s="17"/>
      <c r="AE4" s="17"/>
      <c r="AF4" s="17"/>
      <c r="AG4" s="18"/>
      <c r="AH4" s="18"/>
      <c r="AI4" s="18"/>
      <c r="AJ4" s="18"/>
      <c r="AK4" s="18"/>
      <c r="AL4" s="16"/>
      <c r="AM4" s="16"/>
      <c r="AN4" s="17"/>
      <c r="AO4" s="17"/>
      <c r="AP4" s="19"/>
      <c r="AQ4" s="18"/>
      <c r="AR4" s="19"/>
      <c r="AS4" s="19"/>
      <c r="AT4" s="18"/>
      <c r="AU4" s="18"/>
      <c r="AV4" s="18"/>
      <c r="AW4" s="18"/>
      <c r="AX4" s="18"/>
      <c r="AY4" s="18"/>
      <c r="AZ4" s="18"/>
    </row>
    <row r="5" spans="1:52" x14ac:dyDescent="0.25">
      <c r="A5" s="16">
        <v>46070</v>
      </c>
      <c r="B5" s="16">
        <v>46053</v>
      </c>
      <c r="C5" s="19">
        <v>42</v>
      </c>
      <c r="D5" s="16">
        <v>46081</v>
      </c>
      <c r="E5" s="18" t="s">
        <v>437</v>
      </c>
      <c r="F5" s="18" t="s">
        <v>438</v>
      </c>
      <c r="G5" s="17">
        <v>42.19</v>
      </c>
      <c r="H5" s="27">
        <f t="shared" ref="H5:H68" si="1">$H$1-A5</f>
        <v>11</v>
      </c>
      <c r="I5" s="17">
        <f t="shared" si="0"/>
        <v>464.09</v>
      </c>
      <c r="J5" s="17"/>
      <c r="L5" s="18"/>
      <c r="M5" s="18"/>
      <c r="N5" s="19"/>
      <c r="Q5" s="18"/>
      <c r="R5" s="19"/>
      <c r="S5" s="16"/>
      <c r="T5" s="18"/>
      <c r="U5" s="17"/>
      <c r="V5" s="18"/>
      <c r="W5" s="18"/>
      <c r="X5" s="18"/>
      <c r="Y5" s="18"/>
      <c r="Z5" s="18"/>
      <c r="AA5" s="18"/>
      <c r="AB5" s="18"/>
      <c r="AC5" s="18"/>
      <c r="AD5" s="17"/>
      <c r="AE5" s="17"/>
      <c r="AF5" s="17"/>
      <c r="AG5" s="18"/>
      <c r="AH5" s="18"/>
      <c r="AI5" s="18"/>
      <c r="AJ5" s="18"/>
      <c r="AK5" s="18"/>
      <c r="AL5" s="16"/>
      <c r="AM5" s="16"/>
      <c r="AN5" s="17"/>
      <c r="AO5" s="17"/>
      <c r="AP5" s="19"/>
      <c r="AQ5" s="18"/>
      <c r="AR5" s="19"/>
      <c r="AS5" s="19"/>
      <c r="AT5" s="18"/>
      <c r="AU5" s="18"/>
      <c r="AV5" s="18"/>
      <c r="AW5" s="18"/>
      <c r="AX5" s="18"/>
      <c r="AY5" s="18"/>
      <c r="AZ5" s="18"/>
    </row>
    <row r="6" spans="1:52" x14ac:dyDescent="0.25">
      <c r="A6" s="16">
        <v>46070</v>
      </c>
      <c r="B6" s="16">
        <v>46053</v>
      </c>
      <c r="C6" s="19">
        <v>42</v>
      </c>
      <c r="D6" s="16">
        <v>46081</v>
      </c>
      <c r="E6" s="18" t="s">
        <v>437</v>
      </c>
      <c r="F6" s="18" t="s">
        <v>439</v>
      </c>
      <c r="G6" s="17">
        <v>52.76</v>
      </c>
      <c r="H6" s="27">
        <f t="shared" si="1"/>
        <v>11</v>
      </c>
      <c r="I6" s="17">
        <f t="shared" si="0"/>
        <v>580.36</v>
      </c>
      <c r="J6" s="17"/>
      <c r="L6" s="18"/>
      <c r="M6" s="18"/>
      <c r="N6" s="19"/>
      <c r="Q6" s="18"/>
      <c r="R6" s="19"/>
      <c r="S6" s="16"/>
      <c r="T6" s="18"/>
      <c r="U6" s="17"/>
      <c r="V6" s="18"/>
      <c r="W6" s="18"/>
      <c r="X6" s="18"/>
      <c r="Y6" s="18"/>
      <c r="Z6" s="18"/>
      <c r="AA6" s="18"/>
      <c r="AB6" s="18"/>
      <c r="AC6" s="18"/>
      <c r="AD6" s="17"/>
      <c r="AE6" s="17"/>
      <c r="AF6" s="17"/>
      <c r="AG6" s="18"/>
      <c r="AH6" s="18"/>
      <c r="AI6" s="18"/>
      <c r="AJ6" s="18"/>
      <c r="AK6" s="18"/>
      <c r="AL6" s="16"/>
      <c r="AM6" s="16"/>
      <c r="AN6" s="17"/>
      <c r="AO6" s="17"/>
      <c r="AP6" s="19"/>
      <c r="AQ6" s="18"/>
      <c r="AR6" s="19"/>
      <c r="AS6" s="19"/>
      <c r="AT6" s="18"/>
      <c r="AU6" s="18"/>
      <c r="AV6" s="18"/>
      <c r="AW6" s="18"/>
      <c r="AX6" s="18"/>
      <c r="AY6" s="18"/>
      <c r="AZ6" s="18"/>
    </row>
    <row r="7" spans="1:52" x14ac:dyDescent="0.25">
      <c r="A7" s="16">
        <v>46070</v>
      </c>
      <c r="B7" s="16">
        <v>46053</v>
      </c>
      <c r="C7" s="19">
        <v>42</v>
      </c>
      <c r="D7" s="16">
        <v>46081</v>
      </c>
      <c r="E7" s="18" t="s">
        <v>437</v>
      </c>
      <c r="F7" s="18" t="s">
        <v>440</v>
      </c>
      <c r="G7" s="17">
        <v>209.09</v>
      </c>
      <c r="H7" s="27">
        <f t="shared" si="1"/>
        <v>11</v>
      </c>
      <c r="I7" s="17">
        <f t="shared" si="0"/>
        <v>2299.9900000000002</v>
      </c>
      <c r="J7" s="17"/>
      <c r="L7" s="18"/>
      <c r="M7" s="18"/>
      <c r="N7" s="19"/>
      <c r="Q7" s="18"/>
      <c r="R7" s="19"/>
      <c r="S7" s="16"/>
      <c r="T7" s="18"/>
      <c r="U7" s="17"/>
      <c r="V7" s="18"/>
      <c r="W7" s="18"/>
      <c r="X7" s="18"/>
      <c r="Y7" s="18"/>
      <c r="Z7" s="18"/>
      <c r="AA7" s="18"/>
      <c r="AB7" s="18"/>
      <c r="AC7" s="18"/>
      <c r="AD7" s="17"/>
      <c r="AE7" s="17"/>
      <c r="AF7" s="17"/>
      <c r="AG7" s="18"/>
      <c r="AH7" s="18"/>
      <c r="AI7" s="18"/>
      <c r="AJ7" s="18"/>
      <c r="AK7" s="18"/>
      <c r="AL7" s="16"/>
      <c r="AM7" s="16"/>
      <c r="AN7" s="17"/>
      <c r="AO7" s="17"/>
      <c r="AP7" s="19"/>
      <c r="AQ7" s="18"/>
      <c r="AR7" s="19"/>
      <c r="AS7" s="19"/>
      <c r="AT7" s="18"/>
      <c r="AU7" s="18"/>
      <c r="AV7" s="18"/>
      <c r="AW7" s="18"/>
      <c r="AX7" s="18"/>
      <c r="AY7" s="18"/>
      <c r="AZ7" s="18"/>
    </row>
    <row r="8" spans="1:52" x14ac:dyDescent="0.25">
      <c r="A8" s="16">
        <v>46070</v>
      </c>
      <c r="B8" s="16">
        <v>46053</v>
      </c>
      <c r="C8" s="19">
        <v>42</v>
      </c>
      <c r="D8" s="16">
        <v>46081</v>
      </c>
      <c r="E8" s="18" t="s">
        <v>437</v>
      </c>
      <c r="F8" s="18" t="s">
        <v>441</v>
      </c>
      <c r="G8" s="17">
        <v>42.64</v>
      </c>
      <c r="H8" s="27">
        <f t="shared" si="1"/>
        <v>11</v>
      </c>
      <c r="I8" s="17">
        <f t="shared" si="0"/>
        <v>469.04</v>
      </c>
      <c r="J8" s="17"/>
      <c r="L8" s="18"/>
      <c r="M8" s="18"/>
      <c r="N8" s="19"/>
      <c r="Q8" s="18"/>
      <c r="R8" s="19"/>
      <c r="S8" s="16"/>
      <c r="T8" s="18"/>
      <c r="U8" s="17"/>
      <c r="V8" s="18"/>
      <c r="W8" s="18"/>
      <c r="X8" s="18"/>
      <c r="Y8" s="18"/>
      <c r="Z8" s="18"/>
      <c r="AA8" s="18"/>
      <c r="AB8" s="18"/>
      <c r="AC8" s="18"/>
      <c r="AD8" s="17"/>
      <c r="AE8" s="17"/>
      <c r="AF8" s="17"/>
      <c r="AG8" s="18"/>
      <c r="AH8" s="18"/>
      <c r="AI8" s="18"/>
      <c r="AJ8" s="18"/>
      <c r="AK8" s="18"/>
      <c r="AL8" s="16"/>
      <c r="AM8" s="16"/>
      <c r="AN8" s="17"/>
      <c r="AO8" s="17"/>
      <c r="AP8" s="19"/>
      <c r="AQ8" s="18"/>
      <c r="AR8" s="19"/>
      <c r="AS8" s="19"/>
      <c r="AT8" s="18"/>
      <c r="AU8" s="18"/>
      <c r="AV8" s="18"/>
      <c r="AW8" s="18"/>
      <c r="AX8" s="18"/>
      <c r="AY8" s="18"/>
      <c r="AZ8" s="18"/>
    </row>
    <row r="9" spans="1:52" x14ac:dyDescent="0.25">
      <c r="A9" s="16">
        <v>46070</v>
      </c>
      <c r="B9" s="16">
        <v>46070</v>
      </c>
      <c r="C9" s="19">
        <v>42</v>
      </c>
      <c r="D9" s="16">
        <v>46081</v>
      </c>
      <c r="E9" s="18" t="s">
        <v>389</v>
      </c>
      <c r="F9" s="18" t="s">
        <v>442</v>
      </c>
      <c r="G9" s="17">
        <v>202.58</v>
      </c>
      <c r="H9" s="27">
        <f t="shared" si="1"/>
        <v>11</v>
      </c>
      <c r="I9" s="17">
        <f t="shared" si="0"/>
        <v>2228.38</v>
      </c>
      <c r="J9" s="17"/>
      <c r="L9" s="18"/>
      <c r="M9" s="18"/>
      <c r="N9" s="19"/>
      <c r="Q9" s="18"/>
      <c r="R9" s="19"/>
      <c r="S9" s="16"/>
      <c r="T9" s="18"/>
      <c r="U9" s="17"/>
      <c r="V9" s="18"/>
      <c r="W9" s="18"/>
      <c r="X9" s="18"/>
      <c r="Y9" s="18"/>
      <c r="Z9" s="18"/>
      <c r="AA9" s="18"/>
      <c r="AB9" s="18"/>
      <c r="AC9" s="18"/>
      <c r="AD9" s="17"/>
      <c r="AE9" s="17"/>
      <c r="AF9" s="17"/>
      <c r="AG9" s="18"/>
      <c r="AH9" s="18"/>
      <c r="AI9" s="18"/>
      <c r="AJ9" s="18"/>
      <c r="AK9" s="18"/>
      <c r="AL9" s="16"/>
      <c r="AM9" s="16"/>
      <c r="AN9" s="17"/>
      <c r="AO9" s="17"/>
      <c r="AP9" s="19"/>
      <c r="AQ9" s="18"/>
      <c r="AR9" s="19"/>
      <c r="AS9" s="19"/>
      <c r="AT9" s="18"/>
      <c r="AU9" s="18"/>
      <c r="AV9" s="18"/>
      <c r="AW9" s="18"/>
      <c r="AX9" s="18"/>
      <c r="AY9" s="18"/>
      <c r="AZ9" s="18"/>
    </row>
    <row r="10" spans="1:52" x14ac:dyDescent="0.25">
      <c r="A10" s="16">
        <v>46078</v>
      </c>
      <c r="B10" s="16">
        <v>46020</v>
      </c>
      <c r="C10" s="19">
        <v>34</v>
      </c>
      <c r="D10" s="16">
        <v>46112</v>
      </c>
      <c r="E10" s="18" t="s">
        <v>443</v>
      </c>
      <c r="F10" s="18" t="s">
        <v>444</v>
      </c>
      <c r="G10" s="17">
        <v>9528.75</v>
      </c>
      <c r="H10" s="27">
        <f t="shared" si="1"/>
        <v>3</v>
      </c>
      <c r="I10" s="17">
        <f t="shared" si="0"/>
        <v>28586.25</v>
      </c>
    </row>
    <row r="11" spans="1:52" x14ac:dyDescent="0.25">
      <c r="A11" s="16">
        <v>46078</v>
      </c>
      <c r="B11" s="16">
        <v>46064</v>
      </c>
      <c r="C11" s="19">
        <v>34</v>
      </c>
      <c r="D11" s="16">
        <v>46112</v>
      </c>
      <c r="E11" s="18" t="s">
        <v>445</v>
      </c>
      <c r="F11" s="18" t="s">
        <v>446</v>
      </c>
      <c r="G11" s="17">
        <v>70785</v>
      </c>
      <c r="H11" s="27">
        <f t="shared" si="1"/>
        <v>3</v>
      </c>
      <c r="I11" s="17">
        <f t="shared" si="0"/>
        <v>212355</v>
      </c>
    </row>
    <row r="12" spans="1:52" x14ac:dyDescent="0.25">
      <c r="A12" s="16">
        <v>46078</v>
      </c>
      <c r="B12" s="16">
        <v>46076</v>
      </c>
      <c r="C12" s="19">
        <v>34</v>
      </c>
      <c r="D12" s="16">
        <v>46112</v>
      </c>
      <c r="E12" s="18" t="s">
        <v>140</v>
      </c>
      <c r="F12" s="18" t="s">
        <v>447</v>
      </c>
      <c r="G12" s="17">
        <v>8610.36</v>
      </c>
      <c r="H12" s="27">
        <f t="shared" si="1"/>
        <v>3</v>
      </c>
      <c r="I12" s="17">
        <f t="shared" si="0"/>
        <v>25831.08</v>
      </c>
    </row>
    <row r="13" spans="1:52" x14ac:dyDescent="0.25">
      <c r="A13" s="16">
        <v>46078</v>
      </c>
      <c r="B13" s="16">
        <v>46076</v>
      </c>
      <c r="C13" s="19">
        <v>34</v>
      </c>
      <c r="D13" s="16">
        <v>46112</v>
      </c>
      <c r="E13" s="18" t="s">
        <v>140</v>
      </c>
      <c r="F13" s="18" t="s">
        <v>448</v>
      </c>
      <c r="G13" s="17">
        <v>7123.88</v>
      </c>
      <c r="H13" s="27">
        <f t="shared" si="1"/>
        <v>3</v>
      </c>
      <c r="I13" s="17">
        <f t="shared" si="0"/>
        <v>21371.64</v>
      </c>
    </row>
    <row r="14" spans="1:52" x14ac:dyDescent="0.25">
      <c r="A14" s="16">
        <v>46078</v>
      </c>
      <c r="B14" s="16">
        <v>46064</v>
      </c>
      <c r="C14" s="19">
        <v>34</v>
      </c>
      <c r="D14" s="16">
        <v>46112</v>
      </c>
      <c r="E14" s="18" t="s">
        <v>449</v>
      </c>
      <c r="F14" s="18" t="s">
        <v>450</v>
      </c>
      <c r="G14" s="17">
        <v>203280</v>
      </c>
      <c r="H14" s="27">
        <f t="shared" si="1"/>
        <v>3</v>
      </c>
      <c r="I14" s="17">
        <f t="shared" si="0"/>
        <v>609840</v>
      </c>
    </row>
    <row r="15" spans="1:52" x14ac:dyDescent="0.25">
      <c r="A15" s="16">
        <v>46078</v>
      </c>
      <c r="B15" s="16">
        <v>46077</v>
      </c>
      <c r="C15" s="19">
        <v>34</v>
      </c>
      <c r="D15" s="16">
        <v>46112</v>
      </c>
      <c r="E15" s="18" t="s">
        <v>52</v>
      </c>
      <c r="F15" s="18" t="s">
        <v>451</v>
      </c>
      <c r="G15" s="17">
        <v>80.16</v>
      </c>
      <c r="H15" s="27">
        <f t="shared" si="1"/>
        <v>3</v>
      </c>
      <c r="I15" s="17">
        <f t="shared" si="0"/>
        <v>240.48</v>
      </c>
    </row>
    <row r="16" spans="1:52" x14ac:dyDescent="0.25">
      <c r="A16" s="16">
        <v>46079</v>
      </c>
      <c r="B16" s="16">
        <v>46078</v>
      </c>
      <c r="C16" s="19">
        <v>33</v>
      </c>
      <c r="D16" s="16">
        <v>46112</v>
      </c>
      <c r="E16" s="18" t="s">
        <v>356</v>
      </c>
      <c r="F16" s="18" t="s">
        <v>452</v>
      </c>
      <c r="G16" s="17">
        <v>37667.300000000003</v>
      </c>
      <c r="H16" s="27">
        <f t="shared" si="1"/>
        <v>2</v>
      </c>
      <c r="I16" s="17">
        <f t="shared" si="0"/>
        <v>75334.600000000006</v>
      </c>
    </row>
    <row r="17" spans="1:9" x14ac:dyDescent="0.25">
      <c r="A17" s="16">
        <v>46080</v>
      </c>
      <c r="B17" s="16">
        <v>46077</v>
      </c>
      <c r="C17" s="19">
        <v>32</v>
      </c>
      <c r="D17" s="16">
        <v>46112</v>
      </c>
      <c r="E17" s="18" t="s">
        <v>280</v>
      </c>
      <c r="F17" s="18" t="s">
        <v>453</v>
      </c>
      <c r="G17" s="17">
        <v>519.67999999999995</v>
      </c>
      <c r="H17" s="27">
        <f t="shared" si="1"/>
        <v>1</v>
      </c>
      <c r="I17" s="17">
        <f t="shared" si="0"/>
        <v>519.67999999999995</v>
      </c>
    </row>
    <row r="18" spans="1:9" x14ac:dyDescent="0.25">
      <c r="A18" s="16">
        <v>46080</v>
      </c>
      <c r="B18" s="16">
        <v>46074</v>
      </c>
      <c r="C18" s="19">
        <v>32</v>
      </c>
      <c r="D18" s="16">
        <v>46112</v>
      </c>
      <c r="E18" s="18" t="s">
        <v>9</v>
      </c>
      <c r="F18" s="18" t="s">
        <v>454</v>
      </c>
      <c r="G18" s="17">
        <v>72.319999999999993</v>
      </c>
      <c r="H18" s="27">
        <f t="shared" si="1"/>
        <v>1</v>
      </c>
      <c r="I18" s="17">
        <f t="shared" si="0"/>
        <v>72.319999999999993</v>
      </c>
    </row>
    <row r="19" spans="1:9" x14ac:dyDescent="0.25">
      <c r="A19" s="16">
        <v>46080</v>
      </c>
      <c r="B19" s="16">
        <v>46066</v>
      </c>
      <c r="C19" s="19">
        <v>32</v>
      </c>
      <c r="D19" s="16">
        <v>46112</v>
      </c>
      <c r="E19" s="18" t="s">
        <v>9</v>
      </c>
      <c r="F19" s="18" t="s">
        <v>455</v>
      </c>
      <c r="G19" s="17">
        <v>64.290000000000006</v>
      </c>
      <c r="H19" s="27">
        <f t="shared" si="1"/>
        <v>1</v>
      </c>
      <c r="I19" s="17">
        <f t="shared" si="0"/>
        <v>64.290000000000006</v>
      </c>
    </row>
    <row r="20" spans="1:9" x14ac:dyDescent="0.25">
      <c r="A20" s="16">
        <v>46080</v>
      </c>
      <c r="B20" s="16">
        <v>46066</v>
      </c>
      <c r="C20" s="19">
        <v>32</v>
      </c>
      <c r="D20" s="16">
        <v>46112</v>
      </c>
      <c r="E20" s="18" t="s">
        <v>9</v>
      </c>
      <c r="F20" s="18" t="s">
        <v>456</v>
      </c>
      <c r="G20" s="17">
        <v>62.68</v>
      </c>
      <c r="H20" s="27">
        <f t="shared" si="1"/>
        <v>1</v>
      </c>
      <c r="I20" s="17">
        <f t="shared" si="0"/>
        <v>62.68</v>
      </c>
    </row>
    <row r="21" spans="1:9" x14ac:dyDescent="0.25">
      <c r="A21" s="16">
        <v>46080</v>
      </c>
      <c r="B21" s="16">
        <v>46066</v>
      </c>
      <c r="C21" s="19">
        <v>32</v>
      </c>
      <c r="D21" s="16">
        <v>46112</v>
      </c>
      <c r="E21" s="18" t="s">
        <v>9</v>
      </c>
      <c r="F21" s="18" t="s">
        <v>457</v>
      </c>
      <c r="G21" s="17">
        <v>65.13</v>
      </c>
      <c r="H21" s="27">
        <f t="shared" si="1"/>
        <v>1</v>
      </c>
      <c r="I21" s="17">
        <f t="shared" si="0"/>
        <v>65.13</v>
      </c>
    </row>
    <row r="22" spans="1:9" x14ac:dyDescent="0.25">
      <c r="A22" s="16">
        <v>46080</v>
      </c>
      <c r="B22" s="16">
        <v>46077</v>
      </c>
      <c r="C22" s="19">
        <v>32</v>
      </c>
      <c r="D22" s="16">
        <v>46112</v>
      </c>
      <c r="E22" s="18" t="s">
        <v>458</v>
      </c>
      <c r="F22" s="18" t="s">
        <v>459</v>
      </c>
      <c r="G22" s="17">
        <v>114.95</v>
      </c>
      <c r="H22" s="27">
        <f t="shared" si="1"/>
        <v>1</v>
      </c>
      <c r="I22" s="17">
        <f t="shared" si="0"/>
        <v>114.95</v>
      </c>
    </row>
    <row r="23" spans="1:9" x14ac:dyDescent="0.25">
      <c r="A23" s="16">
        <v>46080</v>
      </c>
      <c r="B23" s="16">
        <v>46080</v>
      </c>
      <c r="C23" s="19">
        <v>32</v>
      </c>
      <c r="D23" s="16">
        <v>46112</v>
      </c>
      <c r="E23" s="18" t="s">
        <v>290</v>
      </c>
      <c r="F23" s="18" t="s">
        <v>460</v>
      </c>
      <c r="G23" s="17">
        <v>12.18</v>
      </c>
      <c r="H23" s="27">
        <f t="shared" si="1"/>
        <v>1</v>
      </c>
      <c r="I23" s="17">
        <f t="shared" si="0"/>
        <v>12.18</v>
      </c>
    </row>
    <row r="24" spans="1:9" x14ac:dyDescent="0.25">
      <c r="A24" s="16">
        <v>46080</v>
      </c>
      <c r="B24" s="16">
        <v>46080</v>
      </c>
      <c r="C24" s="19">
        <v>32</v>
      </c>
      <c r="D24" s="16">
        <v>46112</v>
      </c>
      <c r="E24" s="18" t="s">
        <v>290</v>
      </c>
      <c r="F24" s="18" t="s">
        <v>461</v>
      </c>
      <c r="G24" s="17">
        <v>73.87</v>
      </c>
      <c r="H24" s="27">
        <f t="shared" si="1"/>
        <v>1</v>
      </c>
      <c r="I24" s="17">
        <f t="shared" si="0"/>
        <v>73.87</v>
      </c>
    </row>
    <row r="25" spans="1:9" x14ac:dyDescent="0.25">
      <c r="A25" s="16">
        <v>46081</v>
      </c>
      <c r="B25" s="16">
        <v>46081</v>
      </c>
      <c r="C25" s="19">
        <v>31</v>
      </c>
      <c r="D25" s="16">
        <v>46112</v>
      </c>
      <c r="E25" s="18" t="s">
        <v>9</v>
      </c>
      <c r="F25" s="18" t="s">
        <v>462</v>
      </c>
      <c r="G25" s="17">
        <v>148.77000000000001</v>
      </c>
      <c r="H25" s="27">
        <f t="shared" si="1"/>
        <v>0</v>
      </c>
      <c r="I25" s="17">
        <f t="shared" si="0"/>
        <v>0</v>
      </c>
    </row>
    <row r="26" spans="1:9" x14ac:dyDescent="0.25">
      <c r="A26" s="36"/>
      <c r="B26" s="36"/>
      <c r="C26" s="39"/>
      <c r="D26" s="36"/>
      <c r="E26" s="37"/>
      <c r="F26" s="37"/>
      <c r="G26" s="38"/>
      <c r="I26" s="17"/>
    </row>
    <row r="27" spans="1:9" x14ac:dyDescent="0.25">
      <c r="A27" s="36"/>
      <c r="B27" s="36"/>
      <c r="C27" s="39"/>
      <c r="D27" s="36"/>
      <c r="E27" s="37"/>
      <c r="F27" s="37"/>
      <c r="G27" s="38"/>
      <c r="I27" s="17"/>
    </row>
    <row r="28" spans="1:9" x14ac:dyDescent="0.25">
      <c r="A28" s="36"/>
      <c r="B28" s="36"/>
      <c r="C28" s="39"/>
      <c r="D28" s="36"/>
      <c r="E28" s="37"/>
      <c r="F28" s="37"/>
      <c r="G28" s="38"/>
      <c r="I28" s="17"/>
    </row>
    <row r="29" spans="1:9" x14ac:dyDescent="0.25">
      <c r="A29" s="36"/>
      <c r="B29" s="36"/>
      <c r="C29" s="39"/>
      <c r="D29" s="36"/>
      <c r="E29" s="37"/>
      <c r="F29" s="37"/>
      <c r="G29" s="38"/>
      <c r="I29" s="17"/>
    </row>
    <row r="30" spans="1:9" x14ac:dyDescent="0.25">
      <c r="A30" s="36"/>
      <c r="B30" s="36"/>
      <c r="C30" s="39"/>
      <c r="D30" s="36"/>
      <c r="E30" s="37"/>
      <c r="F30" s="37"/>
      <c r="G30" s="38"/>
      <c r="I30" s="17"/>
    </row>
    <row r="31" spans="1:9" x14ac:dyDescent="0.25">
      <c r="A31" s="36"/>
      <c r="B31" s="36"/>
      <c r="C31" s="39"/>
      <c r="D31" s="36"/>
      <c r="E31" s="37"/>
      <c r="F31" s="37"/>
      <c r="G31" s="38"/>
      <c r="I31" s="17"/>
    </row>
    <row r="32" spans="1:9" x14ac:dyDescent="0.25">
      <c r="A32" s="36"/>
      <c r="B32" s="36"/>
      <c r="C32" s="39"/>
      <c r="D32" s="36"/>
      <c r="E32" s="37"/>
      <c r="F32" s="37"/>
      <c r="G32" s="38"/>
      <c r="I32" s="17"/>
    </row>
    <row r="33" spans="1:9" x14ac:dyDescent="0.25">
      <c r="A33" s="36"/>
      <c r="B33" s="36"/>
      <c r="C33" s="39"/>
      <c r="D33" s="36"/>
      <c r="E33" s="37"/>
      <c r="F33" s="37"/>
      <c r="G33" s="38"/>
      <c r="I33" s="17"/>
    </row>
    <row r="34" spans="1:9" x14ac:dyDescent="0.25">
      <c r="A34" s="36"/>
      <c r="B34" s="36"/>
      <c r="C34" s="39"/>
      <c r="D34" s="36"/>
      <c r="E34" s="37"/>
      <c r="F34" s="37"/>
      <c r="G34" s="38"/>
      <c r="I34" s="17"/>
    </row>
    <row r="35" spans="1:9" x14ac:dyDescent="0.25">
      <c r="A35" s="36"/>
      <c r="B35" s="36"/>
      <c r="C35" s="39"/>
      <c r="D35" s="36"/>
      <c r="E35" s="37"/>
      <c r="F35" s="37"/>
      <c r="G35" s="38"/>
      <c r="I35" s="17"/>
    </row>
    <row r="36" spans="1:9" x14ac:dyDescent="0.25">
      <c r="A36" s="36"/>
      <c r="B36" s="36"/>
      <c r="C36" s="39"/>
      <c r="D36" s="36"/>
      <c r="E36" s="37"/>
      <c r="F36" s="37"/>
      <c r="G36" s="38"/>
      <c r="I36" s="17"/>
    </row>
    <row r="37" spans="1:9" x14ac:dyDescent="0.25">
      <c r="A37" s="36"/>
      <c r="B37" s="36"/>
      <c r="C37" s="39"/>
      <c r="D37" s="36"/>
      <c r="E37" s="37"/>
      <c r="F37" s="37"/>
      <c r="G37" s="38"/>
      <c r="I37" s="17"/>
    </row>
    <row r="38" spans="1:9" x14ac:dyDescent="0.25">
      <c r="A38" s="36"/>
      <c r="B38" s="36"/>
      <c r="C38" s="39"/>
      <c r="D38" s="36"/>
      <c r="E38" s="37"/>
      <c r="F38" s="37"/>
      <c r="G38" s="38"/>
      <c r="I38" s="17"/>
    </row>
    <row r="39" spans="1:9" x14ac:dyDescent="0.25">
      <c r="A39" s="36"/>
      <c r="B39" s="36"/>
      <c r="C39" s="39"/>
      <c r="D39" s="36"/>
      <c r="E39" s="37"/>
      <c r="F39" s="37"/>
      <c r="G39" s="38"/>
      <c r="I39" s="17"/>
    </row>
    <row r="40" spans="1:9" x14ac:dyDescent="0.25">
      <c r="A40" s="36"/>
      <c r="B40" s="36"/>
      <c r="C40" s="39"/>
      <c r="D40" s="36"/>
      <c r="E40" s="37"/>
      <c r="F40" s="37"/>
      <c r="G40" s="38"/>
      <c r="I40" s="17"/>
    </row>
    <row r="41" spans="1:9" x14ac:dyDescent="0.25">
      <c r="A41" s="36"/>
      <c r="B41" s="36"/>
      <c r="C41" s="39"/>
      <c r="D41" s="36"/>
      <c r="E41" s="37"/>
      <c r="F41" s="37"/>
      <c r="G41" s="38"/>
      <c r="I41" s="17"/>
    </row>
    <row r="42" spans="1:9" x14ac:dyDescent="0.25">
      <c r="A42" s="36"/>
      <c r="B42" s="36"/>
      <c r="C42" s="39"/>
      <c r="D42" s="36"/>
      <c r="E42" s="37"/>
      <c r="F42" s="37"/>
      <c r="G42" s="38"/>
      <c r="I42" s="17"/>
    </row>
    <row r="43" spans="1:9" x14ac:dyDescent="0.25">
      <c r="A43" s="36"/>
      <c r="B43" s="36"/>
      <c r="C43" s="39"/>
      <c r="D43" s="36"/>
      <c r="E43" s="37"/>
      <c r="F43" s="37"/>
      <c r="G43" s="38"/>
      <c r="I43" s="17"/>
    </row>
    <row r="44" spans="1:9" x14ac:dyDescent="0.25">
      <c r="A44" s="36"/>
      <c r="B44" s="36"/>
      <c r="C44" s="39"/>
      <c r="D44" s="36"/>
      <c r="E44" s="37"/>
      <c r="F44" s="37"/>
      <c r="G44" s="38"/>
      <c r="I44" s="17"/>
    </row>
    <row r="45" spans="1:9" x14ac:dyDescent="0.25">
      <c r="A45" s="36"/>
      <c r="B45" s="36"/>
      <c r="C45" s="39"/>
      <c r="D45" s="36"/>
      <c r="E45" s="37"/>
      <c r="F45" s="37"/>
      <c r="G45" s="38"/>
      <c r="I45" s="17"/>
    </row>
    <row r="46" spans="1:9" x14ac:dyDescent="0.25">
      <c r="A46" s="36"/>
      <c r="B46" s="36"/>
      <c r="C46" s="39"/>
      <c r="D46" s="36"/>
      <c r="E46" s="37"/>
      <c r="F46" s="37"/>
      <c r="G46" s="38"/>
      <c r="I46" s="17"/>
    </row>
    <row r="47" spans="1:9" x14ac:dyDescent="0.25">
      <c r="A47" s="36"/>
      <c r="B47" s="36"/>
      <c r="C47" s="39"/>
      <c r="D47" s="36"/>
      <c r="E47" s="37"/>
      <c r="F47" s="37"/>
      <c r="G47" s="38"/>
      <c r="I47" s="17"/>
    </row>
    <row r="48" spans="1:9" x14ac:dyDescent="0.25">
      <c r="A48" s="36"/>
      <c r="B48" s="36"/>
      <c r="C48" s="39"/>
      <c r="D48" s="36"/>
      <c r="E48" s="37"/>
      <c r="F48" s="37"/>
      <c r="G48" s="38"/>
      <c r="I48" s="17"/>
    </row>
    <row r="49" spans="1:9" x14ac:dyDescent="0.25">
      <c r="A49" s="36"/>
      <c r="B49" s="36"/>
      <c r="C49" s="39"/>
      <c r="D49" s="36"/>
      <c r="E49" s="37"/>
      <c r="F49" s="37"/>
      <c r="G49" s="38"/>
      <c r="I49" s="17"/>
    </row>
    <row r="50" spans="1:9" x14ac:dyDescent="0.25">
      <c r="A50" s="36"/>
      <c r="B50" s="36"/>
      <c r="C50" s="39"/>
      <c r="D50" s="36"/>
      <c r="E50" s="37"/>
      <c r="F50" s="37"/>
      <c r="G50" s="38"/>
      <c r="I50" s="17"/>
    </row>
    <row r="51" spans="1:9" x14ac:dyDescent="0.25">
      <c r="A51" s="36"/>
      <c r="B51" s="36"/>
      <c r="C51" s="39"/>
      <c r="D51" s="36"/>
      <c r="E51" s="37"/>
      <c r="F51" s="37"/>
      <c r="G51" s="38"/>
      <c r="I51" s="17"/>
    </row>
    <row r="52" spans="1:9" x14ac:dyDescent="0.25">
      <c r="A52" s="36"/>
      <c r="B52" s="36"/>
      <c r="C52" s="39"/>
      <c r="D52" s="36"/>
      <c r="E52" s="37"/>
      <c r="F52" s="37"/>
      <c r="G52" s="38"/>
      <c r="I52" s="17"/>
    </row>
    <row r="53" spans="1:9" x14ac:dyDescent="0.25">
      <c r="A53" s="36"/>
      <c r="B53" s="36"/>
      <c r="C53" s="39"/>
      <c r="D53" s="36"/>
      <c r="E53" s="37"/>
      <c r="F53" s="37"/>
      <c r="G53" s="38"/>
      <c r="I53" s="17"/>
    </row>
    <row r="54" spans="1:9" x14ac:dyDescent="0.25">
      <c r="A54" s="36"/>
      <c r="B54" s="36"/>
      <c r="C54" s="39"/>
      <c r="D54" s="36"/>
      <c r="E54" s="37"/>
      <c r="F54" s="37"/>
      <c r="G54" s="38"/>
      <c r="I54" s="17"/>
    </row>
    <row r="55" spans="1:9" x14ac:dyDescent="0.25">
      <c r="A55" s="36"/>
      <c r="B55" s="36"/>
      <c r="C55" s="39"/>
      <c r="D55" s="36"/>
      <c r="E55" s="37"/>
      <c r="F55" s="37"/>
      <c r="G55" s="38"/>
      <c r="I55" s="17"/>
    </row>
    <row r="56" spans="1:9" x14ac:dyDescent="0.25">
      <c r="A56" s="36"/>
      <c r="B56" s="36"/>
      <c r="C56" s="39"/>
      <c r="D56" s="36"/>
      <c r="E56" s="37"/>
      <c r="F56" s="37"/>
      <c r="G56" s="38"/>
      <c r="I56" s="17"/>
    </row>
    <row r="57" spans="1:9" x14ac:dyDescent="0.25">
      <c r="A57" s="36"/>
      <c r="B57" s="36"/>
      <c r="C57" s="39"/>
      <c r="D57" s="36"/>
      <c r="E57" s="37"/>
      <c r="F57" s="37"/>
      <c r="G57" s="38"/>
      <c r="I57" s="17"/>
    </row>
    <row r="58" spans="1:9" x14ac:dyDescent="0.25">
      <c r="A58" s="36"/>
      <c r="B58" s="36"/>
      <c r="C58" s="39"/>
      <c r="D58" s="36"/>
      <c r="E58" s="37"/>
      <c r="F58" s="37"/>
      <c r="G58" s="38"/>
      <c r="I58" s="17"/>
    </row>
    <row r="59" spans="1:9" x14ac:dyDescent="0.25">
      <c r="A59" s="36"/>
      <c r="B59" s="36"/>
      <c r="C59" s="39"/>
      <c r="D59" s="36"/>
      <c r="E59" s="37"/>
      <c r="F59" s="37"/>
      <c r="G59" s="38"/>
      <c r="I59" s="17"/>
    </row>
    <row r="60" spans="1:9" x14ac:dyDescent="0.25">
      <c r="A60" s="36"/>
      <c r="B60" s="36"/>
      <c r="C60" s="39"/>
      <c r="D60" s="36"/>
      <c r="E60" s="37"/>
      <c r="F60" s="37"/>
      <c r="G60" s="38"/>
      <c r="I60" s="17"/>
    </row>
    <row r="61" spans="1:9" x14ac:dyDescent="0.25">
      <c r="A61" s="36"/>
      <c r="B61" s="36"/>
      <c r="C61" s="39"/>
      <c r="D61" s="36"/>
      <c r="E61" s="37"/>
      <c r="F61" s="37"/>
      <c r="G61" s="38"/>
      <c r="I61" s="17"/>
    </row>
    <row r="62" spans="1:9" x14ac:dyDescent="0.25">
      <c r="A62" s="36"/>
      <c r="B62" s="36"/>
      <c r="C62" s="39"/>
      <c r="D62" s="36"/>
      <c r="E62" s="37"/>
      <c r="F62" s="37"/>
      <c r="G62" s="38"/>
      <c r="I62" s="17"/>
    </row>
    <row r="63" spans="1:9" x14ac:dyDescent="0.25">
      <c r="A63" s="36"/>
      <c r="B63" s="36"/>
      <c r="C63" s="39"/>
      <c r="D63" s="36"/>
      <c r="E63" s="37"/>
      <c r="F63" s="37"/>
      <c r="G63" s="38"/>
      <c r="I63" s="17"/>
    </row>
    <row r="64" spans="1:9" x14ac:dyDescent="0.25">
      <c r="A64" s="36"/>
      <c r="B64" s="36"/>
      <c r="C64" s="39"/>
      <c r="D64" s="36"/>
      <c r="E64" s="37"/>
      <c r="F64" s="37"/>
      <c r="G64" s="38"/>
      <c r="I64" s="17"/>
    </row>
    <row r="65" spans="1:9" x14ac:dyDescent="0.25">
      <c r="A65" s="36"/>
      <c r="B65" s="36"/>
      <c r="C65" s="39"/>
      <c r="D65" s="36"/>
      <c r="E65" s="37"/>
      <c r="F65" s="37"/>
      <c r="G65" s="38"/>
      <c r="I65" s="17"/>
    </row>
    <row r="66" spans="1:9" x14ac:dyDescent="0.25">
      <c r="A66" s="36"/>
      <c r="B66" s="36"/>
      <c r="C66" s="39"/>
      <c r="D66" s="36"/>
      <c r="E66" s="37"/>
      <c r="F66" s="37"/>
      <c r="G66" s="38"/>
      <c r="I66" s="17"/>
    </row>
    <row r="67" spans="1:9" x14ac:dyDescent="0.25">
      <c r="A67" s="36"/>
      <c r="B67" s="36"/>
      <c r="C67" s="39"/>
      <c r="D67" s="36"/>
      <c r="E67" s="37"/>
      <c r="F67" s="37"/>
      <c r="G67" s="38"/>
      <c r="I67" s="17"/>
    </row>
    <row r="68" spans="1:9" x14ac:dyDescent="0.25">
      <c r="A68" s="36"/>
      <c r="B68" s="36"/>
      <c r="C68" s="39"/>
      <c r="D68" s="36"/>
      <c r="E68" s="37"/>
      <c r="F68" s="37"/>
      <c r="G68" s="38"/>
      <c r="I68" s="17"/>
    </row>
    <row r="69" spans="1:9" x14ac:dyDescent="0.25">
      <c r="A69" s="36"/>
      <c r="B69" s="36"/>
      <c r="C69" s="39"/>
      <c r="D69" s="36"/>
      <c r="E69" s="37"/>
      <c r="F69" s="37"/>
      <c r="G69" s="38"/>
      <c r="I69" s="17"/>
    </row>
    <row r="70" spans="1:9" x14ac:dyDescent="0.25">
      <c r="A70" s="36"/>
      <c r="B70" s="36"/>
      <c r="C70" s="39"/>
      <c r="D70" s="36"/>
      <c r="E70" s="37"/>
      <c r="F70" s="37"/>
      <c r="G70" s="38"/>
      <c r="I70" s="17"/>
    </row>
    <row r="71" spans="1:9" x14ac:dyDescent="0.25">
      <c r="A71" s="36"/>
      <c r="B71" s="36"/>
      <c r="C71" s="39"/>
      <c r="D71" s="36"/>
      <c r="E71" s="37"/>
      <c r="F71" s="37"/>
      <c r="G71" s="38"/>
      <c r="I71" s="17"/>
    </row>
    <row r="72" spans="1:9" x14ac:dyDescent="0.25">
      <c r="A72" s="36"/>
      <c r="B72" s="36"/>
      <c r="C72" s="39"/>
      <c r="D72" s="36"/>
      <c r="E72" s="37"/>
      <c r="F72" s="37"/>
      <c r="G72" s="38"/>
      <c r="I72" s="17"/>
    </row>
    <row r="73" spans="1:9" x14ac:dyDescent="0.25">
      <c r="A73" s="36"/>
      <c r="B73" s="36"/>
      <c r="C73" s="39"/>
      <c r="D73" s="36"/>
      <c r="E73" s="37"/>
      <c r="F73" s="37"/>
      <c r="G73" s="38"/>
      <c r="I73" s="17"/>
    </row>
    <row r="74" spans="1:9" x14ac:dyDescent="0.25">
      <c r="A74" s="36"/>
      <c r="B74" s="36"/>
      <c r="C74" s="39"/>
      <c r="D74" s="36"/>
      <c r="E74" s="37"/>
      <c r="F74" s="37"/>
      <c r="G74" s="38"/>
      <c r="I74" s="17"/>
    </row>
    <row r="75" spans="1:9" x14ac:dyDescent="0.25">
      <c r="A75" s="36"/>
      <c r="B75" s="36"/>
      <c r="C75" s="39"/>
      <c r="D75" s="36"/>
      <c r="E75" s="37"/>
      <c r="F75" s="37"/>
      <c r="G75" s="38"/>
      <c r="I75" s="17"/>
    </row>
    <row r="76" spans="1:9" x14ac:dyDescent="0.25">
      <c r="A76" s="36"/>
      <c r="B76" s="36"/>
      <c r="C76" s="39"/>
      <c r="D76" s="36"/>
      <c r="E76" s="37"/>
      <c r="F76" s="37"/>
      <c r="G76" s="38"/>
      <c r="I76" s="17"/>
    </row>
    <row r="77" spans="1:9" x14ac:dyDescent="0.25">
      <c r="A77" s="36"/>
      <c r="B77" s="36"/>
      <c r="C77" s="39"/>
      <c r="D77" s="36"/>
      <c r="E77" s="37"/>
      <c r="F77" s="37"/>
      <c r="G77" s="38"/>
      <c r="I77" s="17"/>
    </row>
    <row r="78" spans="1:9" x14ac:dyDescent="0.25">
      <c r="A78" s="36"/>
      <c r="B78" s="36"/>
      <c r="C78" s="39"/>
      <c r="D78" s="36"/>
      <c r="E78" s="37"/>
      <c r="F78" s="37"/>
      <c r="G78" s="38"/>
      <c r="I78" s="17"/>
    </row>
    <row r="79" spans="1:9" x14ac:dyDescent="0.25">
      <c r="A79" s="36"/>
      <c r="B79" s="36"/>
      <c r="C79" s="39"/>
      <c r="D79" s="36"/>
      <c r="E79" s="37"/>
      <c r="F79" s="37"/>
      <c r="G79" s="38"/>
      <c r="I79" s="17"/>
    </row>
    <row r="80" spans="1:9" x14ac:dyDescent="0.25">
      <c r="A80" s="36"/>
      <c r="B80" s="36"/>
      <c r="C80" s="39"/>
      <c r="D80" s="36"/>
      <c r="E80" s="37"/>
      <c r="F80" s="37"/>
      <c r="G80" s="38"/>
      <c r="I80" s="17"/>
    </row>
    <row r="81" spans="1:9" x14ac:dyDescent="0.25">
      <c r="A81" s="36"/>
      <c r="B81" s="36"/>
      <c r="C81" s="39"/>
      <c r="D81" s="36"/>
      <c r="E81" s="37"/>
      <c r="F81" s="37"/>
      <c r="G81" s="38"/>
      <c r="I81" s="17"/>
    </row>
    <row r="82" spans="1:9" x14ac:dyDescent="0.25">
      <c r="A82" s="36"/>
      <c r="B82" s="36"/>
      <c r="C82" s="39"/>
      <c r="D82" s="36"/>
      <c r="E82" s="37"/>
      <c r="F82" s="37"/>
      <c r="G82" s="38"/>
      <c r="I82" s="17"/>
    </row>
    <row r="83" spans="1:9" x14ac:dyDescent="0.25">
      <c r="A83" s="36"/>
      <c r="B83" s="36"/>
      <c r="C83" s="39"/>
      <c r="D83" s="36"/>
      <c r="E83" s="37"/>
      <c r="F83" s="37"/>
      <c r="G83" s="38"/>
      <c r="I83" s="17"/>
    </row>
    <row r="84" spans="1:9" x14ac:dyDescent="0.25">
      <c r="A84" s="36"/>
      <c r="B84" s="36"/>
      <c r="C84" s="39"/>
      <c r="D84" s="36"/>
      <c r="E84" s="37"/>
      <c r="F84" s="37"/>
      <c r="G84" s="38"/>
      <c r="I84" s="17"/>
    </row>
    <row r="85" spans="1:9" x14ac:dyDescent="0.25">
      <c r="A85" s="36"/>
      <c r="B85" s="36"/>
      <c r="C85" s="39"/>
      <c r="D85" s="36"/>
      <c r="E85" s="37"/>
      <c r="F85" s="37"/>
      <c r="G85" s="38"/>
      <c r="I85" s="17"/>
    </row>
    <row r="86" spans="1:9" x14ac:dyDescent="0.25">
      <c r="A86" s="36"/>
      <c r="B86" s="36"/>
      <c r="C86" s="39"/>
      <c r="D86" s="36"/>
      <c r="E86" s="37"/>
      <c r="F86" s="37"/>
      <c r="G86" s="38"/>
      <c r="I86" s="17"/>
    </row>
    <row r="87" spans="1:9" x14ac:dyDescent="0.25">
      <c r="A87" s="36"/>
      <c r="B87" s="36"/>
      <c r="C87" s="39"/>
      <c r="D87" s="36"/>
      <c r="E87" s="37"/>
      <c r="F87" s="37"/>
      <c r="G87" s="38"/>
      <c r="I87" s="17"/>
    </row>
    <row r="88" spans="1:9" x14ac:dyDescent="0.25">
      <c r="A88" s="36"/>
      <c r="B88" s="36"/>
      <c r="C88" s="39"/>
      <c r="D88" s="36"/>
      <c r="E88" s="37"/>
      <c r="F88" s="37"/>
      <c r="G88" s="38"/>
      <c r="I88" s="17"/>
    </row>
    <row r="89" spans="1:9" x14ac:dyDescent="0.25">
      <c r="A89" s="36"/>
      <c r="B89" s="36"/>
      <c r="C89" s="39"/>
      <c r="D89" s="36"/>
      <c r="E89" s="37"/>
      <c r="F89" s="37"/>
      <c r="G89" s="38"/>
      <c r="I89" s="17"/>
    </row>
    <row r="90" spans="1:9" x14ac:dyDescent="0.25">
      <c r="A90" s="36"/>
      <c r="B90" s="36"/>
      <c r="C90" s="39"/>
      <c r="D90" s="36"/>
      <c r="E90" s="37"/>
      <c r="F90" s="37"/>
      <c r="G90" s="38"/>
      <c r="I90" s="17"/>
    </row>
    <row r="91" spans="1:9" x14ac:dyDescent="0.25">
      <c r="A91" s="36"/>
      <c r="B91" s="36"/>
      <c r="C91" s="39"/>
      <c r="D91" s="36"/>
      <c r="E91" s="37"/>
      <c r="F91" s="37"/>
      <c r="G91" s="38"/>
      <c r="I91" s="17"/>
    </row>
    <row r="92" spans="1:9" x14ac:dyDescent="0.25">
      <c r="A92" s="36"/>
      <c r="B92" s="36"/>
      <c r="C92" s="39"/>
      <c r="D92" s="36"/>
      <c r="E92" s="37"/>
      <c r="F92" s="37"/>
      <c r="G92" s="38"/>
      <c r="I92" s="17"/>
    </row>
    <row r="93" spans="1:9" x14ac:dyDescent="0.25">
      <c r="A93" s="36"/>
      <c r="B93" s="36"/>
      <c r="C93" s="39"/>
      <c r="D93" s="36"/>
      <c r="E93" s="37"/>
      <c r="F93" s="37"/>
      <c r="G93" s="38"/>
      <c r="I93" s="17"/>
    </row>
    <row r="94" spans="1:9" x14ac:dyDescent="0.25">
      <c r="A94" s="36"/>
      <c r="B94" s="36"/>
      <c r="C94" s="39"/>
      <c r="D94" s="36"/>
      <c r="E94" s="37"/>
      <c r="F94" s="37"/>
      <c r="G94" s="38"/>
      <c r="I94" s="17"/>
    </row>
    <row r="95" spans="1:9" x14ac:dyDescent="0.25">
      <c r="A95" s="36"/>
      <c r="B95" s="36"/>
      <c r="C95" s="39"/>
      <c r="D95" s="36"/>
      <c r="E95" s="37"/>
      <c r="F95" s="37"/>
      <c r="G95" s="38"/>
      <c r="I95" s="17"/>
    </row>
    <row r="96" spans="1:9" x14ac:dyDescent="0.25">
      <c r="A96" s="36"/>
      <c r="B96" s="36"/>
      <c r="C96" s="39"/>
      <c r="D96" s="36"/>
      <c r="E96" s="37"/>
      <c r="F96" s="37"/>
      <c r="G96" s="38"/>
      <c r="I96" s="17"/>
    </row>
    <row r="97" spans="1:9" x14ac:dyDescent="0.25">
      <c r="A97" s="36"/>
      <c r="B97" s="36"/>
      <c r="C97" s="39"/>
      <c r="D97" s="36"/>
      <c r="E97" s="37"/>
      <c r="F97" s="37"/>
      <c r="G97" s="38"/>
      <c r="I97" s="17"/>
    </row>
    <row r="98" spans="1:9" x14ac:dyDescent="0.25">
      <c r="A98" s="36"/>
      <c r="B98" s="36"/>
      <c r="C98" s="39"/>
      <c r="D98" s="36"/>
      <c r="E98" s="37"/>
      <c r="F98" s="37"/>
      <c r="G98" s="38"/>
      <c r="I98" s="17"/>
    </row>
    <row r="99" spans="1:9" x14ac:dyDescent="0.25">
      <c r="A99" s="36"/>
      <c r="B99" s="36"/>
      <c r="C99" s="39"/>
      <c r="D99" s="36"/>
      <c r="E99" s="37"/>
      <c r="F99" s="37"/>
      <c r="G99" s="38"/>
      <c r="I99" s="17"/>
    </row>
    <row r="100" spans="1:9" x14ac:dyDescent="0.25">
      <c r="A100" s="36"/>
      <c r="B100" s="36"/>
      <c r="C100" s="39"/>
      <c r="D100" s="36"/>
      <c r="E100" s="37"/>
      <c r="F100" s="37"/>
      <c r="G100" s="38"/>
      <c r="I100" s="17"/>
    </row>
    <row r="101" spans="1:9" x14ac:dyDescent="0.25">
      <c r="A101" s="36"/>
      <c r="B101" s="36"/>
      <c r="C101" s="39"/>
      <c r="D101" s="36"/>
      <c r="E101" s="37"/>
      <c r="F101" s="37"/>
      <c r="G101" s="38"/>
      <c r="I101" s="17"/>
    </row>
    <row r="102" spans="1:9" x14ac:dyDescent="0.25">
      <c r="A102" s="36"/>
      <c r="B102" s="36"/>
      <c r="C102" s="39"/>
      <c r="D102" s="36"/>
      <c r="E102" s="37"/>
      <c r="F102" s="37"/>
      <c r="G102" s="38"/>
      <c r="I102" s="17"/>
    </row>
    <row r="103" spans="1:9" x14ac:dyDescent="0.25">
      <c r="A103" s="36"/>
      <c r="B103" s="36"/>
      <c r="C103" s="39"/>
      <c r="D103" s="36"/>
      <c r="E103" s="37"/>
      <c r="F103" s="37"/>
      <c r="G103" s="38"/>
      <c r="I103" s="17"/>
    </row>
    <row r="104" spans="1:9" x14ac:dyDescent="0.25">
      <c r="A104" s="36"/>
      <c r="B104" s="36"/>
      <c r="C104" s="39"/>
      <c r="D104" s="36"/>
      <c r="E104" s="37"/>
      <c r="F104" s="37"/>
      <c r="G104" s="38"/>
      <c r="I104" s="17"/>
    </row>
    <row r="105" spans="1:9" x14ac:dyDescent="0.25">
      <c r="A105" s="36"/>
      <c r="B105" s="36"/>
      <c r="C105" s="39"/>
      <c r="D105" s="36"/>
      <c r="E105" s="37"/>
      <c r="F105" s="37"/>
      <c r="G105" s="38"/>
      <c r="I105" s="17"/>
    </row>
    <row r="106" spans="1:9" x14ac:dyDescent="0.25">
      <c r="A106" s="36"/>
      <c r="B106" s="36"/>
      <c r="C106" s="39"/>
      <c r="D106" s="36"/>
      <c r="E106" s="37"/>
      <c r="F106" s="37"/>
      <c r="G106" s="38"/>
      <c r="I106" s="17"/>
    </row>
    <row r="107" spans="1:9" x14ac:dyDescent="0.25">
      <c r="A107" s="36"/>
      <c r="B107" s="36"/>
      <c r="C107" s="39"/>
      <c r="D107" s="36"/>
      <c r="E107" s="37"/>
      <c r="F107" s="37"/>
      <c r="G107" s="38"/>
      <c r="I107" s="17"/>
    </row>
    <row r="108" spans="1:9" x14ac:dyDescent="0.25">
      <c r="A108" s="36"/>
      <c r="B108" s="36"/>
      <c r="C108" s="39"/>
      <c r="D108" s="36"/>
      <c r="E108" s="37"/>
      <c r="F108" s="37"/>
      <c r="G108" s="38"/>
      <c r="I108" s="17"/>
    </row>
    <row r="109" spans="1:9" x14ac:dyDescent="0.25">
      <c r="A109" s="36"/>
      <c r="B109" s="36"/>
      <c r="C109" s="39"/>
      <c r="D109" s="36"/>
      <c r="E109" s="37"/>
      <c r="F109" s="37"/>
      <c r="G109" s="38"/>
      <c r="I109" s="17"/>
    </row>
    <row r="110" spans="1:9" x14ac:dyDescent="0.25">
      <c r="A110" s="36"/>
      <c r="B110" s="36"/>
      <c r="C110" s="39"/>
      <c r="D110" s="36"/>
      <c r="E110" s="37"/>
      <c r="F110" s="37"/>
      <c r="G110" s="38"/>
      <c r="I110" s="17"/>
    </row>
    <row r="111" spans="1:9" x14ac:dyDescent="0.25">
      <c r="A111" s="36"/>
      <c r="B111" s="36"/>
      <c r="C111" s="39"/>
      <c r="D111" s="36"/>
      <c r="E111" s="37"/>
      <c r="F111" s="37"/>
      <c r="G111" s="38"/>
      <c r="I111" s="17"/>
    </row>
    <row r="112" spans="1:9" x14ac:dyDescent="0.25">
      <c r="A112" s="36"/>
      <c r="B112" s="36"/>
      <c r="C112" s="39"/>
      <c r="D112" s="36"/>
      <c r="E112" s="37"/>
      <c r="F112" s="37"/>
      <c r="G112" s="38"/>
      <c r="I112" s="17"/>
    </row>
    <row r="113" spans="1:9" x14ac:dyDescent="0.25">
      <c r="A113" s="36"/>
      <c r="B113" s="36"/>
      <c r="C113" s="39"/>
      <c r="D113" s="36"/>
      <c r="E113" s="37"/>
      <c r="F113" s="37"/>
      <c r="G113" s="38"/>
      <c r="I113" s="17"/>
    </row>
    <row r="114" spans="1:9" x14ac:dyDescent="0.25">
      <c r="A114" s="36"/>
      <c r="B114" s="36"/>
      <c r="C114" s="39"/>
      <c r="D114" s="36"/>
      <c r="E114" s="37"/>
      <c r="F114" s="37"/>
      <c r="G114" s="38"/>
      <c r="I114" s="17"/>
    </row>
    <row r="115" spans="1:9" x14ac:dyDescent="0.25">
      <c r="A115" s="36"/>
      <c r="B115" s="36"/>
      <c r="C115" s="39"/>
      <c r="D115" s="36"/>
      <c r="E115" s="37"/>
      <c r="F115" s="37"/>
      <c r="G115" s="38"/>
      <c r="I115" s="17"/>
    </row>
    <row r="116" spans="1:9" x14ac:dyDescent="0.25">
      <c r="A116" s="36"/>
      <c r="B116" s="36"/>
      <c r="C116" s="39"/>
      <c r="D116" s="36"/>
      <c r="E116" s="37"/>
      <c r="F116" s="37"/>
      <c r="G116" s="38"/>
      <c r="I116" s="17"/>
    </row>
    <row r="117" spans="1:9" x14ac:dyDescent="0.25">
      <c r="A117" s="36"/>
      <c r="B117" s="36"/>
      <c r="C117" s="39"/>
      <c r="D117" s="36"/>
      <c r="E117" s="37"/>
      <c r="F117" s="37"/>
      <c r="G117" s="38"/>
      <c r="I117" s="17"/>
    </row>
    <row r="118" spans="1:9" x14ac:dyDescent="0.25">
      <c r="A118" s="36"/>
      <c r="B118" s="36"/>
      <c r="C118" s="39"/>
      <c r="D118" s="36"/>
      <c r="E118" s="37"/>
      <c r="F118" s="37"/>
      <c r="G118" s="38"/>
      <c r="I118" s="17"/>
    </row>
    <row r="119" spans="1:9" x14ac:dyDescent="0.25">
      <c r="A119" s="36"/>
      <c r="B119" s="36"/>
      <c r="C119" s="39"/>
      <c r="D119" s="36"/>
      <c r="E119" s="37"/>
      <c r="F119" s="37"/>
      <c r="G119" s="38"/>
      <c r="I119" s="17"/>
    </row>
    <row r="120" spans="1:9" x14ac:dyDescent="0.25">
      <c r="A120" s="36"/>
      <c r="B120" s="36"/>
      <c r="C120" s="39"/>
      <c r="D120" s="36"/>
      <c r="E120" s="37"/>
      <c r="F120" s="37"/>
      <c r="G120" s="38"/>
      <c r="I120" s="17"/>
    </row>
    <row r="121" spans="1:9" x14ac:dyDescent="0.25">
      <c r="A121" s="36"/>
      <c r="B121" s="36"/>
      <c r="C121" s="39"/>
      <c r="D121" s="36"/>
      <c r="E121" s="37"/>
      <c r="F121" s="37"/>
      <c r="G121" s="38"/>
      <c r="I121" s="17"/>
    </row>
    <row r="122" spans="1:9" x14ac:dyDescent="0.25">
      <c r="A122" s="36"/>
      <c r="B122" s="36"/>
      <c r="C122" s="39"/>
      <c r="D122" s="36"/>
      <c r="E122" s="37"/>
      <c r="F122" s="37"/>
      <c r="G122" s="38"/>
      <c r="I122" s="17"/>
    </row>
    <row r="123" spans="1:9" x14ac:dyDescent="0.25">
      <c r="A123" s="36"/>
      <c r="B123" s="36"/>
      <c r="C123" s="39"/>
      <c r="D123" s="36"/>
      <c r="E123" s="37"/>
      <c r="F123" s="37"/>
      <c r="G123" s="38"/>
      <c r="I123" s="17"/>
    </row>
    <row r="124" spans="1:9" x14ac:dyDescent="0.25">
      <c r="A124" s="36"/>
      <c r="B124" s="36"/>
      <c r="C124" s="39"/>
      <c r="D124" s="36"/>
      <c r="E124" s="37"/>
      <c r="F124" s="37"/>
      <c r="G124" s="38"/>
      <c r="I124" s="17"/>
    </row>
    <row r="125" spans="1:9" x14ac:dyDescent="0.25">
      <c r="A125" s="36"/>
      <c r="B125" s="36"/>
      <c r="C125" s="39"/>
      <c r="D125" s="36"/>
      <c r="E125" s="37"/>
      <c r="F125" s="37"/>
      <c r="G125" s="38"/>
      <c r="I125" s="17"/>
    </row>
    <row r="126" spans="1:9" x14ac:dyDescent="0.25">
      <c r="A126" s="36"/>
      <c r="B126" s="36"/>
      <c r="C126" s="39"/>
      <c r="D126" s="36"/>
      <c r="E126" s="37"/>
      <c r="F126" s="37"/>
      <c r="G126" s="38"/>
      <c r="I126" s="17"/>
    </row>
    <row r="127" spans="1:9" x14ac:dyDescent="0.25">
      <c r="A127" s="36"/>
      <c r="B127" s="36"/>
      <c r="C127" s="39"/>
      <c r="D127" s="36"/>
      <c r="E127" s="37"/>
      <c r="F127" s="37"/>
      <c r="G127" s="38"/>
      <c r="I127" s="17"/>
    </row>
    <row r="128" spans="1:9" x14ac:dyDescent="0.25">
      <c r="A128" s="36"/>
      <c r="B128" s="36"/>
      <c r="C128" s="39"/>
      <c r="D128" s="36"/>
      <c r="E128" s="37"/>
      <c r="F128" s="37"/>
      <c r="G128" s="38"/>
      <c r="I128" s="17"/>
    </row>
    <row r="129" spans="1:9" x14ac:dyDescent="0.25">
      <c r="A129" s="36"/>
      <c r="B129" s="36"/>
      <c r="C129" s="39"/>
      <c r="D129" s="36"/>
      <c r="E129" s="37"/>
      <c r="F129" s="37"/>
      <c r="G129" s="38"/>
      <c r="I129" s="17"/>
    </row>
    <row r="130" spans="1:9" x14ac:dyDescent="0.25">
      <c r="A130" s="36"/>
      <c r="B130" s="36"/>
      <c r="C130" s="39"/>
      <c r="D130" s="36"/>
      <c r="E130" s="37"/>
      <c r="F130" s="37"/>
      <c r="G130" s="38"/>
      <c r="I130" s="17"/>
    </row>
    <row r="131" spans="1:9" x14ac:dyDescent="0.25">
      <c r="A131" s="36"/>
      <c r="B131" s="36"/>
      <c r="C131" s="39"/>
      <c r="D131" s="36"/>
      <c r="E131" s="37"/>
      <c r="F131" s="37"/>
      <c r="G131" s="38"/>
      <c r="I131" s="17"/>
    </row>
    <row r="132" spans="1:9" x14ac:dyDescent="0.25">
      <c r="A132" s="36"/>
      <c r="B132" s="36"/>
      <c r="C132" s="39"/>
      <c r="D132" s="36"/>
      <c r="E132" s="37"/>
      <c r="F132" s="37"/>
      <c r="G132" s="38"/>
      <c r="I132" s="17"/>
    </row>
    <row r="133" spans="1:9" x14ac:dyDescent="0.25">
      <c r="A133" s="36"/>
      <c r="B133" s="36"/>
      <c r="C133" s="39"/>
      <c r="D133" s="36"/>
      <c r="E133" s="37"/>
      <c r="F133" s="37"/>
      <c r="G133" s="38"/>
      <c r="I133" s="17"/>
    </row>
    <row r="134" spans="1:9" x14ac:dyDescent="0.25">
      <c r="A134" s="36"/>
      <c r="B134" s="36"/>
      <c r="C134" s="39"/>
      <c r="D134" s="36"/>
      <c r="E134" s="37"/>
      <c r="F134" s="37"/>
      <c r="G134" s="38"/>
      <c r="I134" s="17"/>
    </row>
    <row r="135" spans="1:9" x14ac:dyDescent="0.25">
      <c r="A135" s="36"/>
      <c r="B135" s="36"/>
      <c r="C135" s="39"/>
      <c r="D135" s="36"/>
      <c r="E135" s="37"/>
      <c r="F135" s="37"/>
      <c r="G135" s="38"/>
      <c r="I135" s="17"/>
    </row>
    <row r="136" spans="1:9" x14ac:dyDescent="0.25">
      <c r="A136" s="36"/>
      <c r="B136" s="36"/>
      <c r="C136" s="39"/>
      <c r="D136" s="36"/>
      <c r="E136" s="37"/>
      <c r="F136" s="37"/>
      <c r="G136" s="38"/>
      <c r="I136" s="17"/>
    </row>
    <row r="137" spans="1:9" x14ac:dyDescent="0.25">
      <c r="A137" s="36"/>
      <c r="B137" s="36"/>
      <c r="C137" s="39"/>
      <c r="D137" s="36"/>
      <c r="E137" s="37"/>
      <c r="F137" s="37"/>
      <c r="G137" s="38"/>
      <c r="I137" s="17"/>
    </row>
    <row r="138" spans="1:9" x14ac:dyDescent="0.25">
      <c r="A138" s="36"/>
      <c r="B138" s="36"/>
      <c r="C138" s="39"/>
      <c r="D138" s="36"/>
      <c r="E138" s="37"/>
      <c r="F138" s="37"/>
      <c r="G138" s="38"/>
      <c r="I138" s="17"/>
    </row>
    <row r="139" spans="1:9" x14ac:dyDescent="0.25">
      <c r="A139" s="36"/>
      <c r="B139" s="36"/>
      <c r="C139" s="39"/>
      <c r="D139" s="36"/>
      <c r="E139" s="37"/>
      <c r="F139" s="37"/>
      <c r="G139" s="38"/>
      <c r="I139" s="17"/>
    </row>
    <row r="140" spans="1:9" x14ac:dyDescent="0.25">
      <c r="A140" s="36"/>
      <c r="B140" s="36"/>
      <c r="C140" s="39"/>
      <c r="D140" s="36"/>
      <c r="E140" s="37"/>
      <c r="F140" s="37"/>
      <c r="G140" s="38"/>
      <c r="I140" s="17"/>
    </row>
    <row r="141" spans="1:9" x14ac:dyDescent="0.25">
      <c r="A141" s="36"/>
      <c r="B141" s="36"/>
      <c r="C141" s="39"/>
      <c r="D141" s="36"/>
      <c r="E141" s="37"/>
      <c r="F141" s="37"/>
      <c r="G141" s="38"/>
      <c r="I141" s="17"/>
    </row>
    <row r="142" spans="1:9" x14ac:dyDescent="0.25">
      <c r="A142" s="36"/>
      <c r="B142" s="36"/>
      <c r="C142" s="39"/>
      <c r="D142" s="36"/>
      <c r="E142" s="37"/>
      <c r="F142" s="37"/>
      <c r="G142" s="38"/>
      <c r="I142" s="17"/>
    </row>
    <row r="143" spans="1:9" x14ac:dyDescent="0.25">
      <c r="A143" s="36"/>
      <c r="B143" s="36"/>
      <c r="C143" s="39"/>
      <c r="D143" s="36"/>
      <c r="E143" s="37"/>
      <c r="F143" s="37"/>
      <c r="G143" s="38"/>
      <c r="I143" s="17"/>
    </row>
    <row r="144" spans="1:9" x14ac:dyDescent="0.25">
      <c r="A144" s="36"/>
      <c r="B144" s="36"/>
      <c r="C144" s="39"/>
      <c r="D144" s="36"/>
      <c r="E144" s="37"/>
      <c r="F144" s="37"/>
      <c r="G144" s="38"/>
      <c r="I144" s="17"/>
    </row>
    <row r="145" spans="1:9" x14ac:dyDescent="0.25">
      <c r="A145" s="36"/>
      <c r="B145" s="36"/>
      <c r="C145" s="39"/>
      <c r="D145" s="36"/>
      <c r="E145" s="37"/>
      <c r="F145" s="37"/>
      <c r="G145" s="38"/>
      <c r="I145" s="17"/>
    </row>
    <row r="146" spans="1:9" x14ac:dyDescent="0.25">
      <c r="A146" s="36"/>
      <c r="B146" s="36"/>
      <c r="C146" s="39"/>
      <c r="D146" s="36"/>
      <c r="E146" s="37"/>
      <c r="F146" s="37"/>
      <c r="G146" s="38"/>
      <c r="I146" s="17"/>
    </row>
    <row r="147" spans="1:9" x14ac:dyDescent="0.25">
      <c r="A147" s="36"/>
      <c r="B147" s="36"/>
      <c r="C147" s="39"/>
      <c r="D147" s="36"/>
      <c r="E147" s="37"/>
      <c r="F147" s="37"/>
      <c r="G147" s="38"/>
      <c r="I147" s="17"/>
    </row>
    <row r="148" spans="1:9" x14ac:dyDescent="0.25">
      <c r="A148" s="36"/>
      <c r="B148" s="36"/>
      <c r="C148" s="39"/>
      <c r="D148" s="36"/>
      <c r="E148" s="37"/>
      <c r="F148" s="37"/>
      <c r="G148" s="38"/>
      <c r="I148" s="17"/>
    </row>
    <row r="149" spans="1:9" x14ac:dyDescent="0.25">
      <c r="A149" s="36"/>
      <c r="B149" s="36"/>
      <c r="C149" s="39"/>
      <c r="D149" s="36"/>
      <c r="E149" s="37"/>
      <c r="F149" s="37"/>
      <c r="G149" s="38"/>
      <c r="I149" s="17"/>
    </row>
    <row r="150" spans="1:9" x14ac:dyDescent="0.25">
      <c r="A150" s="36"/>
      <c r="B150" s="36"/>
      <c r="C150" s="39"/>
      <c r="D150" s="36"/>
      <c r="E150" s="37"/>
      <c r="F150" s="37"/>
      <c r="G150" s="38"/>
      <c r="I150" s="17"/>
    </row>
    <row r="151" spans="1:9" x14ac:dyDescent="0.25">
      <c r="A151" s="36"/>
      <c r="B151" s="36"/>
      <c r="C151" s="39"/>
      <c r="D151" s="36"/>
      <c r="E151" s="37"/>
      <c r="F151" s="37"/>
      <c r="G151" s="38"/>
      <c r="I151" s="17"/>
    </row>
    <row r="152" spans="1:9" x14ac:dyDescent="0.25">
      <c r="A152" s="36"/>
      <c r="B152" s="36"/>
      <c r="C152" s="39"/>
      <c r="D152" s="36"/>
      <c r="E152" s="37"/>
      <c r="F152" s="37"/>
      <c r="G152" s="38"/>
      <c r="I152" s="17"/>
    </row>
    <row r="153" spans="1:9" x14ac:dyDescent="0.25">
      <c r="A153" s="36"/>
      <c r="B153" s="36"/>
      <c r="C153" s="39"/>
      <c r="D153" s="36"/>
      <c r="E153" s="37"/>
      <c r="F153" s="37"/>
      <c r="G153" s="38"/>
      <c r="I153" s="17"/>
    </row>
    <row r="154" spans="1:9" x14ac:dyDescent="0.25">
      <c r="A154" s="36"/>
      <c r="B154" s="36"/>
      <c r="C154" s="39"/>
      <c r="D154" s="36"/>
      <c r="E154" s="37"/>
      <c r="F154" s="37"/>
      <c r="G154" s="38"/>
      <c r="I154" s="17"/>
    </row>
    <row r="155" spans="1:9" x14ac:dyDescent="0.25">
      <c r="A155" s="36"/>
      <c r="B155" s="36"/>
      <c r="C155" s="39"/>
      <c r="D155" s="36"/>
      <c r="E155" s="37"/>
      <c r="F155" s="37"/>
      <c r="G155" s="38"/>
      <c r="I155" s="17"/>
    </row>
    <row r="156" spans="1:9" x14ac:dyDescent="0.25">
      <c r="A156" s="36"/>
      <c r="B156" s="36"/>
      <c r="C156" s="39"/>
      <c r="D156" s="36"/>
      <c r="E156" s="37"/>
      <c r="F156" s="37"/>
      <c r="G156" s="38"/>
      <c r="I156" s="17"/>
    </row>
    <row r="157" spans="1:9" x14ac:dyDescent="0.25">
      <c r="A157" s="36"/>
      <c r="B157" s="36"/>
      <c r="C157" s="39"/>
      <c r="D157" s="36"/>
      <c r="E157" s="37"/>
      <c r="F157" s="37"/>
      <c r="G157" s="38"/>
      <c r="I157" s="17"/>
    </row>
    <row r="158" spans="1:9" x14ac:dyDescent="0.25">
      <c r="A158" s="36"/>
      <c r="B158" s="36"/>
      <c r="C158" s="39"/>
      <c r="D158" s="36"/>
      <c r="E158" s="37"/>
      <c r="F158" s="37"/>
      <c r="G158" s="38"/>
      <c r="I158" s="17"/>
    </row>
    <row r="159" spans="1:9" x14ac:dyDescent="0.25">
      <c r="A159" s="36"/>
      <c r="B159" s="36"/>
      <c r="C159" s="39"/>
      <c r="D159" s="36"/>
      <c r="E159" s="37"/>
      <c r="F159" s="37"/>
      <c r="G159" s="38"/>
      <c r="I159" s="17"/>
    </row>
    <row r="160" spans="1:9" x14ac:dyDescent="0.25">
      <c r="A160" s="36"/>
      <c r="B160" s="36"/>
      <c r="C160" s="39"/>
      <c r="D160" s="36"/>
      <c r="E160" s="37"/>
      <c r="F160" s="37"/>
      <c r="G160" s="38"/>
      <c r="I160" s="17"/>
    </row>
    <row r="161" spans="1:9" x14ac:dyDescent="0.25">
      <c r="A161" s="36"/>
      <c r="B161" s="36"/>
      <c r="C161" s="39"/>
      <c r="D161" s="36"/>
      <c r="E161" s="37"/>
      <c r="F161" s="37"/>
      <c r="G161" s="38"/>
      <c r="I161" s="17"/>
    </row>
    <row r="162" spans="1:9" x14ac:dyDescent="0.25">
      <c r="A162" s="36"/>
      <c r="B162" s="36"/>
      <c r="C162" s="39"/>
      <c r="D162" s="36"/>
      <c r="E162" s="37"/>
      <c r="F162" s="37"/>
      <c r="G162" s="38"/>
      <c r="I162" s="17"/>
    </row>
    <row r="163" spans="1:9" x14ac:dyDescent="0.25">
      <c r="A163" s="36"/>
      <c r="B163" s="36"/>
      <c r="C163" s="39"/>
      <c r="D163" s="36"/>
      <c r="E163" s="37"/>
      <c r="F163" s="37"/>
      <c r="G163" s="38"/>
      <c r="I163" s="17"/>
    </row>
    <row r="164" spans="1:9" x14ac:dyDescent="0.25">
      <c r="A164" s="36"/>
      <c r="B164" s="36"/>
      <c r="C164" s="39"/>
      <c r="D164" s="36"/>
      <c r="E164" s="37"/>
      <c r="F164" s="37"/>
      <c r="G164" s="38"/>
      <c r="I164" s="17"/>
    </row>
    <row r="165" spans="1:9" x14ac:dyDescent="0.25">
      <c r="A165" s="36"/>
      <c r="B165" s="36"/>
      <c r="C165" s="39"/>
      <c r="D165" s="36"/>
      <c r="E165" s="37"/>
      <c r="F165" s="37"/>
      <c r="G165" s="38"/>
      <c r="I165" s="17"/>
    </row>
    <row r="166" spans="1:9" x14ac:dyDescent="0.25">
      <c r="A166" s="36"/>
      <c r="B166" s="36"/>
      <c r="C166" s="39"/>
      <c r="D166" s="36"/>
      <c r="E166" s="37"/>
      <c r="F166" s="37"/>
      <c r="G166" s="38"/>
      <c r="I166" s="17"/>
    </row>
    <row r="167" spans="1:9" x14ac:dyDescent="0.25">
      <c r="A167" s="36"/>
      <c r="B167" s="36"/>
      <c r="C167" s="39"/>
      <c r="D167" s="36"/>
      <c r="E167" s="37"/>
      <c r="F167" s="37"/>
      <c r="G167" s="38"/>
      <c r="I167" s="17"/>
    </row>
    <row r="168" spans="1:9" x14ac:dyDescent="0.25">
      <c r="A168" s="36"/>
      <c r="B168" s="36"/>
      <c r="C168" s="39"/>
      <c r="D168" s="36"/>
      <c r="E168" s="37"/>
      <c r="F168" s="37"/>
      <c r="G168" s="38"/>
      <c r="I168" s="17"/>
    </row>
    <row r="169" spans="1:9" x14ac:dyDescent="0.25">
      <c r="A169" s="36"/>
      <c r="B169" s="36"/>
      <c r="C169" s="39"/>
      <c r="D169" s="36"/>
      <c r="E169" s="37"/>
      <c r="F169" s="37"/>
      <c r="G169" s="38"/>
      <c r="I169" s="17"/>
    </row>
    <row r="170" spans="1:9" x14ac:dyDescent="0.25">
      <c r="A170" s="36"/>
      <c r="B170" s="36"/>
      <c r="C170" s="39"/>
      <c r="D170" s="36"/>
      <c r="E170" s="37"/>
      <c r="F170" s="37"/>
      <c r="G170" s="38"/>
      <c r="I170" s="17"/>
    </row>
    <row r="171" spans="1:9" x14ac:dyDescent="0.25">
      <c r="A171" s="36"/>
      <c r="B171" s="36"/>
      <c r="C171" s="39"/>
      <c r="D171" s="36"/>
      <c r="E171" s="37"/>
      <c r="F171" s="37"/>
      <c r="G171" s="38"/>
      <c r="I171" s="17"/>
    </row>
    <row r="172" spans="1:9" x14ac:dyDescent="0.25">
      <c r="A172" s="36"/>
      <c r="B172" s="36"/>
      <c r="C172" s="39"/>
      <c r="D172" s="36"/>
      <c r="E172" s="37"/>
      <c r="F172" s="37"/>
      <c r="G172" s="38"/>
      <c r="I172" s="17"/>
    </row>
    <row r="173" spans="1:9" x14ac:dyDescent="0.25">
      <c r="A173" s="36"/>
      <c r="B173" s="36"/>
      <c r="C173" s="39"/>
      <c r="D173" s="36"/>
      <c r="E173" s="37"/>
      <c r="F173" s="37"/>
      <c r="G173" s="38"/>
      <c r="I173" s="17"/>
    </row>
    <row r="174" spans="1:9" x14ac:dyDescent="0.25">
      <c r="A174" s="36"/>
      <c r="B174" s="36"/>
      <c r="C174" s="39"/>
      <c r="D174" s="36"/>
      <c r="E174" s="37"/>
      <c r="F174" s="37"/>
      <c r="G174" s="38"/>
      <c r="I174" s="17"/>
    </row>
    <row r="175" spans="1:9" x14ac:dyDescent="0.25">
      <c r="A175" s="36"/>
      <c r="B175" s="36"/>
      <c r="C175" s="39"/>
      <c r="D175" s="36"/>
      <c r="E175" s="37"/>
      <c r="F175" s="37"/>
      <c r="G175" s="38"/>
      <c r="I175" s="17"/>
    </row>
    <row r="176" spans="1:9" x14ac:dyDescent="0.25">
      <c r="A176" s="36"/>
      <c r="B176" s="36"/>
      <c r="C176" s="39"/>
      <c r="D176" s="36"/>
      <c r="E176" s="37"/>
      <c r="F176" s="37"/>
      <c r="G176" s="38"/>
      <c r="I176" s="17"/>
    </row>
    <row r="177" spans="1:9" x14ac:dyDescent="0.25">
      <c r="A177" s="36"/>
      <c r="B177" s="36"/>
      <c r="C177" s="39"/>
      <c r="D177" s="36"/>
      <c r="E177" s="37"/>
      <c r="F177" s="37"/>
      <c r="G177" s="38"/>
      <c r="I177" s="17"/>
    </row>
  </sheetData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BFC1C258B168548A205824E5A796FF1" ma:contentTypeVersion="3" ma:contentTypeDescription="Crear nuevo documento." ma:contentTypeScope="" ma:versionID="d120a76bb6906e22be3e0303bf84f1a5">
  <xsd:schema xmlns:xsd="http://www.w3.org/2001/XMLSchema" xmlns:xs="http://www.w3.org/2001/XMLSchema" xmlns:p="http://schemas.microsoft.com/office/2006/metadata/properties" xmlns:ns2="e1a37195-56f1-49ac-8d82-3f285c57c27c" targetNamespace="http://schemas.microsoft.com/office/2006/metadata/properties" ma:root="true" ma:fieldsID="ab670c4ec45b806f7a8bbb104ae82ca2" ns2:_="">
    <xsd:import namespace="e1a37195-56f1-49ac-8d82-3f285c57c2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a37195-56f1-49ac-8d82-3f285c57c2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7A07D3-C29E-493E-B04C-77F6D2F2AA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a37195-56f1-49ac-8d82-3f285c57c2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E6FC3B-C082-46CA-8524-F5DC2FE90110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e1a37195-56f1-49ac-8d82-3f285c57c27c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0E053F3-4416-4A81-A569-7CDF33104F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resumen</vt:lpstr>
      <vt:lpstr>PAGADAS</vt:lpstr>
      <vt:lpstr>NO PAGADAS</vt:lpstr>
      <vt:lpstr>'NO PAGADAS'!Área_de_impresión</vt:lpstr>
      <vt:lpstr>'NO PAGADAS'!Títulos_a_imprimir</vt:lpstr>
      <vt:lpstr>PAGADAS!Títulos_a_imprimir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García</dc:creator>
  <cp:lastModifiedBy>Patricia García</cp:lastModifiedBy>
  <cp:lastPrinted>2026-02-09T09:00:12Z</cp:lastPrinted>
  <dcterms:created xsi:type="dcterms:W3CDTF">2024-07-08T08:20:45Z</dcterms:created>
  <dcterms:modified xsi:type="dcterms:W3CDTF">2026-03-04T11:02:03Z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0x0101004BFC1C258B168548A205824E5A796FF1</vt:lpwstr>
  </property>
  <property fmtid="{D5CDD505-2E9C-101B-9397-08002B2CF9AE}" pid="3" name="Order">
    <vt:r8>143600</vt:r8>
  </property>
</Properties>
</file>