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rismovalencia.sharepoint.com/sites/visit_administracionSP/AyuntamientoFormularios/PMP PERIODO MEDIO DE PAGO/PMP 2026/"/>
    </mc:Choice>
  </mc:AlternateContent>
  <xr:revisionPtr revIDLastSave="0" documentId="8_{6180F8AF-6B03-4358-8F4A-438B21B2E8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3" r:id="rId1"/>
    <sheet name="PAGADAS" sheetId="2" r:id="rId2"/>
    <sheet name="NO PAGADAS" sheetId="5" r:id="rId3"/>
  </sheets>
  <definedNames>
    <definedName name="_xlnm._FilterDatabase" localSheetId="1" hidden="1">PAGADAS!$A$2:$G$51</definedName>
    <definedName name="_xlnm.Print_Area" localSheetId="2">'NO PAGADAS'!$A$1:$I$9</definedName>
    <definedName name="_xlnm.Print_Titles" localSheetId="2">'NO PAGADAS'!$2:$2</definedName>
    <definedName name="_xlnm.Print_Titles" localSheetId="1">PAGADAS!$2:$2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E1" i="2" s="1"/>
  <c r="F3" i="2"/>
  <c r="G3" i="5"/>
  <c r="I3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5" i="5"/>
  <c r="I5" i="5" s="1"/>
  <c r="H6" i="5"/>
  <c r="H7" i="5"/>
  <c r="H8" i="5"/>
  <c r="H9" i="5"/>
  <c r="H4" i="5"/>
  <c r="G8" i="2"/>
  <c r="I4" i="5"/>
  <c r="I6" i="5"/>
  <c r="I7" i="5"/>
  <c r="I8" i="5"/>
  <c r="I9" i="5"/>
  <c r="G7" i="2"/>
  <c r="G25" i="2"/>
  <c r="G46" i="2"/>
  <c r="G30" i="2"/>
  <c r="G27" i="2"/>
  <c r="G28" i="2"/>
  <c r="G21" i="2"/>
  <c r="G32" i="2"/>
  <c r="G33" i="2"/>
  <c r="G6" i="2"/>
  <c r="G19" i="2"/>
  <c r="G35" i="2"/>
  <c r="G16" i="2"/>
  <c r="G17" i="2"/>
  <c r="G18" i="2"/>
  <c r="G40" i="2"/>
  <c r="G41" i="2"/>
  <c r="G42" i="2"/>
  <c r="G43" i="2"/>
  <c r="G36" i="2"/>
  <c r="G37" i="2"/>
  <c r="G38" i="2"/>
  <c r="G22" i="2"/>
  <c r="G23" i="2"/>
  <c r="G11" i="2"/>
  <c r="G26" i="2"/>
  <c r="G4" i="2"/>
  <c r="G5" i="2"/>
  <c r="G47" i="2"/>
  <c r="G48" i="2"/>
  <c r="G49" i="2"/>
  <c r="G29" i="2"/>
  <c r="G31" i="2"/>
  <c r="G44" i="2"/>
  <c r="G10" i="2"/>
  <c r="G9" i="2"/>
  <c r="G20" i="2"/>
  <c r="G12" i="2"/>
  <c r="G13" i="2"/>
  <c r="G14" i="2"/>
  <c r="G15" i="2"/>
  <c r="G45" i="2"/>
  <c r="G34" i="2"/>
  <c r="G39" i="2"/>
  <c r="E5" i="3" l="1"/>
  <c r="F1" i="5" l="1"/>
  <c r="D5" i="3" s="1"/>
  <c r="B5" i="3" l="1"/>
  <c r="A5" i="3" l="1"/>
  <c r="G5" i="3" s="1"/>
</calcChain>
</file>

<file path=xl/sharedStrings.xml><?xml version="1.0" encoding="utf-8"?>
<sst xmlns="http://schemas.openxmlformats.org/spreadsheetml/2006/main" count="467" uniqueCount="347">
  <si>
    <t>Fecha registro</t>
  </si>
  <si>
    <t>Fecha emisión documento</t>
  </si>
  <si>
    <t>Fecha vencimiento</t>
  </si>
  <si>
    <t>Cerrado a la fecha</t>
  </si>
  <si>
    <t>Nº documento externo</t>
  </si>
  <si>
    <t>Importe haber (DL)</t>
  </si>
  <si>
    <t>Dias cerrado</t>
  </si>
  <si>
    <t>Dias pendiente cerrado</t>
  </si>
  <si>
    <t>Nombre proveedor</t>
  </si>
  <si>
    <t>MOVISTAR PROSEGUR ALARMAS, S.L.</t>
  </si>
  <si>
    <t>VIAJES TRANSVIA TOURS S.L.</t>
  </si>
  <si>
    <t>DIAS PAGO x IMPORTE</t>
  </si>
  <si>
    <t>TOTAL PAGOS EFECTUADOS EN EL MES</t>
  </si>
  <si>
    <t>TOTAL PENDIENTE DE PAGO EN EL MES</t>
  </si>
  <si>
    <t>IMPORTE PAGOS REALIZADOS</t>
  </si>
  <si>
    <t>RATIO OPERACIONES PENDIENTES DE PAGO</t>
  </si>
  <si>
    <t>IMPORTES PAGOS PENDIENTES</t>
  </si>
  <si>
    <t>PMP Mensual (en dias)</t>
  </si>
  <si>
    <t>RATIO OPERACIONES PAGADAS</t>
  </si>
  <si>
    <t>ULTIMO DIA DEL PERIODO</t>
  </si>
  <si>
    <t>Nº DIAS PDTES.PAGO = FECHA PERIODO -(FECHA REGISTRO)</t>
  </si>
  <si>
    <t>Día pdtes pago x importe pdte pago</t>
  </si>
  <si>
    <t>TIXALIA WORLDWIDE S.L.</t>
  </si>
  <si>
    <t>QUIRON PREVENCION S.L.U.</t>
  </si>
  <si>
    <t>S.I. CATEDRAL VALENCIA</t>
  </si>
  <si>
    <t>SAIMA SISTEMAS S.L.</t>
  </si>
  <si>
    <t>NAVARRO SANCHEZ, ALEJANDRO</t>
  </si>
  <si>
    <t>AVANQUA OCEANOGRAFIC, S.L.</t>
  </si>
  <si>
    <t>EL PALMAR C.B.</t>
  </si>
  <si>
    <t>DOYOUBIKE S.L.N.E.</t>
  </si>
  <si>
    <t>ABOGADOS Y CONSULTORES DE ADMON PBCA. S.L.</t>
  </si>
  <si>
    <t>FLYCAR S.A.</t>
  </si>
  <si>
    <t>DUEDADERBY S.L.</t>
  </si>
  <si>
    <t>ZOOCHA S.L.</t>
  </si>
  <si>
    <t>AENA S.A.</t>
  </si>
  <si>
    <t>ADIF ALTA VELOCIDAD</t>
  </si>
  <si>
    <t>DE TORRES Y AÑÓN GEST. OCIO Y TURISMO S.L.</t>
  </si>
  <si>
    <t>SEHRVENPA S.L.</t>
  </si>
  <si>
    <t>TURIANORTE S.L.</t>
  </si>
  <si>
    <t>AE GESTIO S.L.</t>
  </si>
  <si>
    <t>MENTA ADVERTISING S.L.</t>
  </si>
  <si>
    <t>SH OPTIMIZA EN RED S.L.</t>
  </si>
  <si>
    <t>MY TAXI IBERIA S.L.</t>
  </si>
  <si>
    <t>LACLAVE CREACION S.L.</t>
  </si>
  <si>
    <t>INNOVA CRUCEROS S.L.</t>
  </si>
  <si>
    <t>VIAJES PRIVILEGE S.L.</t>
  </si>
  <si>
    <t>ACTIVEX SERVICIOS INTEGRALES S.A.</t>
  </si>
  <si>
    <t>VISALIA ENERGIA S.L.</t>
  </si>
  <si>
    <t>GRUPOR VALENCIA IMAGEN ESTRATEGICA SLU</t>
  </si>
  <si>
    <t>SOTHIS SERVICIOS TECNOLOGICOS S.L.</t>
  </si>
  <si>
    <t>VISITAS GUIADAS Y EXCURSIONES VALENCIA AND GO S.L.</t>
  </si>
  <si>
    <t>ORANGE ESPAGNE S.A.U.</t>
  </si>
  <si>
    <t>ESTIMADO JOSE ALFREDO S.L.</t>
  </si>
  <si>
    <t>TIPOGRAFIA BERNES S.L.</t>
  </si>
  <si>
    <t>TRAVEL LINK DIGITAL CO LTD</t>
  </si>
  <si>
    <t>METAMORFOSIS MOI S.L.</t>
  </si>
  <si>
    <t>GARCIA MARTINEZ, PEDRO ANGEL</t>
  </si>
  <si>
    <t>BALDRICK &amp; MUNITZ S.L.</t>
  </si>
  <si>
    <t>MYCLOUDDOOR SECURITY &amp; INNOVATION S.L.</t>
  </si>
  <si>
    <t>STARTUL S.L.</t>
  </si>
  <si>
    <t xml:space="preserve">GRENKE RENT S.L. </t>
  </si>
  <si>
    <t>GOOGLE CLOUD EMEA LIMITED</t>
  </si>
  <si>
    <t>TECMO INSTALACIONES OBRAS Y SERVICIOS S.A.</t>
  </si>
  <si>
    <t>ILUNION LIMPIEZA Y MEDIOAMBIENTE S.A.</t>
  </si>
  <si>
    <t>TELETAXI C.V.L.</t>
  </si>
  <si>
    <t>PALMA TOOLS S.L.</t>
  </si>
  <si>
    <t>EMOTIONAL BUSINESS S.L.U.</t>
  </si>
  <si>
    <t>BLANCH &amp; BLANCH COMUNICACION S.L.</t>
  </si>
  <si>
    <t>ASOC.DE GUIAS OFICIALES DE TURISMO DE LA C.V.</t>
  </si>
  <si>
    <t>MARCO PEREZ, JOAN</t>
  </si>
  <si>
    <t>VODAFONE ESPAÑA S.A.</t>
  </si>
  <si>
    <t>HAVAS MEDIA GROUP LEVANTE S.L.</t>
  </si>
  <si>
    <t>EXPERTICKET S.L.</t>
  </si>
  <si>
    <t>HERRERO Y ASOCIADOS  S.L.</t>
  </si>
  <si>
    <t>VIAJES GLOBUS S.A.</t>
  </si>
  <si>
    <t>GARCIA FURIO, SALVADOR</t>
  </si>
  <si>
    <t>SERVICIOS AUXILIARES TURIART S.L.</t>
  </si>
  <si>
    <t>1-250004431</t>
  </si>
  <si>
    <t>IBERDROLA CLIENTES SAU</t>
  </si>
  <si>
    <t>PROMEDIOS EXCLUSIVAS DE PUBLICIDAD S.L.</t>
  </si>
  <si>
    <t>INSTITUT VALENCIA DÁRT MODERN</t>
  </si>
  <si>
    <t>GRUPO GRÁFICO GALLARDO S.L.</t>
  </si>
  <si>
    <t>ENROLAT S.L.</t>
  </si>
  <si>
    <t>1 000303</t>
  </si>
  <si>
    <t>2025-0284</t>
  </si>
  <si>
    <t>02525694</t>
  </si>
  <si>
    <t>02525616</t>
  </si>
  <si>
    <t>FORTUNA, ILARIA</t>
  </si>
  <si>
    <t>MACELLUM MARKET S.L.</t>
  </si>
  <si>
    <t>LABERIT SISTEMAS S.L.</t>
  </si>
  <si>
    <t>MICROFILM 2.0 S.L.</t>
  </si>
  <si>
    <t>WHITE MS PRODUCCIONES S.L.</t>
  </si>
  <si>
    <t>SERV INTE DE ATT.AL CLIENTE Y VTAS XUPERA XXI S.A</t>
  </si>
  <si>
    <t>CT-25 / 1053</t>
  </si>
  <si>
    <t>COLEGIO DE ECONOMISTAS DE VALENCIA</t>
  </si>
  <si>
    <t>B-1987</t>
  </si>
  <si>
    <t>25 / 0V / 11.078</t>
  </si>
  <si>
    <t>F250141</t>
  </si>
  <si>
    <t>F250123</t>
  </si>
  <si>
    <t>FV-011995</t>
  </si>
  <si>
    <t>CI-25-00300</t>
  </si>
  <si>
    <t>2250705719</t>
  </si>
  <si>
    <t>998-448120</t>
  </si>
  <si>
    <t>FA-49666</t>
  </si>
  <si>
    <t>601-KF25-86308</t>
  </si>
  <si>
    <t>M01/0086951967</t>
  </si>
  <si>
    <t>A10020230955-1225</t>
  </si>
  <si>
    <t>AF-FV25-12502</t>
  </si>
  <si>
    <t>AF-FV25-12241</t>
  </si>
  <si>
    <t>C.A.C., S.A.</t>
  </si>
  <si>
    <t>925 / 4727 / 2025</t>
  </si>
  <si>
    <t>925 / 4743 / 2025</t>
  </si>
  <si>
    <t>925 / 5102 / 202</t>
  </si>
  <si>
    <t>S-90-11</t>
  </si>
  <si>
    <t>FI-2511-0000063</t>
  </si>
  <si>
    <t>FI-2511-0000051</t>
  </si>
  <si>
    <t>BRANZ GROUP S.L.</t>
  </si>
  <si>
    <t>251145</t>
  </si>
  <si>
    <t>2025001713</t>
  </si>
  <si>
    <t>2025001631</t>
  </si>
  <si>
    <t>A012 2025000996</t>
  </si>
  <si>
    <t>A012 2025000962</t>
  </si>
  <si>
    <t>F251050</t>
  </si>
  <si>
    <t>SIEN PLANIFICACION INTELIGENTE S.L.</t>
  </si>
  <si>
    <t>649</t>
  </si>
  <si>
    <t>A/627</t>
  </si>
  <si>
    <t>A/626</t>
  </si>
  <si>
    <t>A/581</t>
  </si>
  <si>
    <t>312505674</t>
  </si>
  <si>
    <t>312505675</t>
  </si>
  <si>
    <t>312505673</t>
  </si>
  <si>
    <t>312505672</t>
  </si>
  <si>
    <t>312505661</t>
  </si>
  <si>
    <t>312505235</t>
  </si>
  <si>
    <t>312505234</t>
  </si>
  <si>
    <t>418/25</t>
  </si>
  <si>
    <t>406/25</t>
  </si>
  <si>
    <t>2025.A.45</t>
  </si>
  <si>
    <t>MUÑOZ PUIG, AMPARO</t>
  </si>
  <si>
    <t>2025-12</t>
  </si>
  <si>
    <t>2025-11</t>
  </si>
  <si>
    <t>MONTAÑA STUDIO S.L.</t>
  </si>
  <si>
    <t>A0167/2025</t>
  </si>
  <si>
    <t>2025000307</t>
  </si>
  <si>
    <t>25080</t>
  </si>
  <si>
    <t>25081</t>
  </si>
  <si>
    <t>INV-Z432</t>
  </si>
  <si>
    <t>INV-Z429</t>
  </si>
  <si>
    <t>INV-Z428</t>
  </si>
  <si>
    <t>INV-Z427</t>
  </si>
  <si>
    <t>PALAU DE LES ARTS REINA SOFIA F.C.V.</t>
  </si>
  <si>
    <t>84002214</t>
  </si>
  <si>
    <t>ROTA, DAVID</t>
  </si>
  <si>
    <t>025022</t>
  </si>
  <si>
    <t>EX0003A/010011/25</t>
  </si>
  <si>
    <t>3250515726</t>
  </si>
  <si>
    <t>1-250004728</t>
  </si>
  <si>
    <t>1-250004516</t>
  </si>
  <si>
    <t>025487</t>
  </si>
  <si>
    <t>46/25</t>
  </si>
  <si>
    <t>47/25</t>
  </si>
  <si>
    <t>103   000008520</t>
  </si>
  <si>
    <t>A-0084</t>
  </si>
  <si>
    <t>A 250851</t>
  </si>
  <si>
    <t>EMPLEO EXPRESS ETT S.L.</t>
  </si>
  <si>
    <t>202561/218</t>
  </si>
  <si>
    <t>202561/242</t>
  </si>
  <si>
    <t>202561/193</t>
  </si>
  <si>
    <t>202561/184</t>
  </si>
  <si>
    <t>B-180/25</t>
  </si>
  <si>
    <t>C069/25</t>
  </si>
  <si>
    <t>GRAFICAS MARI MONTAÑANA S.L.</t>
  </si>
  <si>
    <t>A / 20250657</t>
  </si>
  <si>
    <t>A / 20250656</t>
  </si>
  <si>
    <t>SL25/000274</t>
  </si>
  <si>
    <t>25049</t>
  </si>
  <si>
    <t>EDICIONES DEUSTO S.A.</t>
  </si>
  <si>
    <t>FV/42196</t>
  </si>
  <si>
    <t>001115</t>
  </si>
  <si>
    <t>001113</t>
  </si>
  <si>
    <t>25/259</t>
  </si>
  <si>
    <t xml:space="preserve"> PERIODO MEDIO DE PAGO  - ENERO 2026 
FUNDACIÓ VISIT VALÈNCIA DE LA COMUNITAT VALENCIANA</t>
  </si>
  <si>
    <t>RATIO DE LAS OPERACIONES PAGADAS ENERO 2026</t>
  </si>
  <si>
    <t>CONTENT COCKTAILS LTD</t>
  </si>
  <si>
    <t>INV000273</t>
  </si>
  <si>
    <t>FA04/000340</t>
  </si>
  <si>
    <t>GARAY PEREZ GUILLEM</t>
  </si>
  <si>
    <t>VER EECKE, ANNICK</t>
  </si>
  <si>
    <t>25-G075</t>
  </si>
  <si>
    <t>25-G071</t>
  </si>
  <si>
    <t>25-G064</t>
  </si>
  <si>
    <t>25-G050</t>
  </si>
  <si>
    <t>MILZ RAMON, JORGE</t>
  </si>
  <si>
    <t>P - 000922</t>
  </si>
  <si>
    <t xml:space="preserve"> 25_0004</t>
  </si>
  <si>
    <t>RATIO DE LAS OPERACIONES PENDIENTES DE PAGO ENERO 2026</t>
  </si>
  <si>
    <t>4/2026</t>
  </si>
  <si>
    <t>ACTUACIONES EN PROTECCION DE DATOS S.L.</t>
  </si>
  <si>
    <t>A 250590</t>
  </si>
  <si>
    <t>ADECCO FORMACION S.A.</t>
  </si>
  <si>
    <t>9060210001327</t>
  </si>
  <si>
    <t>9060210001326</t>
  </si>
  <si>
    <t>2601500933</t>
  </si>
  <si>
    <t>2601500932</t>
  </si>
  <si>
    <t>2601500931</t>
  </si>
  <si>
    <t>001207</t>
  </si>
  <si>
    <t>001205</t>
  </si>
  <si>
    <t>1852169653</t>
  </si>
  <si>
    <t>370298465</t>
  </si>
  <si>
    <t>370296206</t>
  </si>
  <si>
    <t>1852163015</t>
  </si>
  <si>
    <t>1852162967</t>
  </si>
  <si>
    <t>1852141082</t>
  </si>
  <si>
    <t>370294461</t>
  </si>
  <si>
    <t>1852133429</t>
  </si>
  <si>
    <t>2 000001</t>
  </si>
  <si>
    <t>ASOCIACION ESPAÑOLA FILM COMMISSIONERS</t>
  </si>
  <si>
    <t>2026/6</t>
  </si>
  <si>
    <t>AUREN AUDITORES SP S.L.P.</t>
  </si>
  <si>
    <t>165FVN25000397</t>
  </si>
  <si>
    <t>1-250004912</t>
  </si>
  <si>
    <t>26-4</t>
  </si>
  <si>
    <t>925 / 5395 / 202</t>
  </si>
  <si>
    <t>925 / 5389 / 2025</t>
  </si>
  <si>
    <t>A-0094</t>
  </si>
  <si>
    <t>103   000008734</t>
  </si>
  <si>
    <t>2025.A.48</t>
  </si>
  <si>
    <t>4486</t>
  </si>
  <si>
    <t>EMPRESA MIXTA VCIANA. DE AGUAS, S.A.</t>
  </si>
  <si>
    <t>A2026FC0017937</t>
  </si>
  <si>
    <t>A/3</t>
  </si>
  <si>
    <t>FAITEM PLUS PROMOCIONES S.L.</t>
  </si>
  <si>
    <t>33044</t>
  </si>
  <si>
    <t>F126000085</t>
  </si>
  <si>
    <t>03-2026</t>
  </si>
  <si>
    <t xml:space="preserve">FUNDACION DE LA C.V. LIBERTAS7 </t>
  </si>
  <si>
    <t>M/250025</t>
  </si>
  <si>
    <t>039</t>
  </si>
  <si>
    <t>012</t>
  </si>
  <si>
    <t>5462122069</t>
  </si>
  <si>
    <t>GRAFICAS LITONEMA S.L.</t>
  </si>
  <si>
    <t>D 26006</t>
  </si>
  <si>
    <t>GREENAREA PAISAJISMO S.L.</t>
  </si>
  <si>
    <t>FRA/2026/00004</t>
  </si>
  <si>
    <t>0000065163/2026</t>
  </si>
  <si>
    <t>0000028369/2026</t>
  </si>
  <si>
    <t>26/00000007</t>
  </si>
  <si>
    <t>02600072</t>
  </si>
  <si>
    <t>HAD2600011</t>
  </si>
  <si>
    <t>21260116010212807</t>
  </si>
  <si>
    <t>21260114010297656</t>
  </si>
  <si>
    <t>ILUMINACIONES JUST S.L.</t>
  </si>
  <si>
    <t>N/9</t>
  </si>
  <si>
    <t>3250516284</t>
  </si>
  <si>
    <t>S-90-12</t>
  </si>
  <si>
    <t>INSTITUTO DE TURISMO DE ESPAÑA, O.A.</t>
  </si>
  <si>
    <t>98/2026</t>
  </si>
  <si>
    <t>51/2026</t>
  </si>
  <si>
    <t>KONICA MINOLTA BUSINESS SOLUTIONS SPAIN S.A.</t>
  </si>
  <si>
    <t>2550238505</t>
  </si>
  <si>
    <t>LAS CORTES OFFICE CENTER S.L.</t>
  </si>
  <si>
    <t>26/21</t>
  </si>
  <si>
    <t>F261003</t>
  </si>
  <si>
    <t>25/283</t>
  </si>
  <si>
    <t>F260165</t>
  </si>
  <si>
    <t>MICROSOFT IRELAND OPERATIONS LTD</t>
  </si>
  <si>
    <t>E0700XEKLI</t>
  </si>
  <si>
    <t>E0700WTK9T</t>
  </si>
  <si>
    <t>E0700WII7H DEFINITIVA</t>
  </si>
  <si>
    <t>E0700V8C17</t>
  </si>
  <si>
    <t>E632601331260</t>
  </si>
  <si>
    <t>E632601331259</t>
  </si>
  <si>
    <t>E632601316786</t>
  </si>
  <si>
    <t>E632601191220</t>
  </si>
  <si>
    <t>E632601131048</t>
  </si>
  <si>
    <t>E632601131047</t>
  </si>
  <si>
    <t>E632512329198</t>
  </si>
  <si>
    <t>2025-13</t>
  </si>
  <si>
    <t>998-449915</t>
  </si>
  <si>
    <t>FSC-1470</t>
  </si>
  <si>
    <t>FSC-1379</t>
  </si>
  <si>
    <t>2556</t>
  </si>
  <si>
    <t>M01/0086984503</t>
  </si>
  <si>
    <t>601-KF26-2337</t>
  </si>
  <si>
    <t>A10020300568-0126</t>
  </si>
  <si>
    <t>PICO LOPEZ, AMALIA</t>
  </si>
  <si>
    <t>7</t>
  </si>
  <si>
    <t>IFV2512-000130</t>
  </si>
  <si>
    <t>PUBLIGRAMA ADVERTISING S.L.</t>
  </si>
  <si>
    <t>8941-25</t>
  </si>
  <si>
    <t>2260031172</t>
  </si>
  <si>
    <t>2250722722</t>
  </si>
  <si>
    <t>FI-2512-0000040</t>
  </si>
  <si>
    <t>FI-2512-0000033</t>
  </si>
  <si>
    <t>FV/2026000192</t>
  </si>
  <si>
    <t>SALES MARTINEZ S.L.</t>
  </si>
  <si>
    <t>26/0020</t>
  </si>
  <si>
    <t>26/0010</t>
  </si>
  <si>
    <t>SCOUT AND FILM TEAM S.L.</t>
  </si>
  <si>
    <t>FC261</t>
  </si>
  <si>
    <t>6 000464</t>
  </si>
  <si>
    <t>SERIDOM S.L.</t>
  </si>
  <si>
    <t>2523434</t>
  </si>
  <si>
    <t>SERVINOPAR S.L.U.</t>
  </si>
  <si>
    <t>1079-686</t>
  </si>
  <si>
    <t>VV0013-25</t>
  </si>
  <si>
    <t>FV-012049</t>
  </si>
  <si>
    <t>FV-011845</t>
  </si>
  <si>
    <t>25 / 0V / 12.061</t>
  </si>
  <si>
    <t>A-2269264</t>
  </si>
  <si>
    <t>597</t>
  </si>
  <si>
    <t>600</t>
  </si>
  <si>
    <t>599</t>
  </si>
  <si>
    <t>584</t>
  </si>
  <si>
    <t>AR012 2026000005</t>
  </si>
  <si>
    <t>AR012 2025000744</t>
  </si>
  <si>
    <t>20251254</t>
  </si>
  <si>
    <t>25054</t>
  </si>
  <si>
    <t>EX0003A/010012/25</t>
  </si>
  <si>
    <t>B - 199/25</t>
  </si>
  <si>
    <t>V/01001214/26</t>
  </si>
  <si>
    <t>V/01001166/26</t>
  </si>
  <si>
    <t>V/01001165/26</t>
  </si>
  <si>
    <t>B/01000665/26</t>
  </si>
  <si>
    <t>V/12001084/25</t>
  </si>
  <si>
    <t>V/12001523/25</t>
  </si>
  <si>
    <t>V/12001511/25</t>
  </si>
  <si>
    <t>V/12001248/25</t>
  </si>
  <si>
    <t>V/12002380/25</t>
  </si>
  <si>
    <t>V/12002295/25</t>
  </si>
  <si>
    <t>V/12000800/25</t>
  </si>
  <si>
    <t>V/12001766/25</t>
  </si>
  <si>
    <t>V/12001225/25</t>
  </si>
  <si>
    <t>V/12001083/25</t>
  </si>
  <si>
    <t>V/11000777/25</t>
  </si>
  <si>
    <t>V/12001013/25</t>
  </si>
  <si>
    <t>V/12000937/25</t>
  </si>
  <si>
    <t>B/12000698/25</t>
  </si>
  <si>
    <t>B/12000697/25</t>
  </si>
  <si>
    <t>VIS-SCV-2026/001080</t>
  </si>
  <si>
    <t>F250138</t>
  </si>
  <si>
    <t>CI0925646025</t>
  </si>
  <si>
    <t>9420094528</t>
  </si>
  <si>
    <t>9420094428</t>
  </si>
  <si>
    <t>A250134</t>
  </si>
  <si>
    <t>YMANT SERVICIOS INFORMATICOS S.L.</t>
  </si>
  <si>
    <t>2025/4921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</si>
</sst>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2"/>
      <color theme="4" tint="-0.499984740745262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  <font>
      <b/>
      <sz val="12"/>
      <color theme="0"/>
      <name val="Aptos Narrow"/>
      <family val="2"/>
    </font>
    <font>
      <sz val="1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4" tint="-0.24994659260841701"/>
      </patternFill>
    </fill>
    <fill>
      <patternFill patternType="solid">
        <fgColor theme="4" tint="-0.249977111117893"/>
        <bgColor theme="4" tint="-0.24994659260841701"/>
      </patternFill>
    </fill>
    <fill>
      <patternFill patternType="solid">
        <fgColor theme="3" tint="0.89999084444715716"/>
        <bgColor theme="4" tint="-0.24994659260841701"/>
      </patternFill>
    </fill>
    <fill>
      <patternFill patternType="solid">
        <fgColor rgb="FFFFFF00"/>
        <bgColor rgb="FF000000"/>
      </patternFill>
    </fill>
    <fill>
      <patternFill patternType="solid">
        <fgColor rgb="FFB4C6E7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43" fontId="0" fillId="0" borderId="0" xfId="1" applyFont="1"/>
    <xf numFmtId="43" fontId="1" fillId="2" borderId="0" xfId="1" applyFont="1" applyFill="1" applyAlignment="1">
      <alignment horizontal="center" vertical="center" wrapText="1"/>
    </xf>
    <xf numFmtId="49" fontId="1" fillId="0" borderId="0" xfId="0" applyNumberFormat="1" applyFont="1"/>
    <xf numFmtId="49" fontId="1" fillId="2" borderId="0" xfId="0" applyNumberFormat="1" applyFont="1" applyFill="1" applyAlignment="1">
      <alignment vertical="center"/>
    </xf>
    <xf numFmtId="43" fontId="0" fillId="2" borderId="0" xfId="1" applyFont="1" applyFill="1"/>
    <xf numFmtId="0" fontId="1" fillId="3" borderId="0" xfId="0" applyFont="1" applyFill="1"/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vertical="center"/>
    </xf>
    <xf numFmtId="0" fontId="5" fillId="0" borderId="0" xfId="2" applyFont="1"/>
    <xf numFmtId="0" fontId="7" fillId="0" borderId="0" xfId="2" applyFont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0" fillId="2" borderId="0" xfId="0" applyFill="1"/>
    <xf numFmtId="14" fontId="0" fillId="0" borderId="0" xfId="0" applyNumberFormat="1"/>
    <xf numFmtId="4" fontId="0" fillId="0" borderId="0" xfId="0" applyNumberFormat="1"/>
    <xf numFmtId="49" fontId="0" fillId="0" borderId="0" xfId="0" applyNumberFormat="1"/>
    <xf numFmtId="1" fontId="0" fillId="0" borderId="0" xfId="0" applyNumberFormat="1"/>
    <xf numFmtId="0" fontId="1" fillId="7" borderId="0" xfId="0" applyFont="1" applyFill="1" applyAlignment="1">
      <alignment horizontal="left" vertical="center" wrapText="1"/>
    </xf>
    <xf numFmtId="2" fontId="1" fillId="7" borderId="0" xfId="0" applyNumberFormat="1" applyFont="1" applyFill="1" applyAlignment="1">
      <alignment horizontal="center" vertical="center"/>
    </xf>
    <xf numFmtId="43" fontId="1" fillId="8" borderId="0" xfId="1" applyFont="1" applyFill="1" applyBorder="1" applyAlignment="1">
      <alignment horizontal="center" vertical="center" wrapText="1"/>
    </xf>
    <xf numFmtId="14" fontId="1" fillId="8" borderId="0" xfId="0" applyNumberFormat="1" applyFont="1" applyFill="1" applyAlignment="1">
      <alignment horizontal="center" vertical="center"/>
    </xf>
    <xf numFmtId="4" fontId="1" fillId="8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14" fontId="8" fillId="0" borderId="0" xfId="0" applyNumberFormat="1" applyFont="1"/>
    <xf numFmtId="49" fontId="8" fillId="0" borderId="0" xfId="0" applyNumberFormat="1" applyFont="1"/>
    <xf numFmtId="4" fontId="8" fillId="0" borderId="0" xfId="0" applyNumberFormat="1" applyFont="1"/>
    <xf numFmtId="1" fontId="8" fillId="0" borderId="0" xfId="0" applyNumberFormat="1" applyFont="1" applyAlignment="1">
      <alignment horizontal="center"/>
    </xf>
    <xf numFmtId="0" fontId="7" fillId="4" borderId="0" xfId="2" applyFont="1" applyFill="1" applyAlignment="1">
      <alignment horizontal="center" vertical="center" wrapText="1"/>
    </xf>
    <xf numFmtId="0" fontId="7" fillId="5" borderId="0" xfId="2" applyFont="1" applyFill="1" applyAlignment="1">
      <alignment horizontal="center" vertical="center" wrapText="1"/>
    </xf>
    <xf numFmtId="1" fontId="8" fillId="0" borderId="0" xfId="0" applyNumberFormat="1" applyFont="1" applyAlignment="1"/>
  </cellXfs>
  <cellStyles count="3">
    <cellStyle name="Millares" xfId="1" builtinId="3"/>
    <cellStyle name="Normal" xfId="0" builtinId="0"/>
    <cellStyle name="Normal 2" xfId="2" xr:uid="{61ABDF86-F50E-4196-BA13-09550C3AF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228421</xdr:colOff>
      <xdr:row>0</xdr:row>
      <xdr:rowOff>74348</xdr:rowOff>
    </xdr:from>
    <xdr:to>
      <xdr:col>0</xdr:col>
      <xdr:colOff>1499625</xdr:colOff>
      <xdr:row>0</xdr:row>
      <xdr:rowOff>511284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207451-7BCA-47D9-9F98-EC7BD5DB9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21" y="74348"/>
          <a:ext cx="1271204" cy="436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6C315-3B43-4893-9F63-31295199C25E}">
  <dimension ref="A2:G5"/>
  <sheetViews>
    <sheetView tabSelected="1" zoomScale="85" zoomScaleNormal="85" zoomScaleSheetLayoutView="110" workbookViewId="0">
      <selection activeCell="C8" sqref="C8"/>
    </sheetView>
  </sheetViews>
  <sheetFormatPr baseColWidth="10" defaultColWidth="28.28515625" defaultRowHeight="52.5" customHeight="1" x14ac:dyDescent="0.25"/>
  <cols>
    <col min="1" max="2" width="27.7109375" style="9" customWidth="1"/>
    <col min="3" max="3" width="1.5703125" style="9" customWidth="1"/>
    <col min="4" max="5" width="27.7109375" style="9" customWidth="1"/>
    <col min="6" max="6" width="1.5703125" style="9" customWidth="1"/>
    <col min="7" max="7" width="27.7109375" style="9" customWidth="1"/>
    <col min="8" max="16384" width="28.28515625" style="9"/>
  </cols>
  <sheetData>
    <row r="2" spans="1:7" ht="52.5" customHeight="1" x14ac:dyDescent="0.25">
      <c r="A2" s="40" t="s">
        <v>181</v>
      </c>
      <c r="B2" s="40"/>
      <c r="C2" s="40"/>
      <c r="D2" s="40"/>
      <c r="E2" s="40"/>
      <c r="F2" s="10"/>
    </row>
    <row r="3" spans="1:7" ht="52.5" customHeight="1" x14ac:dyDescent="0.25">
      <c r="A3" s="41" t="s">
        <v>12</v>
      </c>
      <c r="B3" s="41"/>
      <c r="C3" s="10"/>
      <c r="D3" s="41" t="s">
        <v>13</v>
      </c>
      <c r="E3" s="41"/>
      <c r="F3" s="10"/>
    </row>
    <row r="4" spans="1:7" ht="52.5" customHeight="1" x14ac:dyDescent="0.25">
      <c r="A4" s="11" t="s">
        <v>18</v>
      </c>
      <c r="B4" s="11" t="s">
        <v>14</v>
      </c>
      <c r="C4" s="12"/>
      <c r="D4" s="11" t="s">
        <v>15</v>
      </c>
      <c r="E4" s="11" t="s">
        <v>16</v>
      </c>
      <c r="F4" s="12"/>
      <c r="G4" s="11" t="s">
        <v>17</v>
      </c>
    </row>
    <row r="5" spans="1:7" ht="52.5" customHeight="1" x14ac:dyDescent="0.25">
      <c r="A5" s="13">
        <f>+PAGADAS!E1</f>
        <v>49.580286549976897</v>
      </c>
      <c r="B5" s="13">
        <f>+PAGADAS!F4</f>
        <v>695.75</v>
      </c>
      <c r="C5" s="13"/>
      <c r="D5" s="13">
        <f>+'NO PAGADAS'!F1</f>
        <v>57.910110231321092</v>
      </c>
      <c r="E5" s="13">
        <f>+'NO PAGADAS'!G3</f>
        <v>1153937.0000000005</v>
      </c>
      <c r="F5" s="13"/>
      <c r="G5" s="14">
        <f>+((A5*B5)+(D5*E5))/(B5+E5)</f>
        <v>57.905090908227841</v>
      </c>
    </row>
  </sheetData>
  <mergeCells count="3">
    <mergeCell ref="A2:E2"/>
    <mergeCell ref="A3:B3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AEC70-A151-4539-A4F8-759D05710560}">
  <dimension ref="A1:AY51"/>
  <sheetViews>
    <sheetView zoomScale="90" zoomScaleNormal="90" zoomScaleSheetLayoutView="130" workbookViewId="0">
      <selection activeCell="G24" sqref="G24"/>
    </sheetView>
  </sheetViews>
  <sheetFormatPr baseColWidth="10" defaultColWidth="11.42578125" defaultRowHeight="15" x14ac:dyDescent="0.25"/>
  <cols>
    <col min="1" max="1" width="18.28515625" style="25" bestFit="1" customWidth="1"/>
    <col min="2" max="2" width="21.85546875" style="27" bestFit="1" customWidth="1"/>
    <col min="3" max="3" width="16.85546875" style="29" bestFit="1" customWidth="1"/>
    <col min="4" max="4" width="53.140625" bestFit="1" customWidth="1"/>
    <col min="5" max="5" width="32.85546875" bestFit="1" customWidth="1"/>
    <col min="6" max="6" width="20.42578125" bestFit="1" customWidth="1"/>
    <col min="7" max="7" width="17.28515625" style="1" bestFit="1" customWidth="1"/>
    <col min="8" max="8" width="23.28515625" bestFit="1" customWidth="1"/>
    <col min="9" max="9" width="18.7109375" bestFit="1" customWidth="1"/>
    <col min="11" max="11" width="15.7109375" bestFit="1" customWidth="1"/>
    <col min="12" max="12" width="13" bestFit="1" customWidth="1"/>
    <col min="14" max="14" width="23.140625" bestFit="1" customWidth="1"/>
    <col min="16" max="16" width="16.42578125" bestFit="1" customWidth="1"/>
    <col min="17" max="17" width="12.28515625" bestFit="1" customWidth="1"/>
    <col min="18" max="18" width="27" bestFit="1" customWidth="1"/>
    <col min="19" max="19" width="19.7109375" bestFit="1" customWidth="1"/>
    <col min="20" max="20" width="15.42578125" bestFit="1" customWidth="1"/>
    <col min="21" max="21" width="17.28515625" bestFit="1" customWidth="1"/>
    <col min="22" max="22" width="11.140625" bestFit="1" customWidth="1"/>
    <col min="23" max="23" width="14.7109375" bestFit="1" customWidth="1"/>
    <col min="24" max="24" width="17" bestFit="1" customWidth="1"/>
    <col min="25" max="25" width="7.42578125" bestFit="1" customWidth="1"/>
    <col min="26" max="26" width="13.28515625" bestFit="1" customWidth="1"/>
    <col min="27" max="27" width="12.140625" bestFit="1" customWidth="1"/>
    <col min="28" max="28" width="13.42578125" bestFit="1" customWidth="1"/>
    <col min="29" max="29" width="14.7109375" bestFit="1" customWidth="1"/>
    <col min="30" max="30" width="15.42578125" bestFit="1" customWidth="1"/>
    <col min="31" max="31" width="19.28515625" bestFit="1" customWidth="1"/>
    <col min="32" max="32" width="13.28515625" bestFit="1" customWidth="1"/>
    <col min="33" max="33" width="21.28515625" bestFit="1" customWidth="1"/>
    <col min="34" max="34" width="13.28515625" bestFit="1" customWidth="1"/>
    <col min="35" max="35" width="15.7109375" bestFit="1" customWidth="1"/>
    <col min="36" max="36" width="22" bestFit="1" customWidth="1"/>
    <col min="37" max="37" width="15.7109375" bestFit="1" customWidth="1"/>
    <col min="38" max="38" width="26" bestFit="1" customWidth="1"/>
    <col min="39" max="39" width="14.28515625" bestFit="1" customWidth="1"/>
    <col min="40" max="40" width="22" bestFit="1" customWidth="1"/>
    <col min="41" max="41" width="9.28515625" bestFit="1" customWidth="1"/>
    <col min="42" max="42" width="9.42578125" bestFit="1" customWidth="1"/>
    <col min="43" max="43" width="9.85546875" bestFit="1" customWidth="1"/>
    <col min="44" max="44" width="28.5703125" bestFit="1" customWidth="1"/>
    <col min="45" max="45" width="25.28515625" bestFit="1" customWidth="1"/>
    <col min="46" max="46" width="7.42578125" bestFit="1" customWidth="1"/>
    <col min="47" max="47" width="13.5703125" bestFit="1" customWidth="1"/>
    <col min="48" max="48" width="6.7109375" bestFit="1" customWidth="1"/>
    <col min="49" max="49" width="17.42578125" bestFit="1" customWidth="1"/>
    <col min="50" max="50" width="29" bestFit="1" customWidth="1"/>
    <col min="51" max="51" width="15.140625" bestFit="1" customWidth="1"/>
  </cols>
  <sheetData>
    <row r="1" spans="1:51" x14ac:dyDescent="0.25">
      <c r="D1" s="6" t="s">
        <v>182</v>
      </c>
      <c r="E1" s="7">
        <f>G3/F3</f>
        <v>49.580286549976897</v>
      </c>
      <c r="F1" s="15"/>
      <c r="G1" s="5"/>
    </row>
    <row r="2" spans="1:51" s="34" customFormat="1" ht="30" x14ac:dyDescent="0.25">
      <c r="A2" s="26" t="s">
        <v>0</v>
      </c>
      <c r="B2" s="26" t="s">
        <v>3</v>
      </c>
      <c r="C2" s="30" t="s">
        <v>6</v>
      </c>
      <c r="D2" s="4" t="s">
        <v>8</v>
      </c>
      <c r="E2" s="4" t="s">
        <v>4</v>
      </c>
      <c r="F2" s="4" t="s">
        <v>5</v>
      </c>
      <c r="G2" s="2" t="s">
        <v>11</v>
      </c>
      <c r="H2" s="33"/>
      <c r="I2" s="33"/>
      <c r="K2" s="33"/>
      <c r="L2" s="33"/>
      <c r="N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</row>
    <row r="3" spans="1:51" x14ac:dyDescent="0.25">
      <c r="A3" s="32"/>
      <c r="B3" s="28"/>
      <c r="C3" s="31"/>
      <c r="D3" s="4"/>
      <c r="E3" s="4"/>
      <c r="F3" s="8">
        <f>SUM(F4:F50)</f>
        <v>111613.34000000003</v>
      </c>
      <c r="G3" s="8">
        <f>SUM(G4:G50)</f>
        <v>5533821.3799999999</v>
      </c>
      <c r="H3" s="17"/>
      <c r="I3" s="17"/>
      <c r="K3" s="18"/>
      <c r="L3" s="18"/>
      <c r="N3" s="19"/>
      <c r="P3" s="18"/>
      <c r="Q3" s="19"/>
      <c r="R3" s="16"/>
      <c r="S3" s="18"/>
      <c r="T3" s="17"/>
      <c r="U3" s="18"/>
      <c r="V3" s="18"/>
      <c r="W3" s="18"/>
      <c r="X3" s="18"/>
      <c r="Y3" s="18"/>
      <c r="Z3" s="18"/>
      <c r="AA3" s="18"/>
      <c r="AB3" s="18"/>
      <c r="AC3" s="17"/>
      <c r="AD3" s="17"/>
      <c r="AE3" s="17"/>
      <c r="AF3" s="18"/>
      <c r="AG3" s="18"/>
      <c r="AH3" s="18"/>
      <c r="AI3" s="18"/>
      <c r="AJ3" s="18"/>
      <c r="AK3" s="16"/>
      <c r="AL3" s="16"/>
      <c r="AM3" s="17"/>
      <c r="AN3" s="17"/>
      <c r="AO3" s="19"/>
      <c r="AP3" s="18"/>
      <c r="AQ3" s="19"/>
      <c r="AR3" s="19"/>
      <c r="AS3" s="18"/>
      <c r="AT3" s="18"/>
      <c r="AU3" s="18"/>
      <c r="AV3" s="18"/>
      <c r="AW3" s="18"/>
      <c r="AX3" s="18"/>
      <c r="AY3" s="18"/>
    </row>
    <row r="4" spans="1:51" x14ac:dyDescent="0.25">
      <c r="A4" s="36">
        <v>46002</v>
      </c>
      <c r="B4" s="36">
        <v>46051</v>
      </c>
      <c r="C4" s="39">
        <v>49</v>
      </c>
      <c r="D4" s="37" t="s">
        <v>67</v>
      </c>
      <c r="E4" s="37" t="s">
        <v>144</v>
      </c>
      <c r="F4" s="38">
        <v>695.75</v>
      </c>
      <c r="G4" s="1">
        <f>C4*F4</f>
        <v>34091.75</v>
      </c>
      <c r="H4" s="3"/>
      <c r="I4" s="3"/>
      <c r="K4" s="3"/>
      <c r="L4" s="3"/>
      <c r="N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x14ac:dyDescent="0.25">
      <c r="A5" s="36">
        <v>45995</v>
      </c>
      <c r="B5" s="36">
        <v>46051</v>
      </c>
      <c r="C5" s="39">
        <v>56</v>
      </c>
      <c r="D5" s="37" t="s">
        <v>67</v>
      </c>
      <c r="E5" s="37" t="s">
        <v>145</v>
      </c>
      <c r="F5" s="38">
        <v>1089</v>
      </c>
      <c r="G5" s="1">
        <f>C5*F5</f>
        <v>60984</v>
      </c>
      <c r="H5" s="17"/>
      <c r="I5" s="17"/>
      <c r="K5" s="18"/>
      <c r="L5" s="18"/>
      <c r="N5" s="19"/>
      <c r="P5" s="18"/>
      <c r="Q5" s="19"/>
      <c r="R5" s="16"/>
      <c r="S5" s="18"/>
      <c r="T5" s="17"/>
      <c r="U5" s="18"/>
      <c r="V5" s="18"/>
      <c r="W5" s="18"/>
      <c r="X5" s="18"/>
      <c r="Y5" s="18"/>
      <c r="Z5" s="18"/>
      <c r="AA5" s="18"/>
      <c r="AB5" s="18"/>
      <c r="AC5" s="17"/>
      <c r="AD5" s="17"/>
      <c r="AE5" s="17"/>
      <c r="AF5" s="18"/>
      <c r="AG5" s="18"/>
      <c r="AH5" s="18"/>
      <c r="AI5" s="18"/>
      <c r="AJ5" s="18"/>
      <c r="AK5" s="16"/>
      <c r="AL5" s="16"/>
      <c r="AM5" s="17"/>
      <c r="AN5" s="17"/>
      <c r="AO5" s="19"/>
      <c r="AP5" s="18"/>
      <c r="AQ5" s="19"/>
      <c r="AR5" s="19"/>
      <c r="AS5" s="18"/>
      <c r="AT5" s="18"/>
      <c r="AU5" s="18"/>
      <c r="AV5" s="18"/>
      <c r="AW5" s="18"/>
      <c r="AX5" s="18"/>
      <c r="AY5" s="18"/>
    </row>
    <row r="6" spans="1:51" x14ac:dyDescent="0.25">
      <c r="A6" s="36">
        <v>46007</v>
      </c>
      <c r="B6" s="36">
        <v>46051</v>
      </c>
      <c r="C6" s="39">
        <v>44</v>
      </c>
      <c r="D6" s="37" t="s">
        <v>116</v>
      </c>
      <c r="E6" s="37" t="s">
        <v>117</v>
      </c>
      <c r="F6" s="38">
        <v>399.3</v>
      </c>
      <c r="G6" s="1">
        <f>C6*F6</f>
        <v>17569.2</v>
      </c>
      <c r="H6" s="17"/>
      <c r="I6" s="17"/>
      <c r="K6" s="18"/>
      <c r="L6" s="18"/>
      <c r="N6" s="19"/>
      <c r="P6" s="18"/>
      <c r="Q6" s="19"/>
      <c r="R6" s="16"/>
      <c r="S6" s="18"/>
      <c r="T6" s="17"/>
      <c r="U6" s="18"/>
      <c r="V6" s="18"/>
      <c r="W6" s="18"/>
      <c r="X6" s="18"/>
      <c r="Y6" s="18"/>
      <c r="Z6" s="18"/>
      <c r="AA6" s="18"/>
      <c r="AB6" s="18"/>
      <c r="AC6" s="17"/>
      <c r="AD6" s="17"/>
      <c r="AE6" s="17"/>
      <c r="AF6" s="18"/>
      <c r="AG6" s="18"/>
      <c r="AH6" s="18"/>
      <c r="AI6" s="18"/>
      <c r="AJ6" s="18"/>
      <c r="AK6" s="16"/>
      <c r="AL6" s="16"/>
      <c r="AM6" s="17"/>
      <c r="AN6" s="17"/>
      <c r="AO6" s="19"/>
      <c r="AP6" s="18"/>
      <c r="AQ6" s="19"/>
      <c r="AR6" s="19"/>
      <c r="AS6" s="18"/>
      <c r="AT6" s="18"/>
      <c r="AU6" s="18"/>
      <c r="AV6" s="18"/>
      <c r="AW6" s="18"/>
      <c r="AX6" s="18"/>
      <c r="AY6" s="18"/>
    </row>
    <row r="7" spans="1:51" x14ac:dyDescent="0.25">
      <c r="A7" s="36">
        <v>46001</v>
      </c>
      <c r="B7" s="36">
        <v>46051</v>
      </c>
      <c r="C7" s="39">
        <v>50</v>
      </c>
      <c r="D7" s="37" t="s">
        <v>94</v>
      </c>
      <c r="E7" s="37" t="s">
        <v>95</v>
      </c>
      <c r="F7" s="38">
        <v>504</v>
      </c>
      <c r="G7" s="1">
        <f>C7*F7</f>
        <v>25200</v>
      </c>
      <c r="H7" s="17"/>
      <c r="I7" s="17"/>
      <c r="K7" s="18"/>
      <c r="L7" s="18"/>
      <c r="N7" s="19"/>
      <c r="P7" s="18"/>
      <c r="Q7" s="19"/>
      <c r="R7" s="16"/>
      <c r="S7" s="18"/>
      <c r="T7" s="17"/>
      <c r="U7" s="18"/>
      <c r="V7" s="18"/>
      <c r="W7" s="18"/>
      <c r="X7" s="18"/>
      <c r="Y7" s="18"/>
      <c r="Z7" s="18"/>
      <c r="AA7" s="18"/>
      <c r="AB7" s="18"/>
      <c r="AC7" s="17"/>
      <c r="AD7" s="17"/>
      <c r="AE7" s="17"/>
      <c r="AF7" s="18"/>
      <c r="AG7" s="18"/>
      <c r="AH7" s="18"/>
      <c r="AI7" s="18"/>
      <c r="AJ7" s="18"/>
      <c r="AK7" s="16"/>
      <c r="AL7" s="16"/>
      <c r="AM7" s="17"/>
      <c r="AN7" s="17"/>
      <c r="AO7" s="19"/>
      <c r="AP7" s="18"/>
      <c r="AQ7" s="19"/>
      <c r="AR7" s="19"/>
      <c r="AS7" s="18"/>
      <c r="AT7" s="18"/>
      <c r="AU7" s="18"/>
      <c r="AV7" s="18"/>
      <c r="AW7" s="18"/>
      <c r="AX7" s="18"/>
      <c r="AY7" s="18"/>
    </row>
    <row r="8" spans="1:51" x14ac:dyDescent="0.25">
      <c r="A8" s="36">
        <v>46034</v>
      </c>
      <c r="B8" s="36">
        <v>46041</v>
      </c>
      <c r="C8" s="39">
        <v>7</v>
      </c>
      <c r="D8" s="37" t="s">
        <v>183</v>
      </c>
      <c r="E8" s="37" t="s">
        <v>184</v>
      </c>
      <c r="F8" s="38">
        <v>3450</v>
      </c>
      <c r="G8" s="1">
        <f>C8*F8</f>
        <v>24150</v>
      </c>
      <c r="H8" s="17"/>
      <c r="I8" s="17"/>
      <c r="K8" s="18"/>
      <c r="L8" s="18"/>
      <c r="N8" s="19"/>
      <c r="P8" s="18"/>
      <c r="Q8" s="19"/>
      <c r="R8" s="16"/>
      <c r="S8" s="18"/>
      <c r="T8" s="17"/>
      <c r="U8" s="18"/>
      <c r="V8" s="18"/>
      <c r="W8" s="18"/>
      <c r="X8" s="18"/>
      <c r="Y8" s="18"/>
      <c r="Z8" s="18"/>
      <c r="AA8" s="18"/>
      <c r="AB8" s="18"/>
      <c r="AC8" s="17"/>
      <c r="AD8" s="17"/>
      <c r="AE8" s="17"/>
      <c r="AF8" s="18"/>
      <c r="AG8" s="18"/>
      <c r="AH8" s="18"/>
      <c r="AI8" s="18"/>
      <c r="AJ8" s="18"/>
      <c r="AK8" s="16"/>
      <c r="AL8" s="16"/>
      <c r="AM8" s="17"/>
      <c r="AN8" s="17"/>
      <c r="AO8" s="19"/>
      <c r="AP8" s="18"/>
      <c r="AQ8" s="19"/>
      <c r="AR8" s="19"/>
      <c r="AS8" s="18"/>
      <c r="AT8" s="18"/>
      <c r="AU8" s="18"/>
      <c r="AV8" s="18"/>
      <c r="AW8" s="18"/>
      <c r="AX8" s="18"/>
      <c r="AY8" s="18"/>
    </row>
    <row r="9" spans="1:51" x14ac:dyDescent="0.25">
      <c r="A9" s="36">
        <v>45993</v>
      </c>
      <c r="B9" s="36">
        <v>46051</v>
      </c>
      <c r="C9" s="39">
        <v>58</v>
      </c>
      <c r="D9" s="37" t="s">
        <v>36</v>
      </c>
      <c r="E9" s="37" t="s">
        <v>162</v>
      </c>
      <c r="F9" s="38">
        <v>2868.92</v>
      </c>
      <c r="G9" s="1">
        <f>C9*F9</f>
        <v>166397.36000000002</v>
      </c>
      <c r="H9" s="17"/>
      <c r="I9" s="17"/>
      <c r="K9" s="18"/>
      <c r="L9" s="18"/>
      <c r="N9" s="19"/>
      <c r="P9" s="18"/>
      <c r="Q9" s="19"/>
      <c r="R9" s="16"/>
      <c r="S9" s="18"/>
      <c r="T9" s="17"/>
      <c r="U9" s="18"/>
      <c r="V9" s="18"/>
      <c r="W9" s="18"/>
      <c r="X9" s="18"/>
      <c r="Y9" s="18"/>
      <c r="Z9" s="18"/>
      <c r="AA9" s="18"/>
      <c r="AB9" s="18"/>
      <c r="AC9" s="17"/>
      <c r="AD9" s="17"/>
      <c r="AE9" s="17"/>
      <c r="AF9" s="18"/>
      <c r="AG9" s="18"/>
      <c r="AH9" s="18"/>
      <c r="AI9" s="18"/>
      <c r="AJ9" s="18"/>
      <c r="AK9" s="16"/>
      <c r="AL9" s="16"/>
      <c r="AM9" s="17"/>
      <c r="AN9" s="17"/>
      <c r="AO9" s="19"/>
      <c r="AP9" s="18"/>
      <c r="AQ9" s="19"/>
      <c r="AR9" s="19"/>
      <c r="AS9" s="18"/>
      <c r="AT9" s="18"/>
      <c r="AU9" s="18"/>
      <c r="AV9" s="18"/>
      <c r="AW9" s="18"/>
      <c r="AX9" s="18"/>
      <c r="AY9" s="18"/>
    </row>
    <row r="10" spans="1:51" x14ac:dyDescent="0.25">
      <c r="A10" s="36">
        <v>46001</v>
      </c>
      <c r="B10" s="36">
        <v>46051</v>
      </c>
      <c r="C10" s="39">
        <v>50</v>
      </c>
      <c r="D10" s="37" t="s">
        <v>29</v>
      </c>
      <c r="E10" s="37" t="s">
        <v>161</v>
      </c>
      <c r="F10" s="38">
        <v>25.5</v>
      </c>
      <c r="G10" s="1">
        <f>C10*F10</f>
        <v>1275</v>
      </c>
      <c r="H10" s="17"/>
      <c r="I10" s="17"/>
      <c r="K10" s="18"/>
      <c r="L10" s="18"/>
      <c r="N10" s="19"/>
      <c r="P10" s="18"/>
      <c r="Q10" s="19"/>
      <c r="R10" s="16"/>
      <c r="S10" s="18"/>
      <c r="T10" s="17"/>
      <c r="U10" s="18"/>
      <c r="V10" s="18"/>
      <c r="W10" s="18"/>
      <c r="X10" s="18"/>
      <c r="Y10" s="18"/>
      <c r="Z10" s="18"/>
      <c r="AA10" s="18"/>
      <c r="AB10" s="18"/>
      <c r="AC10" s="17"/>
      <c r="AD10" s="17"/>
      <c r="AE10" s="17"/>
      <c r="AF10" s="18"/>
      <c r="AG10" s="18"/>
      <c r="AH10" s="18"/>
      <c r="AI10" s="18"/>
      <c r="AJ10" s="18"/>
      <c r="AK10" s="16"/>
      <c r="AL10" s="16"/>
      <c r="AM10" s="17"/>
      <c r="AN10" s="17"/>
      <c r="AO10" s="19"/>
      <c r="AP10" s="18"/>
      <c r="AQ10" s="19"/>
      <c r="AR10" s="19"/>
      <c r="AS10" s="18"/>
      <c r="AT10" s="18"/>
      <c r="AU10" s="18"/>
      <c r="AV10" s="18"/>
      <c r="AW10" s="18"/>
      <c r="AX10" s="18"/>
      <c r="AY10" s="18"/>
    </row>
    <row r="11" spans="1:51" x14ac:dyDescent="0.25">
      <c r="A11" s="36">
        <v>45993</v>
      </c>
      <c r="B11" s="36">
        <v>46051</v>
      </c>
      <c r="C11" s="39">
        <v>58</v>
      </c>
      <c r="D11" s="37" t="s">
        <v>32</v>
      </c>
      <c r="E11" s="37" t="s">
        <v>137</v>
      </c>
      <c r="F11" s="38">
        <v>319.57</v>
      </c>
      <c r="G11" s="1">
        <f>C11*F11</f>
        <v>18535.060000000001</v>
      </c>
      <c r="H11" s="17"/>
      <c r="I11" s="17"/>
      <c r="K11" s="18"/>
      <c r="L11" s="18"/>
      <c r="N11" s="19"/>
      <c r="P11" s="18"/>
      <c r="Q11" s="19"/>
      <c r="R11" s="16"/>
      <c r="S11" s="18"/>
      <c r="T11" s="17"/>
      <c r="U11" s="18"/>
      <c r="V11" s="18"/>
      <c r="W11" s="18"/>
      <c r="X11" s="18"/>
      <c r="Y11" s="18"/>
      <c r="Z11" s="18"/>
      <c r="AA11" s="18"/>
      <c r="AB11" s="18"/>
      <c r="AC11" s="17"/>
      <c r="AD11" s="17"/>
      <c r="AE11" s="17"/>
      <c r="AF11" s="18"/>
      <c r="AG11" s="18"/>
      <c r="AH11" s="18"/>
      <c r="AI11" s="18"/>
      <c r="AJ11" s="18"/>
      <c r="AK11" s="16"/>
      <c r="AL11" s="16"/>
      <c r="AM11" s="17"/>
      <c r="AN11" s="17"/>
      <c r="AO11" s="19"/>
      <c r="AP11" s="18"/>
      <c r="AQ11" s="19"/>
      <c r="AR11" s="19"/>
      <c r="AS11" s="18"/>
      <c r="AT11" s="18"/>
      <c r="AU11" s="18"/>
      <c r="AV11" s="18"/>
      <c r="AW11" s="18"/>
      <c r="AX11" s="18"/>
      <c r="AY11" s="18"/>
    </row>
    <row r="12" spans="1:51" x14ac:dyDescent="0.25">
      <c r="A12" s="36">
        <v>46009</v>
      </c>
      <c r="B12" s="36">
        <v>46051</v>
      </c>
      <c r="C12" s="39">
        <v>42</v>
      </c>
      <c r="D12" s="37" t="s">
        <v>164</v>
      </c>
      <c r="E12" s="37" t="s">
        <v>165</v>
      </c>
      <c r="F12" s="38">
        <v>582.08000000000004</v>
      </c>
      <c r="G12" s="1">
        <f>C12*F12</f>
        <v>24447.360000000001</v>
      </c>
      <c r="H12" s="17"/>
      <c r="I12" s="17"/>
      <c r="K12" s="18"/>
      <c r="L12" s="18"/>
      <c r="N12" s="19"/>
      <c r="P12" s="18"/>
      <c r="Q12" s="19"/>
      <c r="R12" s="16"/>
      <c r="S12" s="18"/>
      <c r="T12" s="17"/>
      <c r="U12" s="18"/>
      <c r="V12" s="18"/>
      <c r="W12" s="18"/>
      <c r="X12" s="18"/>
      <c r="Y12" s="18"/>
      <c r="Z12" s="18"/>
      <c r="AA12" s="18"/>
      <c r="AB12" s="18"/>
      <c r="AC12" s="17"/>
      <c r="AD12" s="17"/>
      <c r="AE12" s="17"/>
      <c r="AF12" s="18"/>
      <c r="AG12" s="18"/>
      <c r="AH12" s="18"/>
      <c r="AI12" s="18"/>
      <c r="AJ12" s="18"/>
      <c r="AK12" s="16"/>
      <c r="AL12" s="16"/>
      <c r="AM12" s="17"/>
      <c r="AN12" s="17"/>
      <c r="AO12" s="19"/>
      <c r="AP12" s="18"/>
      <c r="AQ12" s="19"/>
      <c r="AR12" s="19"/>
      <c r="AS12" s="18"/>
      <c r="AT12" s="18"/>
      <c r="AU12" s="18"/>
      <c r="AV12" s="18"/>
      <c r="AW12" s="18"/>
      <c r="AX12" s="18"/>
      <c r="AY12" s="18"/>
    </row>
    <row r="13" spans="1:51" x14ac:dyDescent="0.25">
      <c r="A13" s="36">
        <v>46009</v>
      </c>
      <c r="B13" s="36">
        <v>46051</v>
      </c>
      <c r="C13" s="39">
        <v>42</v>
      </c>
      <c r="D13" s="37" t="s">
        <v>164</v>
      </c>
      <c r="E13" s="37" t="s">
        <v>166</v>
      </c>
      <c r="F13" s="38">
        <v>681.45</v>
      </c>
      <c r="G13" s="1">
        <f>C13*F13</f>
        <v>28620.9</v>
      </c>
      <c r="H13" s="17"/>
      <c r="I13" s="17"/>
      <c r="K13" s="18"/>
      <c r="L13" s="18"/>
      <c r="N13" s="19"/>
      <c r="P13" s="18"/>
      <c r="Q13" s="19"/>
      <c r="R13" s="16"/>
      <c r="S13" s="18"/>
      <c r="T13" s="17"/>
      <c r="U13" s="18"/>
      <c r="V13" s="18"/>
      <c r="W13" s="18"/>
      <c r="X13" s="18"/>
      <c r="Y13" s="18"/>
      <c r="Z13" s="18"/>
      <c r="AA13" s="18"/>
      <c r="AB13" s="18"/>
      <c r="AC13" s="17"/>
      <c r="AD13" s="17"/>
      <c r="AE13" s="17"/>
      <c r="AF13" s="18"/>
      <c r="AG13" s="18"/>
      <c r="AH13" s="18"/>
      <c r="AI13" s="18"/>
      <c r="AJ13" s="18"/>
      <c r="AK13" s="16"/>
      <c r="AL13" s="16"/>
      <c r="AM13" s="17"/>
      <c r="AN13" s="17"/>
      <c r="AO13" s="19"/>
      <c r="AP13" s="18"/>
      <c r="AQ13" s="19"/>
      <c r="AR13" s="19"/>
      <c r="AS13" s="18"/>
      <c r="AT13" s="18"/>
      <c r="AU13" s="18"/>
      <c r="AV13" s="18"/>
      <c r="AW13" s="18"/>
      <c r="AX13" s="18"/>
      <c r="AY13" s="18"/>
    </row>
    <row r="14" spans="1:51" x14ac:dyDescent="0.25">
      <c r="A14" s="36">
        <v>45996</v>
      </c>
      <c r="B14" s="36">
        <v>46051</v>
      </c>
      <c r="C14" s="39">
        <v>55</v>
      </c>
      <c r="D14" s="37" t="s">
        <v>164</v>
      </c>
      <c r="E14" s="37" t="s">
        <v>167</v>
      </c>
      <c r="F14" s="38">
        <v>867.57</v>
      </c>
      <c r="G14" s="1">
        <f>C14*F14</f>
        <v>47716.350000000006</v>
      </c>
      <c r="H14" s="17"/>
      <c r="I14" s="17"/>
      <c r="K14" s="18"/>
      <c r="L14" s="18"/>
      <c r="N14" s="19"/>
      <c r="P14" s="18"/>
      <c r="Q14" s="19"/>
      <c r="R14" s="16"/>
      <c r="S14" s="18"/>
      <c r="T14" s="17"/>
      <c r="U14" s="18"/>
      <c r="V14" s="18"/>
      <c r="W14" s="18"/>
      <c r="X14" s="18"/>
      <c r="Y14" s="18"/>
      <c r="Z14" s="18"/>
      <c r="AA14" s="18"/>
      <c r="AB14" s="18"/>
      <c r="AC14" s="17"/>
      <c r="AD14" s="17"/>
      <c r="AE14" s="17"/>
      <c r="AF14" s="18"/>
      <c r="AG14" s="18"/>
      <c r="AH14" s="18"/>
      <c r="AI14" s="18"/>
      <c r="AJ14" s="18"/>
      <c r="AK14" s="16"/>
      <c r="AL14" s="16"/>
      <c r="AM14" s="17"/>
      <c r="AN14" s="17"/>
      <c r="AO14" s="19"/>
      <c r="AP14" s="18"/>
      <c r="AQ14" s="19"/>
      <c r="AR14" s="19"/>
      <c r="AS14" s="18"/>
      <c r="AT14" s="18"/>
      <c r="AU14" s="18"/>
      <c r="AV14" s="18"/>
      <c r="AW14" s="18"/>
      <c r="AX14" s="18"/>
      <c r="AY14" s="18"/>
    </row>
    <row r="15" spans="1:51" x14ac:dyDescent="0.25">
      <c r="A15" s="36">
        <v>45996</v>
      </c>
      <c r="B15" s="36">
        <v>46051</v>
      </c>
      <c r="C15" s="39">
        <v>55</v>
      </c>
      <c r="D15" s="37" t="s">
        <v>164</v>
      </c>
      <c r="E15" s="37" t="s">
        <v>168</v>
      </c>
      <c r="F15" s="38">
        <v>535.69000000000005</v>
      </c>
      <c r="G15" s="1">
        <f>C15*F15</f>
        <v>29462.950000000004</v>
      </c>
      <c r="H15" s="17"/>
      <c r="I15" s="17"/>
      <c r="K15" s="18"/>
      <c r="L15" s="18"/>
      <c r="N15" s="19"/>
      <c r="P15" s="18"/>
      <c r="Q15" s="19"/>
      <c r="R15" s="16"/>
      <c r="S15" s="18"/>
      <c r="T15" s="17"/>
      <c r="U15" s="18"/>
      <c r="V15" s="18"/>
      <c r="W15" s="18"/>
      <c r="X15" s="18"/>
      <c r="Y15" s="18"/>
      <c r="Z15" s="18"/>
      <c r="AA15" s="18"/>
      <c r="AB15" s="18"/>
      <c r="AC15" s="17"/>
      <c r="AD15" s="17"/>
      <c r="AE15" s="17"/>
      <c r="AF15" s="18"/>
      <c r="AG15" s="18"/>
      <c r="AH15" s="18"/>
      <c r="AI15" s="18"/>
      <c r="AJ15" s="18"/>
      <c r="AK15" s="16"/>
      <c r="AL15" s="16"/>
      <c r="AM15" s="17"/>
      <c r="AN15" s="17"/>
      <c r="AO15" s="19"/>
      <c r="AP15" s="18"/>
      <c r="AQ15" s="19"/>
      <c r="AR15" s="19"/>
      <c r="AS15" s="18"/>
      <c r="AT15" s="18"/>
      <c r="AU15" s="18"/>
      <c r="AV15" s="18"/>
      <c r="AW15" s="18"/>
      <c r="AX15" s="18"/>
      <c r="AY15" s="18"/>
    </row>
    <row r="16" spans="1:51" x14ac:dyDescent="0.25">
      <c r="A16" s="36">
        <v>46010</v>
      </c>
      <c r="B16" s="36">
        <v>46051</v>
      </c>
      <c r="C16" s="39">
        <v>41</v>
      </c>
      <c r="D16" s="37" t="s">
        <v>52</v>
      </c>
      <c r="E16" s="37" t="s">
        <v>125</v>
      </c>
      <c r="F16" s="38">
        <v>1452</v>
      </c>
      <c r="G16" s="1">
        <f>C16*F16</f>
        <v>59532</v>
      </c>
      <c r="H16" s="17"/>
      <c r="I16" s="17"/>
      <c r="K16" s="18"/>
      <c r="L16" s="18"/>
      <c r="N16" s="19"/>
      <c r="P16" s="18"/>
      <c r="Q16" s="19"/>
      <c r="R16" s="16"/>
      <c r="S16" s="18"/>
      <c r="T16" s="17"/>
      <c r="U16" s="18"/>
      <c r="V16" s="18"/>
      <c r="W16" s="18"/>
      <c r="X16" s="18"/>
      <c r="Y16" s="18"/>
      <c r="Z16" s="18"/>
      <c r="AA16" s="18"/>
      <c r="AB16" s="18"/>
      <c r="AC16" s="17"/>
      <c r="AD16" s="17"/>
      <c r="AE16" s="17"/>
      <c r="AF16" s="18"/>
      <c r="AG16" s="18"/>
      <c r="AH16" s="18"/>
      <c r="AI16" s="18"/>
      <c r="AJ16" s="18"/>
      <c r="AK16" s="16"/>
      <c r="AL16" s="16"/>
      <c r="AM16" s="17"/>
      <c r="AN16" s="17"/>
      <c r="AO16" s="19"/>
      <c r="AP16" s="18"/>
      <c r="AQ16" s="19"/>
      <c r="AR16" s="19"/>
      <c r="AS16" s="18"/>
      <c r="AT16" s="18"/>
      <c r="AU16" s="18"/>
      <c r="AV16" s="18"/>
      <c r="AW16" s="18"/>
      <c r="AX16" s="18"/>
      <c r="AY16" s="18"/>
    </row>
    <row r="17" spans="1:51" x14ac:dyDescent="0.25">
      <c r="A17" s="36">
        <v>46006</v>
      </c>
      <c r="B17" s="36">
        <v>46051</v>
      </c>
      <c r="C17" s="39">
        <v>45</v>
      </c>
      <c r="D17" s="37" t="s">
        <v>52</v>
      </c>
      <c r="E17" s="37" t="s">
        <v>126</v>
      </c>
      <c r="F17" s="38">
        <v>14973.75</v>
      </c>
      <c r="G17" s="1">
        <f>C17*F17</f>
        <v>673818.75</v>
      </c>
      <c r="H17" s="17"/>
      <c r="I17" s="17"/>
      <c r="K17" s="18"/>
      <c r="L17" s="18"/>
      <c r="N17" s="19"/>
      <c r="P17" s="18"/>
      <c r="Q17" s="19"/>
      <c r="R17" s="16"/>
      <c r="S17" s="18"/>
      <c r="T17" s="17"/>
      <c r="U17" s="18"/>
      <c r="V17" s="18"/>
      <c r="W17" s="18"/>
      <c r="X17" s="18"/>
      <c r="Y17" s="18"/>
      <c r="Z17" s="18"/>
      <c r="AA17" s="18"/>
      <c r="AB17" s="18"/>
      <c r="AC17" s="17"/>
      <c r="AD17" s="17"/>
      <c r="AE17" s="17"/>
      <c r="AF17" s="18"/>
      <c r="AG17" s="18"/>
      <c r="AH17" s="18"/>
      <c r="AI17" s="18"/>
      <c r="AJ17" s="18"/>
      <c r="AK17" s="16"/>
      <c r="AL17" s="16"/>
      <c r="AM17" s="17"/>
      <c r="AN17" s="17"/>
      <c r="AO17" s="19"/>
      <c r="AP17" s="18"/>
      <c r="AQ17" s="19"/>
      <c r="AR17" s="19"/>
      <c r="AS17" s="18"/>
      <c r="AT17" s="18"/>
      <c r="AU17" s="18"/>
      <c r="AV17" s="18"/>
      <c r="AW17" s="18"/>
      <c r="AX17" s="18"/>
      <c r="AY17" s="18"/>
    </row>
    <row r="18" spans="1:51" x14ac:dyDescent="0.25">
      <c r="A18" s="36">
        <v>46000</v>
      </c>
      <c r="B18" s="36">
        <v>46051</v>
      </c>
      <c r="C18" s="39">
        <v>51</v>
      </c>
      <c r="D18" s="37" t="s">
        <v>52</v>
      </c>
      <c r="E18" s="37" t="s">
        <v>127</v>
      </c>
      <c r="F18" s="38">
        <v>13914</v>
      </c>
      <c r="G18" s="1">
        <f>C18*F18</f>
        <v>709614</v>
      </c>
      <c r="H18" s="17"/>
      <c r="I18" s="17"/>
      <c r="K18" s="18"/>
      <c r="L18" s="18"/>
      <c r="N18" s="19"/>
      <c r="P18" s="18"/>
      <c r="Q18" s="19"/>
      <c r="R18" s="16"/>
      <c r="S18" s="18"/>
      <c r="T18" s="17"/>
      <c r="U18" s="18"/>
      <c r="V18" s="18"/>
      <c r="W18" s="18"/>
      <c r="X18" s="18"/>
      <c r="Y18" s="18"/>
      <c r="Z18" s="18"/>
      <c r="AA18" s="18"/>
      <c r="AB18" s="18"/>
      <c r="AC18" s="17"/>
      <c r="AD18" s="17"/>
      <c r="AE18" s="17"/>
      <c r="AF18" s="18"/>
      <c r="AG18" s="18"/>
      <c r="AH18" s="18"/>
      <c r="AI18" s="18"/>
      <c r="AJ18" s="18"/>
      <c r="AK18" s="16"/>
      <c r="AL18" s="16"/>
      <c r="AM18" s="17"/>
      <c r="AN18" s="17"/>
      <c r="AO18" s="19"/>
      <c r="AP18" s="18"/>
      <c r="AQ18" s="19"/>
      <c r="AR18" s="19"/>
      <c r="AS18" s="18"/>
      <c r="AT18" s="18"/>
      <c r="AU18" s="18"/>
      <c r="AV18" s="18"/>
      <c r="AW18" s="18"/>
      <c r="AX18" s="18"/>
      <c r="AY18" s="18"/>
    </row>
    <row r="19" spans="1:51" x14ac:dyDescent="0.25">
      <c r="A19" s="36">
        <v>46022</v>
      </c>
      <c r="B19" s="36">
        <v>46051</v>
      </c>
      <c r="C19" s="39">
        <v>29</v>
      </c>
      <c r="D19" s="37" t="s">
        <v>186</v>
      </c>
      <c r="E19" s="37" t="s">
        <v>194</v>
      </c>
      <c r="F19" s="38">
        <v>1462.8</v>
      </c>
      <c r="G19" s="1">
        <f>C19*F19</f>
        <v>42421.2</v>
      </c>
      <c r="H19" s="17"/>
      <c r="I19" s="17"/>
      <c r="K19" s="18"/>
      <c r="L19" s="18"/>
      <c r="N19" s="19"/>
      <c r="P19" s="18"/>
      <c r="Q19" s="19"/>
      <c r="R19" s="16"/>
      <c r="S19" s="18"/>
      <c r="T19" s="17"/>
      <c r="U19" s="18"/>
      <c r="V19" s="18"/>
      <c r="W19" s="18"/>
      <c r="X19" s="18"/>
      <c r="Y19" s="18"/>
      <c r="Z19" s="18"/>
      <c r="AA19" s="18"/>
      <c r="AB19" s="18"/>
      <c r="AC19" s="17"/>
      <c r="AD19" s="17"/>
      <c r="AE19" s="17"/>
      <c r="AF19" s="18"/>
      <c r="AG19" s="18"/>
      <c r="AH19" s="18"/>
      <c r="AI19" s="18"/>
      <c r="AJ19" s="18"/>
      <c r="AK19" s="16"/>
      <c r="AL19" s="16"/>
      <c r="AM19" s="17"/>
      <c r="AN19" s="17"/>
      <c r="AO19" s="19"/>
      <c r="AP19" s="18"/>
      <c r="AQ19" s="19"/>
      <c r="AR19" s="19"/>
      <c r="AS19" s="18"/>
      <c r="AT19" s="18"/>
      <c r="AU19" s="18"/>
      <c r="AV19" s="18"/>
      <c r="AW19" s="18"/>
      <c r="AX19" s="18"/>
      <c r="AY19" s="18"/>
    </row>
    <row r="20" spans="1:51" x14ac:dyDescent="0.25">
      <c r="A20" s="36">
        <v>45993</v>
      </c>
      <c r="B20" s="36">
        <v>46051</v>
      </c>
      <c r="C20" s="39">
        <v>58</v>
      </c>
      <c r="D20" s="37" t="s">
        <v>44</v>
      </c>
      <c r="E20" s="37" t="s">
        <v>163</v>
      </c>
      <c r="F20" s="38">
        <v>51</v>
      </c>
      <c r="G20" s="1">
        <f>C20*F20</f>
        <v>2958</v>
      </c>
      <c r="H20" s="17"/>
      <c r="I20" s="17"/>
      <c r="K20" s="18"/>
      <c r="L20" s="18"/>
      <c r="N20" s="19"/>
      <c r="P20" s="18"/>
      <c r="Q20" s="19"/>
      <c r="R20" s="16"/>
      <c r="S20" s="18"/>
      <c r="T20" s="17"/>
      <c r="U20" s="18"/>
      <c r="V20" s="18"/>
      <c r="W20" s="18"/>
      <c r="X20" s="18"/>
      <c r="Y20" s="18"/>
      <c r="Z20" s="18"/>
      <c r="AA20" s="18"/>
      <c r="AB20" s="18"/>
      <c r="AC20" s="17"/>
      <c r="AD20" s="17"/>
      <c r="AE20" s="17"/>
      <c r="AF20" s="18"/>
      <c r="AG20" s="18"/>
      <c r="AH20" s="18"/>
      <c r="AI20" s="18"/>
      <c r="AJ20" s="18"/>
      <c r="AK20" s="16"/>
      <c r="AL20" s="16"/>
      <c r="AM20" s="17"/>
      <c r="AN20" s="17"/>
      <c r="AO20" s="19"/>
      <c r="AP20" s="18"/>
      <c r="AQ20" s="19"/>
      <c r="AR20" s="19"/>
      <c r="AS20" s="18"/>
      <c r="AT20" s="18"/>
      <c r="AU20" s="18"/>
      <c r="AV20" s="18"/>
      <c r="AW20" s="18"/>
      <c r="AX20" s="18"/>
      <c r="AY20" s="18"/>
    </row>
    <row r="21" spans="1:51" x14ac:dyDescent="0.25">
      <c r="A21" s="36">
        <v>46002</v>
      </c>
      <c r="B21" s="36">
        <v>46051</v>
      </c>
      <c r="C21" s="39">
        <v>49</v>
      </c>
      <c r="D21" s="37" t="s">
        <v>80</v>
      </c>
      <c r="E21" s="37" t="s">
        <v>113</v>
      </c>
      <c r="F21" s="38">
        <v>267.5</v>
      </c>
      <c r="G21" s="1">
        <f>C21*F21</f>
        <v>13107.5</v>
      </c>
      <c r="H21" s="17"/>
      <c r="I21" s="17"/>
      <c r="K21" s="18"/>
      <c r="L21" s="18"/>
      <c r="N21" s="19"/>
      <c r="P21" s="18"/>
      <c r="Q21" s="19"/>
      <c r="R21" s="16"/>
      <c r="S21" s="18"/>
      <c r="T21" s="17"/>
      <c r="U21" s="18"/>
      <c r="V21" s="18"/>
      <c r="W21" s="18"/>
      <c r="X21" s="18"/>
      <c r="Y21" s="18"/>
      <c r="Z21" s="18"/>
      <c r="AA21" s="18"/>
      <c r="AB21" s="18"/>
      <c r="AC21" s="17"/>
      <c r="AD21" s="17"/>
      <c r="AE21" s="17"/>
      <c r="AF21" s="18"/>
      <c r="AG21" s="18"/>
      <c r="AH21" s="18"/>
      <c r="AI21" s="18"/>
      <c r="AJ21" s="18"/>
      <c r="AK21" s="16"/>
      <c r="AL21" s="16"/>
      <c r="AM21" s="17"/>
      <c r="AN21" s="17"/>
      <c r="AO21" s="19"/>
      <c r="AP21" s="18"/>
      <c r="AQ21" s="19"/>
      <c r="AR21" s="19"/>
      <c r="AS21" s="18"/>
      <c r="AT21" s="18"/>
      <c r="AU21" s="18"/>
      <c r="AV21" s="18"/>
      <c r="AW21" s="18"/>
      <c r="AX21" s="18"/>
      <c r="AY21" s="18"/>
    </row>
    <row r="22" spans="1:51" x14ac:dyDescent="0.25">
      <c r="A22" s="36">
        <v>46003</v>
      </c>
      <c r="B22" s="36">
        <v>46051</v>
      </c>
      <c r="C22" s="39">
        <v>48</v>
      </c>
      <c r="D22" s="37" t="s">
        <v>43</v>
      </c>
      <c r="E22" s="37" t="s">
        <v>135</v>
      </c>
      <c r="F22" s="38">
        <v>782.32</v>
      </c>
      <c r="G22" s="1">
        <f>C22*F22</f>
        <v>37551.360000000001</v>
      </c>
      <c r="H22" s="17"/>
      <c r="I22" s="17"/>
      <c r="K22" s="18"/>
      <c r="L22" s="18"/>
      <c r="N22" s="19"/>
      <c r="P22" s="18"/>
      <c r="Q22" s="19"/>
      <c r="R22" s="16"/>
      <c r="S22" s="18"/>
      <c r="T22" s="17"/>
      <c r="U22" s="18"/>
      <c r="V22" s="18"/>
      <c r="W22" s="18"/>
      <c r="X22" s="18"/>
      <c r="Y22" s="18"/>
      <c r="Z22" s="18"/>
      <c r="AA22" s="18"/>
      <c r="AB22" s="18"/>
      <c r="AC22" s="17"/>
      <c r="AD22" s="17"/>
      <c r="AE22" s="17"/>
      <c r="AF22" s="18"/>
      <c r="AG22" s="18"/>
      <c r="AH22" s="18"/>
      <c r="AI22" s="18"/>
      <c r="AJ22" s="18"/>
      <c r="AK22" s="16"/>
      <c r="AL22" s="16"/>
      <c r="AM22" s="17"/>
      <c r="AN22" s="17"/>
      <c r="AO22" s="19"/>
      <c r="AP22" s="18"/>
      <c r="AQ22" s="19"/>
      <c r="AR22" s="19"/>
      <c r="AS22" s="18"/>
      <c r="AT22" s="18"/>
      <c r="AU22" s="18"/>
      <c r="AV22" s="18"/>
      <c r="AW22" s="18"/>
      <c r="AX22" s="18"/>
      <c r="AY22" s="18"/>
    </row>
    <row r="23" spans="1:51" x14ac:dyDescent="0.25">
      <c r="A23" s="36">
        <v>45995</v>
      </c>
      <c r="B23" s="36">
        <v>46051</v>
      </c>
      <c r="C23" s="39">
        <v>56</v>
      </c>
      <c r="D23" s="37" t="s">
        <v>43</v>
      </c>
      <c r="E23" s="37" t="s">
        <v>136</v>
      </c>
      <c r="F23" s="38">
        <v>1424.53</v>
      </c>
      <c r="G23" s="1">
        <f>C23*F23</f>
        <v>79773.679999999993</v>
      </c>
      <c r="H23" s="17"/>
      <c r="I23" s="17"/>
      <c r="K23" s="18"/>
      <c r="L23" s="18"/>
      <c r="N23" s="19"/>
      <c r="P23" s="18"/>
      <c r="Q23" s="19"/>
      <c r="R23" s="16"/>
      <c r="S23" s="18"/>
      <c r="T23" s="17"/>
      <c r="U23" s="18"/>
      <c r="V23" s="18"/>
      <c r="W23" s="18"/>
      <c r="X23" s="18"/>
      <c r="Y23" s="18"/>
      <c r="Z23" s="18"/>
      <c r="AA23" s="18"/>
      <c r="AB23" s="18"/>
      <c r="AC23" s="17"/>
      <c r="AD23" s="17"/>
      <c r="AE23" s="17"/>
      <c r="AF23" s="18"/>
      <c r="AG23" s="18"/>
      <c r="AH23" s="18"/>
      <c r="AI23" s="18"/>
      <c r="AJ23" s="18"/>
      <c r="AK23" s="16"/>
      <c r="AL23" s="16"/>
      <c r="AM23" s="17"/>
      <c r="AN23" s="17"/>
      <c r="AO23" s="19"/>
      <c r="AP23" s="18"/>
      <c r="AQ23" s="19"/>
      <c r="AR23" s="19"/>
      <c r="AS23" s="18"/>
      <c r="AT23" s="18"/>
      <c r="AU23" s="18"/>
      <c r="AV23" s="18"/>
      <c r="AW23" s="18"/>
      <c r="AX23" s="18"/>
      <c r="AY23" s="18"/>
    </row>
    <row r="24" spans="1:51" x14ac:dyDescent="0.25">
      <c r="A24" s="36">
        <v>46041</v>
      </c>
      <c r="B24" s="36">
        <v>46041</v>
      </c>
      <c r="C24" s="39">
        <v>0</v>
      </c>
      <c r="D24" s="37" t="s">
        <v>88</v>
      </c>
      <c r="E24" s="37" t="s">
        <v>185</v>
      </c>
      <c r="F24" s="38">
        <v>222.2</v>
      </c>
      <c r="H24" s="17"/>
      <c r="I24" s="17"/>
      <c r="K24" s="18"/>
      <c r="L24" s="18"/>
      <c r="N24" s="19"/>
      <c r="P24" s="18"/>
      <c r="Q24" s="19"/>
      <c r="R24" s="16"/>
      <c r="S24" s="18"/>
      <c r="T24" s="17"/>
      <c r="U24" s="18"/>
      <c r="V24" s="18"/>
      <c r="W24" s="18"/>
      <c r="X24" s="18"/>
      <c r="Y24" s="18"/>
      <c r="Z24" s="18"/>
      <c r="AA24" s="18"/>
      <c r="AB24" s="18"/>
      <c r="AC24" s="17"/>
      <c r="AD24" s="17"/>
      <c r="AE24" s="17"/>
      <c r="AF24" s="18"/>
      <c r="AG24" s="18"/>
      <c r="AH24" s="18"/>
      <c r="AI24" s="18"/>
      <c r="AJ24" s="18"/>
      <c r="AK24" s="16"/>
      <c r="AL24" s="16"/>
      <c r="AM24" s="17"/>
      <c r="AN24" s="17"/>
      <c r="AO24" s="19"/>
      <c r="AP24" s="18"/>
      <c r="AQ24" s="19"/>
      <c r="AR24" s="19"/>
      <c r="AS24" s="18"/>
      <c r="AT24" s="18"/>
      <c r="AU24" s="18"/>
      <c r="AV24" s="18"/>
      <c r="AW24" s="18"/>
      <c r="AX24" s="18"/>
      <c r="AY24" s="18"/>
    </row>
    <row r="25" spans="1:51" x14ac:dyDescent="0.25">
      <c r="A25" s="36">
        <v>45993</v>
      </c>
      <c r="B25" s="36">
        <v>46051</v>
      </c>
      <c r="C25" s="39">
        <v>58</v>
      </c>
      <c r="D25" s="37" t="s">
        <v>55</v>
      </c>
      <c r="E25" s="37" t="s">
        <v>97</v>
      </c>
      <c r="F25" s="38">
        <v>279.64999999999998</v>
      </c>
      <c r="G25" s="1">
        <f>C25*F25</f>
        <v>16219.699999999999</v>
      </c>
      <c r="H25" s="17"/>
      <c r="I25" s="17"/>
      <c r="K25" s="18"/>
      <c r="L25" s="18"/>
      <c r="N25" s="19"/>
      <c r="P25" s="18"/>
      <c r="Q25" s="19"/>
      <c r="R25" s="16"/>
      <c r="S25" s="18"/>
      <c r="T25" s="17"/>
      <c r="U25" s="18"/>
      <c r="V25" s="18"/>
      <c r="W25" s="18"/>
      <c r="X25" s="18"/>
      <c r="Y25" s="18"/>
      <c r="Z25" s="18"/>
      <c r="AA25" s="18"/>
      <c r="AB25" s="18"/>
      <c r="AC25" s="17"/>
      <c r="AD25" s="17"/>
      <c r="AE25" s="17"/>
      <c r="AF25" s="18"/>
      <c r="AG25" s="18"/>
      <c r="AH25" s="18"/>
      <c r="AI25" s="18"/>
      <c r="AJ25" s="18"/>
      <c r="AK25" s="16"/>
      <c r="AL25" s="16"/>
      <c r="AM25" s="17"/>
      <c r="AN25" s="17"/>
      <c r="AO25" s="19"/>
      <c r="AP25" s="18"/>
      <c r="AQ25" s="19"/>
      <c r="AR25" s="19"/>
      <c r="AS25" s="18"/>
      <c r="AT25" s="18"/>
      <c r="AU25" s="18"/>
      <c r="AV25" s="18"/>
      <c r="AW25" s="18"/>
      <c r="AX25" s="18"/>
      <c r="AY25" s="18"/>
    </row>
    <row r="26" spans="1:51" x14ac:dyDescent="0.25">
      <c r="A26" s="36">
        <v>46022</v>
      </c>
      <c r="B26" s="36">
        <v>46051</v>
      </c>
      <c r="C26" s="39">
        <v>29</v>
      </c>
      <c r="D26" s="37" t="s">
        <v>192</v>
      </c>
      <c r="E26" s="37" t="s">
        <v>193</v>
      </c>
      <c r="F26" s="38">
        <v>1636.09</v>
      </c>
      <c r="G26" s="1">
        <f>C26*F26</f>
        <v>47446.61</v>
      </c>
      <c r="H26" s="17"/>
      <c r="I26" s="17"/>
      <c r="K26" s="18"/>
      <c r="L26" s="18"/>
      <c r="N26" s="19"/>
      <c r="P26" s="18"/>
      <c r="Q26" s="19"/>
      <c r="R26" s="16"/>
      <c r="S26" s="18"/>
      <c r="T26" s="17"/>
      <c r="U26" s="18"/>
      <c r="V26" s="18"/>
      <c r="W26" s="18"/>
      <c r="X26" s="18"/>
      <c r="Y26" s="18"/>
      <c r="Z26" s="18"/>
      <c r="AA26" s="18"/>
      <c r="AB26" s="18"/>
      <c r="AC26" s="17"/>
      <c r="AD26" s="17"/>
      <c r="AE26" s="17"/>
      <c r="AF26" s="18"/>
      <c r="AG26" s="18"/>
      <c r="AH26" s="18"/>
      <c r="AI26" s="18"/>
      <c r="AJ26" s="18"/>
      <c r="AK26" s="16"/>
      <c r="AL26" s="16"/>
      <c r="AM26" s="17"/>
      <c r="AN26" s="17"/>
      <c r="AO26" s="19"/>
      <c r="AP26" s="18"/>
      <c r="AQ26" s="19"/>
      <c r="AR26" s="19"/>
      <c r="AS26" s="18"/>
      <c r="AT26" s="18"/>
      <c r="AU26" s="18"/>
      <c r="AV26" s="18"/>
      <c r="AW26" s="18"/>
      <c r="AX26" s="18"/>
      <c r="AY26" s="18"/>
    </row>
    <row r="27" spans="1:51" x14ac:dyDescent="0.25">
      <c r="A27" s="36">
        <v>46007</v>
      </c>
      <c r="B27" s="36">
        <v>46051</v>
      </c>
      <c r="C27" s="39">
        <v>44</v>
      </c>
      <c r="D27" s="37" t="s">
        <v>51</v>
      </c>
      <c r="E27" s="37" t="s">
        <v>105</v>
      </c>
      <c r="F27" s="38">
        <v>66.55</v>
      </c>
      <c r="G27" s="1">
        <f>C27*F27</f>
        <v>2928.2</v>
      </c>
      <c r="H27" s="17"/>
      <c r="I27" s="17"/>
      <c r="K27" s="18"/>
      <c r="L27" s="18"/>
      <c r="N27" s="19"/>
      <c r="P27" s="18"/>
      <c r="Q27" s="19"/>
      <c r="R27" s="16"/>
      <c r="S27" s="18"/>
      <c r="T27" s="17"/>
      <c r="U27" s="18"/>
      <c r="V27" s="18"/>
      <c r="W27" s="18"/>
      <c r="X27" s="18"/>
      <c r="Y27" s="18"/>
      <c r="Z27" s="18"/>
      <c r="AA27" s="18"/>
      <c r="AB27" s="18"/>
      <c r="AC27" s="17"/>
      <c r="AD27" s="17"/>
      <c r="AE27" s="17"/>
      <c r="AF27" s="18"/>
      <c r="AG27" s="18"/>
      <c r="AH27" s="18"/>
      <c r="AI27" s="18"/>
      <c r="AJ27" s="18"/>
      <c r="AK27" s="16"/>
      <c r="AL27" s="16"/>
      <c r="AM27" s="17"/>
      <c r="AN27" s="17"/>
      <c r="AO27" s="19"/>
      <c r="AP27" s="18"/>
      <c r="AQ27" s="19"/>
      <c r="AR27" s="19"/>
      <c r="AS27" s="18"/>
      <c r="AT27" s="18"/>
      <c r="AU27" s="18"/>
      <c r="AV27" s="18"/>
      <c r="AW27" s="18"/>
      <c r="AX27" s="18"/>
      <c r="AY27" s="18"/>
    </row>
    <row r="28" spans="1:51" x14ac:dyDescent="0.25">
      <c r="A28" s="36">
        <v>46007</v>
      </c>
      <c r="B28" s="36">
        <v>46051</v>
      </c>
      <c r="C28" s="39">
        <v>44</v>
      </c>
      <c r="D28" s="37" t="s">
        <v>51</v>
      </c>
      <c r="E28" s="37" t="s">
        <v>106</v>
      </c>
      <c r="F28" s="38">
        <v>2199.9299999999998</v>
      </c>
      <c r="G28" s="1">
        <f>C28*F28</f>
        <v>96796.92</v>
      </c>
      <c r="H28" s="17"/>
      <c r="I28" s="17"/>
      <c r="K28" s="18"/>
      <c r="L28" s="18"/>
      <c r="N28" s="19"/>
      <c r="P28" s="18"/>
      <c r="Q28" s="19"/>
      <c r="R28" s="16"/>
      <c r="S28" s="18"/>
      <c r="T28" s="17"/>
      <c r="U28" s="18"/>
      <c r="V28" s="18"/>
      <c r="W28" s="18"/>
      <c r="X28" s="18"/>
      <c r="Y28" s="18"/>
      <c r="Z28" s="18"/>
      <c r="AA28" s="18"/>
      <c r="AB28" s="18"/>
      <c r="AC28" s="17"/>
      <c r="AD28" s="17"/>
      <c r="AE28" s="17"/>
      <c r="AF28" s="18"/>
      <c r="AG28" s="18"/>
      <c r="AH28" s="18"/>
      <c r="AI28" s="18"/>
      <c r="AJ28" s="18"/>
      <c r="AK28" s="16"/>
      <c r="AL28" s="16"/>
      <c r="AM28" s="17"/>
      <c r="AN28" s="17"/>
      <c r="AO28" s="19"/>
      <c r="AP28" s="18"/>
      <c r="AQ28" s="19"/>
      <c r="AR28" s="19"/>
      <c r="AS28" s="18"/>
      <c r="AT28" s="18"/>
      <c r="AU28" s="18"/>
      <c r="AV28" s="18"/>
      <c r="AW28" s="18"/>
      <c r="AX28" s="18"/>
      <c r="AY28" s="18"/>
    </row>
    <row r="29" spans="1:51" x14ac:dyDescent="0.25">
      <c r="A29" s="36">
        <v>45992</v>
      </c>
      <c r="B29" s="36">
        <v>46051</v>
      </c>
      <c r="C29" s="39">
        <v>59</v>
      </c>
      <c r="D29" s="37" t="s">
        <v>150</v>
      </c>
      <c r="E29" s="37" t="s">
        <v>151</v>
      </c>
      <c r="F29" s="38">
        <v>952</v>
      </c>
      <c r="G29" s="1">
        <f>C29*F29</f>
        <v>56168</v>
      </c>
      <c r="H29" s="17"/>
      <c r="I29" s="17"/>
      <c r="K29" s="18"/>
      <c r="L29" s="18"/>
      <c r="N29" s="19"/>
      <c r="P29" s="18"/>
      <c r="Q29" s="19"/>
      <c r="R29" s="16"/>
      <c r="S29" s="18"/>
      <c r="T29" s="17"/>
      <c r="U29" s="18"/>
      <c r="V29" s="18"/>
      <c r="W29" s="18"/>
      <c r="X29" s="18"/>
      <c r="Y29" s="18"/>
      <c r="Z29" s="18"/>
      <c r="AA29" s="18"/>
      <c r="AB29" s="18"/>
      <c r="AC29" s="17"/>
      <c r="AD29" s="17"/>
      <c r="AE29" s="17"/>
      <c r="AF29" s="18"/>
      <c r="AG29" s="18"/>
      <c r="AH29" s="18"/>
      <c r="AI29" s="18"/>
      <c r="AJ29" s="18"/>
      <c r="AK29" s="16"/>
      <c r="AL29" s="16"/>
      <c r="AM29" s="17"/>
      <c r="AN29" s="17"/>
      <c r="AO29" s="19"/>
      <c r="AP29" s="18"/>
      <c r="AQ29" s="19"/>
      <c r="AR29" s="19"/>
      <c r="AS29" s="18"/>
      <c r="AT29" s="18"/>
      <c r="AU29" s="18"/>
      <c r="AV29" s="18"/>
      <c r="AW29" s="18"/>
      <c r="AX29" s="18"/>
      <c r="AY29" s="18"/>
    </row>
    <row r="30" spans="1:51" x14ac:dyDescent="0.25">
      <c r="A30" s="36">
        <v>46006</v>
      </c>
      <c r="B30" s="36">
        <v>46051</v>
      </c>
      <c r="C30" s="39">
        <v>45</v>
      </c>
      <c r="D30" s="37" t="s">
        <v>23</v>
      </c>
      <c r="E30" s="37" t="s">
        <v>101</v>
      </c>
      <c r="F30" s="38">
        <v>399.3</v>
      </c>
      <c r="G30" s="1">
        <f>C30*F30</f>
        <v>17968.5</v>
      </c>
      <c r="H30" s="17"/>
      <c r="I30" s="17"/>
      <c r="K30" s="18"/>
      <c r="L30" s="18"/>
      <c r="N30" s="19"/>
      <c r="P30" s="18"/>
      <c r="Q30" s="19"/>
      <c r="R30" s="16"/>
      <c r="S30" s="18"/>
      <c r="T30" s="17"/>
      <c r="U30" s="18"/>
      <c r="V30" s="18"/>
      <c r="W30" s="18"/>
      <c r="X30" s="18"/>
      <c r="Y30" s="18"/>
      <c r="Z30" s="18"/>
      <c r="AA30" s="18"/>
      <c r="AB30" s="18"/>
      <c r="AC30" s="17"/>
      <c r="AD30" s="17"/>
      <c r="AE30" s="17"/>
      <c r="AF30" s="18"/>
      <c r="AG30" s="18"/>
      <c r="AH30" s="18"/>
      <c r="AI30" s="18"/>
      <c r="AJ30" s="18"/>
      <c r="AK30" s="16"/>
      <c r="AL30" s="16"/>
      <c r="AM30" s="17"/>
      <c r="AN30" s="17"/>
      <c r="AO30" s="19"/>
      <c r="AP30" s="18"/>
      <c r="AQ30" s="19"/>
      <c r="AR30" s="19"/>
      <c r="AS30" s="18"/>
      <c r="AT30" s="18"/>
      <c r="AU30" s="18"/>
      <c r="AV30" s="18"/>
      <c r="AW30" s="18"/>
      <c r="AX30" s="18"/>
      <c r="AY30" s="18"/>
    </row>
    <row r="31" spans="1:51" x14ac:dyDescent="0.25">
      <c r="A31" s="36">
        <v>46006</v>
      </c>
      <c r="B31" s="36">
        <v>46051</v>
      </c>
      <c r="C31" s="39">
        <v>45</v>
      </c>
      <c r="D31" s="37" t="s">
        <v>152</v>
      </c>
      <c r="E31" s="37" t="s">
        <v>153</v>
      </c>
      <c r="F31" s="38">
        <v>411.4</v>
      </c>
      <c r="G31" s="1">
        <f>C31*F31</f>
        <v>18513</v>
      </c>
      <c r="H31" s="17"/>
      <c r="I31" s="17"/>
      <c r="K31" s="18"/>
      <c r="L31" s="18"/>
      <c r="N31" s="19"/>
      <c r="P31" s="18"/>
      <c r="Q31" s="19"/>
      <c r="R31" s="16"/>
      <c r="S31" s="18"/>
      <c r="T31" s="17"/>
      <c r="U31" s="18"/>
      <c r="V31" s="18"/>
      <c r="W31" s="18"/>
      <c r="X31" s="18"/>
      <c r="Y31" s="18"/>
      <c r="Z31" s="18"/>
      <c r="AA31" s="18"/>
      <c r="AB31" s="18"/>
      <c r="AC31" s="17"/>
      <c r="AD31" s="17"/>
      <c r="AE31" s="17"/>
      <c r="AF31" s="18"/>
      <c r="AG31" s="18"/>
      <c r="AH31" s="18"/>
      <c r="AI31" s="18"/>
      <c r="AJ31" s="18"/>
      <c r="AK31" s="16"/>
      <c r="AL31" s="16"/>
      <c r="AM31" s="17"/>
      <c r="AN31" s="17"/>
      <c r="AO31" s="19"/>
      <c r="AP31" s="18"/>
      <c r="AQ31" s="19"/>
      <c r="AR31" s="19"/>
      <c r="AS31" s="18"/>
      <c r="AT31" s="18"/>
      <c r="AU31" s="18"/>
      <c r="AV31" s="18"/>
      <c r="AW31" s="18"/>
      <c r="AX31" s="18"/>
      <c r="AY31" s="18"/>
    </row>
    <row r="32" spans="1:51" x14ac:dyDescent="0.25">
      <c r="A32" s="36">
        <v>45995</v>
      </c>
      <c r="B32" s="36">
        <v>46051</v>
      </c>
      <c r="C32" s="39">
        <v>56</v>
      </c>
      <c r="D32" s="37" t="s">
        <v>24</v>
      </c>
      <c r="E32" s="37" t="s">
        <v>114</v>
      </c>
      <c r="F32" s="38">
        <v>2200</v>
      </c>
      <c r="G32" s="1">
        <f>C32*F32</f>
        <v>123200</v>
      </c>
      <c r="H32" s="17"/>
      <c r="I32" s="17"/>
      <c r="K32" s="18"/>
      <c r="L32" s="18"/>
      <c r="N32" s="19"/>
      <c r="P32" s="18"/>
      <c r="Q32" s="19"/>
      <c r="R32" s="16"/>
      <c r="S32" s="18"/>
      <c r="T32" s="17"/>
      <c r="U32" s="18"/>
      <c r="V32" s="18"/>
      <c r="W32" s="18"/>
      <c r="X32" s="18"/>
      <c r="Y32" s="18"/>
      <c r="Z32" s="18"/>
      <c r="AA32" s="18"/>
      <c r="AB32" s="18"/>
      <c r="AC32" s="17"/>
      <c r="AD32" s="17"/>
      <c r="AE32" s="17"/>
      <c r="AF32" s="18"/>
      <c r="AG32" s="18"/>
      <c r="AH32" s="18"/>
      <c r="AI32" s="18"/>
      <c r="AJ32" s="18"/>
      <c r="AK32" s="16"/>
      <c r="AL32" s="16"/>
      <c r="AM32" s="17"/>
      <c r="AN32" s="17"/>
      <c r="AO32" s="19"/>
      <c r="AP32" s="18"/>
      <c r="AQ32" s="19"/>
      <c r="AR32" s="19"/>
      <c r="AS32" s="18"/>
      <c r="AT32" s="18"/>
      <c r="AU32" s="18"/>
      <c r="AV32" s="18"/>
      <c r="AW32" s="18"/>
      <c r="AX32" s="18"/>
      <c r="AY32" s="18"/>
    </row>
    <row r="33" spans="1:51" x14ac:dyDescent="0.25">
      <c r="A33" s="36">
        <v>45992</v>
      </c>
      <c r="B33" s="36">
        <v>46051</v>
      </c>
      <c r="C33" s="39">
        <v>59</v>
      </c>
      <c r="D33" s="37" t="s">
        <v>24</v>
      </c>
      <c r="E33" s="37" t="s">
        <v>115</v>
      </c>
      <c r="F33" s="38">
        <v>44</v>
      </c>
      <c r="G33" s="1">
        <f>C33*F33</f>
        <v>2596</v>
      </c>
      <c r="H33" s="17"/>
      <c r="I33" s="17"/>
      <c r="K33" s="18"/>
      <c r="L33" s="18"/>
      <c r="N33" s="19"/>
      <c r="P33" s="18"/>
      <c r="Q33" s="19"/>
      <c r="R33" s="16"/>
      <c r="S33" s="18"/>
      <c r="T33" s="17"/>
      <c r="U33" s="18"/>
      <c r="V33" s="18"/>
      <c r="W33" s="18"/>
      <c r="X33" s="18"/>
      <c r="Y33" s="18"/>
      <c r="Z33" s="18"/>
      <c r="AA33" s="18"/>
      <c r="AB33" s="18"/>
      <c r="AC33" s="17"/>
      <c r="AD33" s="17"/>
      <c r="AE33" s="17"/>
      <c r="AF33" s="18"/>
      <c r="AG33" s="18"/>
      <c r="AH33" s="18"/>
      <c r="AI33" s="18"/>
      <c r="AJ33" s="18"/>
      <c r="AK33" s="16"/>
      <c r="AL33" s="16"/>
      <c r="AM33" s="17"/>
      <c r="AN33" s="17"/>
      <c r="AO33" s="19"/>
      <c r="AP33" s="18"/>
      <c r="AQ33" s="19"/>
      <c r="AR33" s="19"/>
      <c r="AS33" s="18"/>
      <c r="AT33" s="18"/>
      <c r="AU33" s="18"/>
      <c r="AV33" s="18"/>
      <c r="AW33" s="18"/>
      <c r="AX33" s="18"/>
      <c r="AY33" s="18"/>
    </row>
    <row r="34" spans="1:51" x14ac:dyDescent="0.25">
      <c r="A34" s="36">
        <v>45993</v>
      </c>
      <c r="B34" s="36">
        <v>46051</v>
      </c>
      <c r="C34" s="39">
        <v>58</v>
      </c>
      <c r="D34" s="37" t="s">
        <v>76</v>
      </c>
      <c r="E34" s="37" t="s">
        <v>174</v>
      </c>
      <c r="F34" s="38">
        <v>633.1</v>
      </c>
      <c r="G34" s="1">
        <f>C34*F34</f>
        <v>36719.800000000003</v>
      </c>
      <c r="H34" s="17"/>
      <c r="I34" s="17"/>
      <c r="K34" s="18"/>
      <c r="L34" s="18"/>
      <c r="N34" s="19"/>
      <c r="P34" s="18"/>
      <c r="Q34" s="19"/>
      <c r="R34" s="16"/>
      <c r="S34" s="18"/>
      <c r="T34" s="17"/>
      <c r="U34" s="18"/>
      <c r="V34" s="18"/>
      <c r="W34" s="18"/>
      <c r="X34" s="18"/>
      <c r="Y34" s="18"/>
      <c r="Z34" s="18"/>
      <c r="AA34" s="18"/>
      <c r="AB34" s="18"/>
      <c r="AC34" s="17"/>
      <c r="AD34" s="17"/>
      <c r="AE34" s="17"/>
      <c r="AF34" s="18"/>
      <c r="AG34" s="18"/>
      <c r="AH34" s="18"/>
      <c r="AI34" s="18"/>
      <c r="AJ34" s="18"/>
      <c r="AK34" s="16"/>
      <c r="AL34" s="16"/>
      <c r="AM34" s="17"/>
      <c r="AN34" s="17"/>
      <c r="AO34" s="19"/>
      <c r="AP34" s="18"/>
      <c r="AQ34" s="19"/>
      <c r="AR34" s="19"/>
      <c r="AS34" s="18"/>
      <c r="AT34" s="18"/>
      <c r="AU34" s="18"/>
      <c r="AV34" s="18"/>
      <c r="AW34" s="18"/>
      <c r="AX34" s="18"/>
      <c r="AY34" s="18"/>
    </row>
    <row r="35" spans="1:51" x14ac:dyDescent="0.25">
      <c r="A35" s="36">
        <v>45994</v>
      </c>
      <c r="B35" s="36">
        <v>46051</v>
      </c>
      <c r="C35" s="39">
        <v>57</v>
      </c>
      <c r="D35" s="37" t="s">
        <v>123</v>
      </c>
      <c r="E35" s="37" t="s">
        <v>124</v>
      </c>
      <c r="F35" s="38">
        <v>1815</v>
      </c>
      <c r="G35" s="1">
        <f>C35*F35</f>
        <v>103455</v>
      </c>
      <c r="H35" s="17"/>
      <c r="I35" s="17"/>
      <c r="K35" s="18"/>
      <c r="L35" s="18"/>
      <c r="N35" s="19"/>
      <c r="P35" s="18"/>
      <c r="Q35" s="19"/>
      <c r="R35" s="16"/>
      <c r="S35" s="18"/>
      <c r="T35" s="17"/>
      <c r="U35" s="18"/>
      <c r="V35" s="18"/>
      <c r="W35" s="18"/>
      <c r="X35" s="18"/>
      <c r="Y35" s="18"/>
      <c r="Z35" s="18"/>
      <c r="AA35" s="18"/>
      <c r="AB35" s="18"/>
      <c r="AC35" s="17"/>
      <c r="AD35" s="17"/>
      <c r="AE35" s="17"/>
      <c r="AF35" s="18"/>
      <c r="AG35" s="18"/>
      <c r="AH35" s="18"/>
      <c r="AI35" s="18"/>
      <c r="AJ35" s="18"/>
      <c r="AK35" s="16"/>
      <c r="AL35" s="16"/>
      <c r="AM35" s="17"/>
      <c r="AN35" s="17"/>
      <c r="AO35" s="19"/>
      <c r="AP35" s="18"/>
      <c r="AQ35" s="19"/>
      <c r="AR35" s="19"/>
      <c r="AS35" s="18"/>
      <c r="AT35" s="18"/>
      <c r="AU35" s="18"/>
      <c r="AV35" s="18"/>
      <c r="AW35" s="18"/>
      <c r="AX35" s="18"/>
      <c r="AY35" s="18"/>
    </row>
    <row r="36" spans="1:51" x14ac:dyDescent="0.25">
      <c r="A36" s="36">
        <v>46008</v>
      </c>
      <c r="B36" s="36">
        <v>46051</v>
      </c>
      <c r="C36" s="39">
        <v>43</v>
      </c>
      <c r="D36" s="37" t="s">
        <v>49</v>
      </c>
      <c r="E36" s="37" t="s">
        <v>132</v>
      </c>
      <c r="F36" s="38">
        <v>4767.3999999999996</v>
      </c>
      <c r="G36" s="1">
        <f>C36*F36</f>
        <v>204998.19999999998</v>
      </c>
      <c r="H36" s="17"/>
      <c r="I36" s="17"/>
      <c r="K36" s="18"/>
      <c r="L36" s="18"/>
      <c r="N36" s="19"/>
      <c r="P36" s="18"/>
      <c r="Q36" s="19"/>
      <c r="R36" s="16"/>
      <c r="S36" s="18"/>
      <c r="T36" s="17"/>
      <c r="U36" s="18"/>
      <c r="V36" s="18"/>
      <c r="W36" s="18"/>
      <c r="X36" s="18"/>
      <c r="Y36" s="18"/>
      <c r="Z36" s="18"/>
      <c r="AA36" s="18"/>
      <c r="AB36" s="18"/>
      <c r="AC36" s="17"/>
      <c r="AD36" s="17"/>
      <c r="AE36" s="17"/>
      <c r="AF36" s="18"/>
      <c r="AG36" s="18"/>
      <c r="AH36" s="18"/>
      <c r="AI36" s="18"/>
      <c r="AJ36" s="18"/>
      <c r="AK36" s="16"/>
      <c r="AL36" s="16"/>
      <c r="AM36" s="17"/>
      <c r="AN36" s="17"/>
      <c r="AO36" s="19"/>
      <c r="AP36" s="18"/>
      <c r="AQ36" s="19"/>
      <c r="AR36" s="19"/>
      <c r="AS36" s="18"/>
      <c r="AT36" s="18"/>
      <c r="AU36" s="18"/>
      <c r="AV36" s="18"/>
      <c r="AW36" s="18"/>
      <c r="AX36" s="18"/>
      <c r="AY36" s="18"/>
    </row>
    <row r="37" spans="1:51" x14ac:dyDescent="0.25">
      <c r="A37" s="36">
        <v>45998</v>
      </c>
      <c r="B37" s="36">
        <v>46051</v>
      </c>
      <c r="C37" s="39">
        <v>53</v>
      </c>
      <c r="D37" s="37" t="s">
        <v>49</v>
      </c>
      <c r="E37" s="37" t="s">
        <v>133</v>
      </c>
      <c r="F37" s="38">
        <v>1414.85</v>
      </c>
      <c r="G37" s="1">
        <f>C37*F37</f>
        <v>74987.049999999988</v>
      </c>
      <c r="H37" s="17"/>
      <c r="I37" s="17"/>
      <c r="K37" s="18"/>
      <c r="L37" s="18"/>
      <c r="N37" s="19"/>
      <c r="P37" s="18"/>
      <c r="Q37" s="19"/>
      <c r="R37" s="16"/>
      <c r="S37" s="18"/>
      <c r="T37" s="17"/>
      <c r="U37" s="18"/>
      <c r="V37" s="18"/>
      <c r="W37" s="18"/>
      <c r="X37" s="18"/>
      <c r="Y37" s="18"/>
      <c r="Z37" s="18"/>
      <c r="AA37" s="18"/>
      <c r="AB37" s="18"/>
      <c r="AC37" s="17"/>
      <c r="AD37" s="17"/>
      <c r="AE37" s="17"/>
      <c r="AF37" s="18"/>
      <c r="AG37" s="18"/>
      <c r="AH37" s="18"/>
      <c r="AI37" s="18"/>
      <c r="AJ37" s="18"/>
      <c r="AK37" s="16"/>
      <c r="AL37" s="16"/>
      <c r="AM37" s="17"/>
      <c r="AN37" s="17"/>
      <c r="AO37" s="19"/>
      <c r="AP37" s="18"/>
      <c r="AQ37" s="19"/>
      <c r="AR37" s="19"/>
      <c r="AS37" s="18"/>
      <c r="AT37" s="18"/>
      <c r="AU37" s="18"/>
      <c r="AV37" s="18"/>
      <c r="AW37" s="18"/>
      <c r="AX37" s="18"/>
      <c r="AY37" s="18"/>
    </row>
    <row r="38" spans="1:51" x14ac:dyDescent="0.25">
      <c r="A38" s="36">
        <v>45998</v>
      </c>
      <c r="B38" s="36">
        <v>46051</v>
      </c>
      <c r="C38" s="39">
        <v>53</v>
      </c>
      <c r="D38" s="37" t="s">
        <v>49</v>
      </c>
      <c r="E38" s="37" t="s">
        <v>134</v>
      </c>
      <c r="F38" s="38">
        <v>23020.59</v>
      </c>
      <c r="G38" s="1">
        <f>C38*F38</f>
        <v>1220091.27</v>
      </c>
      <c r="H38" s="17"/>
      <c r="I38" s="17"/>
      <c r="K38" s="18"/>
      <c r="L38" s="18"/>
      <c r="N38" s="19"/>
      <c r="P38" s="18"/>
      <c r="Q38" s="19"/>
      <c r="R38" s="16"/>
      <c r="S38" s="18"/>
      <c r="T38" s="17"/>
      <c r="U38" s="18"/>
      <c r="V38" s="18"/>
      <c r="W38" s="18"/>
      <c r="X38" s="18"/>
      <c r="Y38" s="18"/>
      <c r="Z38" s="18"/>
      <c r="AA38" s="18"/>
      <c r="AB38" s="18"/>
      <c r="AC38" s="17"/>
      <c r="AD38" s="17"/>
      <c r="AE38" s="17"/>
      <c r="AF38" s="18"/>
      <c r="AG38" s="18"/>
      <c r="AH38" s="18"/>
      <c r="AI38" s="18"/>
      <c r="AJ38" s="18"/>
      <c r="AK38" s="16"/>
      <c r="AL38" s="16"/>
      <c r="AM38" s="17"/>
      <c r="AN38" s="17"/>
      <c r="AO38" s="19"/>
      <c r="AP38" s="18"/>
      <c r="AQ38" s="19"/>
      <c r="AR38" s="19"/>
      <c r="AS38" s="18"/>
      <c r="AT38" s="18"/>
      <c r="AU38" s="18"/>
      <c r="AV38" s="18"/>
      <c r="AW38" s="18"/>
      <c r="AX38" s="18"/>
      <c r="AY38" s="18"/>
    </row>
    <row r="39" spans="1:51" x14ac:dyDescent="0.25">
      <c r="A39" s="36">
        <v>45995</v>
      </c>
      <c r="B39" s="36">
        <v>46051</v>
      </c>
      <c r="C39" s="39">
        <v>56</v>
      </c>
      <c r="D39" s="37" t="s">
        <v>38</v>
      </c>
      <c r="E39" s="37" t="s">
        <v>175</v>
      </c>
      <c r="F39" s="38">
        <v>1233.99</v>
      </c>
      <c r="G39" s="1">
        <f>C39*F39</f>
        <v>69103.44</v>
      </c>
      <c r="H39" s="17"/>
      <c r="I39" s="17"/>
      <c r="K39" s="18"/>
      <c r="L39" s="18"/>
      <c r="N39" s="19"/>
      <c r="P39" s="18"/>
      <c r="Q39" s="19"/>
      <c r="R39" s="16"/>
      <c r="S39" s="18"/>
      <c r="T39" s="17"/>
      <c r="U39" s="18"/>
      <c r="V39" s="18"/>
      <c r="W39" s="18"/>
      <c r="X39" s="18"/>
      <c r="Y39" s="18"/>
      <c r="Z39" s="18"/>
      <c r="AA39" s="18"/>
      <c r="AB39" s="18"/>
      <c r="AC39" s="17"/>
      <c r="AD39" s="17"/>
      <c r="AE39" s="17"/>
      <c r="AF39" s="18"/>
      <c r="AG39" s="18"/>
      <c r="AH39" s="18"/>
      <c r="AI39" s="18"/>
      <c r="AJ39" s="18"/>
      <c r="AK39" s="16"/>
      <c r="AL39" s="16"/>
      <c r="AM39" s="17"/>
      <c r="AN39" s="17"/>
      <c r="AO39" s="19"/>
      <c r="AP39" s="18"/>
      <c r="AQ39" s="19"/>
      <c r="AR39" s="19"/>
      <c r="AS39" s="18"/>
      <c r="AT39" s="18"/>
      <c r="AU39" s="18"/>
      <c r="AV39" s="18"/>
      <c r="AW39" s="18"/>
      <c r="AX39" s="18"/>
      <c r="AY39" s="18"/>
    </row>
    <row r="40" spans="1:51" x14ac:dyDescent="0.25">
      <c r="A40" s="36">
        <v>46022</v>
      </c>
      <c r="B40" s="36">
        <v>46041</v>
      </c>
      <c r="C40" s="39">
        <v>19</v>
      </c>
      <c r="D40" s="37" t="s">
        <v>187</v>
      </c>
      <c r="E40" s="37" t="s">
        <v>188</v>
      </c>
      <c r="F40" s="38">
        <v>52.13</v>
      </c>
      <c r="G40" s="1">
        <f>C40*F40</f>
        <v>990.47</v>
      </c>
      <c r="H40" s="17"/>
      <c r="I40" s="17"/>
      <c r="K40" s="18"/>
      <c r="L40" s="18"/>
      <c r="N40" s="19"/>
      <c r="P40" s="18"/>
      <c r="Q40" s="19"/>
      <c r="R40" s="16"/>
      <c r="S40" s="18"/>
      <c r="T40" s="17"/>
      <c r="U40" s="18"/>
      <c r="V40" s="18"/>
      <c r="W40" s="18"/>
      <c r="X40" s="18"/>
      <c r="Y40" s="18"/>
      <c r="Z40" s="18"/>
      <c r="AA40" s="18"/>
      <c r="AB40" s="18"/>
      <c r="AC40" s="17"/>
      <c r="AD40" s="17"/>
      <c r="AE40" s="17"/>
      <c r="AF40" s="18"/>
      <c r="AG40" s="18"/>
      <c r="AH40" s="18"/>
      <c r="AI40" s="18"/>
      <c r="AJ40" s="18"/>
      <c r="AK40" s="16"/>
      <c r="AL40" s="16"/>
      <c r="AM40" s="17"/>
      <c r="AN40" s="17"/>
      <c r="AO40" s="19"/>
      <c r="AP40" s="18"/>
      <c r="AQ40" s="19"/>
      <c r="AR40" s="19"/>
      <c r="AS40" s="18"/>
      <c r="AT40" s="18"/>
      <c r="AU40" s="18"/>
      <c r="AV40" s="18"/>
      <c r="AW40" s="18"/>
      <c r="AX40" s="18"/>
      <c r="AY40" s="18"/>
    </row>
    <row r="41" spans="1:51" x14ac:dyDescent="0.25">
      <c r="A41" s="36">
        <v>46022</v>
      </c>
      <c r="B41" s="36">
        <v>46041</v>
      </c>
      <c r="C41" s="39">
        <v>19</v>
      </c>
      <c r="D41" s="37" t="s">
        <v>187</v>
      </c>
      <c r="E41" s="37" t="s">
        <v>189</v>
      </c>
      <c r="F41" s="38">
        <v>137.96</v>
      </c>
      <c r="G41" s="1">
        <f>C41*F41</f>
        <v>2621.2400000000002</v>
      </c>
      <c r="H41" s="17"/>
      <c r="I41" s="17"/>
      <c r="K41" s="18"/>
      <c r="L41" s="18"/>
      <c r="N41" s="19"/>
      <c r="P41" s="18"/>
      <c r="Q41" s="19"/>
      <c r="R41" s="16"/>
      <c r="S41" s="18"/>
      <c r="T41" s="17"/>
      <c r="U41" s="18"/>
      <c r="V41" s="18"/>
      <c r="W41" s="18"/>
      <c r="X41" s="18"/>
      <c r="Y41" s="18"/>
      <c r="Z41" s="18"/>
      <c r="AA41" s="18"/>
      <c r="AB41" s="18"/>
      <c r="AC41" s="17"/>
      <c r="AD41" s="17"/>
      <c r="AE41" s="17"/>
      <c r="AF41" s="18"/>
      <c r="AG41" s="18"/>
      <c r="AH41" s="18"/>
      <c r="AI41" s="18"/>
      <c r="AJ41" s="18"/>
      <c r="AK41" s="16"/>
      <c r="AL41" s="16"/>
      <c r="AM41" s="17"/>
      <c r="AN41" s="17"/>
      <c r="AO41" s="19"/>
      <c r="AP41" s="18"/>
      <c r="AQ41" s="19"/>
      <c r="AR41" s="19"/>
      <c r="AS41" s="18"/>
      <c r="AT41" s="18"/>
      <c r="AU41" s="18"/>
      <c r="AV41" s="18"/>
      <c r="AW41" s="18"/>
      <c r="AX41" s="18"/>
      <c r="AY41" s="18"/>
    </row>
    <row r="42" spans="1:51" x14ac:dyDescent="0.25">
      <c r="A42" s="36">
        <v>46022</v>
      </c>
      <c r="B42" s="36">
        <v>46041</v>
      </c>
      <c r="C42" s="39">
        <v>19</v>
      </c>
      <c r="D42" s="37" t="s">
        <v>187</v>
      </c>
      <c r="E42" s="37" t="s">
        <v>190</v>
      </c>
      <c r="F42" s="38">
        <v>55.18</v>
      </c>
      <c r="G42" s="1">
        <f>C42*F42</f>
        <v>1048.42</v>
      </c>
      <c r="H42" s="17"/>
      <c r="I42" s="17"/>
      <c r="K42" s="18"/>
      <c r="L42" s="18"/>
      <c r="N42" s="19"/>
      <c r="P42" s="18"/>
      <c r="Q42" s="19"/>
      <c r="R42" s="16"/>
      <c r="S42" s="18"/>
      <c r="T42" s="17"/>
      <c r="U42" s="18"/>
      <c r="V42" s="18"/>
      <c r="W42" s="18"/>
      <c r="X42" s="18"/>
      <c r="Y42" s="18"/>
      <c r="Z42" s="18"/>
      <c r="AA42" s="18"/>
      <c r="AB42" s="18"/>
      <c r="AC42" s="17"/>
      <c r="AD42" s="17"/>
      <c r="AE42" s="17"/>
      <c r="AF42" s="18"/>
      <c r="AG42" s="18"/>
      <c r="AH42" s="18"/>
      <c r="AI42" s="18"/>
      <c r="AJ42" s="18"/>
      <c r="AK42" s="16"/>
      <c r="AL42" s="16"/>
      <c r="AM42" s="17"/>
      <c r="AN42" s="17"/>
      <c r="AO42" s="19"/>
      <c r="AP42" s="18"/>
      <c r="AQ42" s="19"/>
      <c r="AR42" s="19"/>
      <c r="AS42" s="18"/>
      <c r="AT42" s="18"/>
      <c r="AU42" s="18"/>
      <c r="AV42" s="18"/>
      <c r="AW42" s="18"/>
      <c r="AX42" s="18"/>
      <c r="AY42" s="18"/>
    </row>
    <row r="43" spans="1:51" x14ac:dyDescent="0.25">
      <c r="A43" s="36">
        <v>46022</v>
      </c>
      <c r="B43" s="36">
        <v>46041</v>
      </c>
      <c r="C43" s="39">
        <v>19</v>
      </c>
      <c r="D43" s="37" t="s">
        <v>187</v>
      </c>
      <c r="E43" s="37" t="s">
        <v>191</v>
      </c>
      <c r="F43" s="38">
        <v>220.73</v>
      </c>
      <c r="G43" s="1">
        <f>C43*F43</f>
        <v>4193.87</v>
      </c>
      <c r="H43" s="17"/>
      <c r="I43" s="17"/>
      <c r="K43" s="18"/>
      <c r="L43" s="18"/>
      <c r="N43" s="19"/>
      <c r="P43" s="18"/>
      <c r="Q43" s="19"/>
      <c r="R43" s="16"/>
      <c r="S43" s="18"/>
      <c r="T43" s="17"/>
      <c r="U43" s="18"/>
      <c r="V43" s="18"/>
      <c r="W43" s="18"/>
      <c r="X43" s="18"/>
      <c r="Y43" s="18"/>
      <c r="Z43" s="18"/>
      <c r="AA43" s="18"/>
      <c r="AB43" s="18"/>
      <c r="AC43" s="17"/>
      <c r="AD43" s="17"/>
      <c r="AE43" s="17"/>
      <c r="AF43" s="18"/>
      <c r="AG43" s="18"/>
      <c r="AH43" s="18"/>
      <c r="AI43" s="18"/>
      <c r="AJ43" s="18"/>
      <c r="AK43" s="16"/>
      <c r="AL43" s="16"/>
      <c r="AM43" s="17"/>
      <c r="AN43" s="17"/>
      <c r="AO43" s="19"/>
      <c r="AP43" s="18"/>
      <c r="AQ43" s="19"/>
      <c r="AR43" s="19"/>
      <c r="AS43" s="18"/>
      <c r="AT43" s="18"/>
      <c r="AU43" s="18"/>
      <c r="AV43" s="18"/>
      <c r="AW43" s="18"/>
      <c r="AX43" s="18"/>
      <c r="AY43" s="18"/>
    </row>
    <row r="44" spans="1:51" x14ac:dyDescent="0.25">
      <c r="A44" s="36">
        <v>46007</v>
      </c>
      <c r="B44" s="36">
        <v>46051</v>
      </c>
      <c r="C44" s="39">
        <v>44</v>
      </c>
      <c r="D44" s="37" t="s">
        <v>74</v>
      </c>
      <c r="E44" s="37" t="s">
        <v>154</v>
      </c>
      <c r="F44" s="38">
        <v>435.6</v>
      </c>
      <c r="G44" s="1">
        <f>C44*F44</f>
        <v>19166.400000000001</v>
      </c>
      <c r="H44" s="17"/>
      <c r="I44" s="17"/>
      <c r="K44" s="18"/>
      <c r="L44" s="18"/>
      <c r="N44" s="19"/>
      <c r="P44" s="18"/>
      <c r="Q44" s="19"/>
      <c r="R44" s="16"/>
      <c r="S44" s="18"/>
      <c r="T44" s="17"/>
      <c r="U44" s="18"/>
      <c r="V44" s="18"/>
      <c r="W44" s="18"/>
      <c r="X44" s="18"/>
      <c r="Y44" s="18"/>
      <c r="Z44" s="18"/>
      <c r="AA44" s="18"/>
      <c r="AB44" s="18"/>
      <c r="AC44" s="17"/>
      <c r="AD44" s="17"/>
      <c r="AE44" s="17"/>
      <c r="AF44" s="18"/>
      <c r="AG44" s="18"/>
      <c r="AH44" s="18"/>
      <c r="AI44" s="18"/>
      <c r="AJ44" s="18"/>
      <c r="AK44" s="16"/>
      <c r="AL44" s="16"/>
      <c r="AM44" s="17"/>
      <c r="AN44" s="17"/>
      <c r="AO44" s="19"/>
      <c r="AP44" s="18"/>
      <c r="AQ44" s="19"/>
      <c r="AR44" s="19"/>
      <c r="AS44" s="18"/>
      <c r="AT44" s="18"/>
      <c r="AU44" s="18"/>
      <c r="AV44" s="18"/>
      <c r="AW44" s="18"/>
      <c r="AX44" s="18"/>
      <c r="AY44" s="18"/>
    </row>
    <row r="45" spans="1:51" x14ac:dyDescent="0.25">
      <c r="A45" s="36">
        <v>45993</v>
      </c>
      <c r="B45" s="36">
        <v>46051</v>
      </c>
      <c r="C45" s="39">
        <v>58</v>
      </c>
      <c r="D45" s="37" t="s">
        <v>45</v>
      </c>
      <c r="E45" s="37" t="s">
        <v>169</v>
      </c>
      <c r="F45" s="38">
        <v>1307.2</v>
      </c>
      <c r="G45" s="1">
        <f>C45*F45</f>
        <v>75817.600000000006</v>
      </c>
      <c r="H45" s="17"/>
      <c r="I45" s="17"/>
      <c r="K45" s="18"/>
      <c r="L45" s="18"/>
      <c r="N45" s="19"/>
      <c r="P45" s="18"/>
      <c r="Q45" s="19"/>
      <c r="R45" s="16"/>
      <c r="S45" s="18"/>
      <c r="T45" s="17"/>
      <c r="U45" s="18"/>
      <c r="V45" s="18"/>
      <c r="W45" s="18"/>
      <c r="X45" s="18"/>
      <c r="Y45" s="18"/>
      <c r="Z45" s="18"/>
      <c r="AA45" s="18"/>
      <c r="AB45" s="18"/>
      <c r="AC45" s="17"/>
      <c r="AD45" s="17"/>
      <c r="AE45" s="17"/>
      <c r="AF45" s="18"/>
      <c r="AG45" s="18"/>
      <c r="AH45" s="18"/>
      <c r="AI45" s="18"/>
      <c r="AJ45" s="18"/>
      <c r="AK45" s="16"/>
      <c r="AL45" s="16"/>
      <c r="AM45" s="17"/>
      <c r="AN45" s="17"/>
      <c r="AO45" s="19"/>
      <c r="AP45" s="18"/>
      <c r="AQ45" s="19"/>
      <c r="AR45" s="19"/>
      <c r="AS45" s="18"/>
      <c r="AT45" s="18"/>
      <c r="AU45" s="18"/>
      <c r="AV45" s="18"/>
      <c r="AW45" s="18"/>
      <c r="AX45" s="18"/>
      <c r="AY45" s="18"/>
    </row>
    <row r="46" spans="1:51" x14ac:dyDescent="0.25">
      <c r="A46" s="36">
        <v>45993</v>
      </c>
      <c r="B46" s="36">
        <v>46051</v>
      </c>
      <c r="C46" s="39">
        <v>58</v>
      </c>
      <c r="D46" s="37" t="s">
        <v>50</v>
      </c>
      <c r="E46" s="37" t="s">
        <v>98</v>
      </c>
      <c r="F46" s="38">
        <v>1144.95</v>
      </c>
      <c r="G46" s="1">
        <f>C46*F46</f>
        <v>66407.100000000006</v>
      </c>
      <c r="H46" s="17"/>
      <c r="I46" s="17"/>
      <c r="K46" s="18"/>
      <c r="L46" s="18"/>
      <c r="N46" s="19"/>
      <c r="P46" s="18"/>
      <c r="Q46" s="19"/>
      <c r="R46" s="16"/>
      <c r="S46" s="18"/>
      <c r="T46" s="17"/>
      <c r="U46" s="18"/>
      <c r="V46" s="18"/>
      <c r="W46" s="18"/>
      <c r="X46" s="18"/>
      <c r="Y46" s="18"/>
      <c r="Z46" s="18"/>
      <c r="AA46" s="18"/>
      <c r="AB46" s="18"/>
      <c r="AC46" s="17"/>
      <c r="AD46" s="17"/>
      <c r="AE46" s="17"/>
      <c r="AF46" s="18"/>
      <c r="AG46" s="18"/>
      <c r="AH46" s="18"/>
      <c r="AI46" s="18"/>
      <c r="AJ46" s="18"/>
      <c r="AK46" s="16"/>
      <c r="AL46" s="16"/>
      <c r="AM46" s="17"/>
      <c r="AN46" s="17"/>
      <c r="AO46" s="19"/>
      <c r="AP46" s="18"/>
      <c r="AQ46" s="19"/>
      <c r="AR46" s="19"/>
      <c r="AS46" s="18"/>
      <c r="AT46" s="18"/>
      <c r="AU46" s="18"/>
      <c r="AV46" s="18"/>
      <c r="AW46" s="18"/>
      <c r="AX46" s="18"/>
      <c r="AY46" s="18"/>
    </row>
    <row r="47" spans="1:51" x14ac:dyDescent="0.25">
      <c r="A47" s="36">
        <v>45994</v>
      </c>
      <c r="B47" s="36">
        <v>46051</v>
      </c>
      <c r="C47" s="39">
        <v>57</v>
      </c>
      <c r="D47" s="37" t="s">
        <v>33</v>
      </c>
      <c r="E47" s="37" t="s">
        <v>147</v>
      </c>
      <c r="F47" s="38">
        <v>63.16</v>
      </c>
      <c r="G47" s="1">
        <f>C47*F47</f>
        <v>3600.12</v>
      </c>
      <c r="H47" s="17"/>
      <c r="I47" s="17"/>
      <c r="K47" s="18"/>
      <c r="L47" s="18"/>
      <c r="N47" s="19"/>
      <c r="P47" s="18"/>
      <c r="Q47" s="19"/>
      <c r="R47" s="16"/>
      <c r="S47" s="18"/>
      <c r="T47" s="17"/>
      <c r="U47" s="18"/>
      <c r="V47" s="18"/>
      <c r="W47" s="18"/>
      <c r="X47" s="18"/>
      <c r="Y47" s="18"/>
      <c r="Z47" s="18"/>
      <c r="AA47" s="18"/>
      <c r="AB47" s="18"/>
      <c r="AC47" s="17"/>
      <c r="AD47" s="17"/>
      <c r="AE47" s="17"/>
      <c r="AF47" s="18"/>
      <c r="AG47" s="18"/>
      <c r="AH47" s="18"/>
      <c r="AI47" s="18"/>
      <c r="AJ47" s="18"/>
      <c r="AK47" s="16"/>
      <c r="AL47" s="16"/>
      <c r="AM47" s="17"/>
      <c r="AN47" s="17"/>
      <c r="AO47" s="19"/>
      <c r="AP47" s="18"/>
      <c r="AQ47" s="19"/>
      <c r="AR47" s="19"/>
      <c r="AS47" s="18"/>
      <c r="AT47" s="18"/>
      <c r="AU47" s="18"/>
      <c r="AV47" s="18"/>
      <c r="AW47" s="18"/>
      <c r="AX47" s="18"/>
      <c r="AY47" s="18"/>
    </row>
    <row r="48" spans="1:51" x14ac:dyDescent="0.25">
      <c r="A48" s="36">
        <v>45994</v>
      </c>
      <c r="B48" s="36">
        <v>46051</v>
      </c>
      <c r="C48" s="39">
        <v>57</v>
      </c>
      <c r="D48" s="37" t="s">
        <v>33</v>
      </c>
      <c r="E48" s="37" t="s">
        <v>148</v>
      </c>
      <c r="F48" s="38">
        <v>14811.66</v>
      </c>
      <c r="G48" s="1">
        <f>C48*F48</f>
        <v>844264.62</v>
      </c>
      <c r="H48" s="17"/>
      <c r="I48" s="17"/>
      <c r="K48" s="18"/>
      <c r="L48" s="18"/>
      <c r="N48" s="19"/>
      <c r="P48" s="18"/>
      <c r="Q48" s="19"/>
      <c r="R48" s="16"/>
      <c r="S48" s="18"/>
      <c r="T48" s="17"/>
      <c r="U48" s="18"/>
      <c r="V48" s="18"/>
      <c r="W48" s="18"/>
      <c r="X48" s="18"/>
      <c r="Y48" s="18"/>
      <c r="Z48" s="18"/>
      <c r="AA48" s="18"/>
      <c r="AB48" s="18"/>
      <c r="AC48" s="17"/>
      <c r="AD48" s="17"/>
      <c r="AE48" s="17"/>
      <c r="AF48" s="18"/>
      <c r="AG48" s="18"/>
      <c r="AH48" s="18"/>
      <c r="AI48" s="18"/>
      <c r="AJ48" s="18"/>
      <c r="AK48" s="16"/>
      <c r="AL48" s="16"/>
      <c r="AM48" s="17"/>
      <c r="AN48" s="17"/>
      <c r="AO48" s="19"/>
      <c r="AP48" s="18"/>
      <c r="AQ48" s="19"/>
      <c r="AR48" s="19"/>
      <c r="AS48" s="18"/>
      <c r="AT48" s="18"/>
      <c r="AU48" s="18"/>
      <c r="AV48" s="18"/>
      <c r="AW48" s="18"/>
      <c r="AX48" s="18"/>
      <c r="AY48" s="18"/>
    </row>
    <row r="49" spans="1:51" x14ac:dyDescent="0.25">
      <c r="A49" s="36">
        <v>45994</v>
      </c>
      <c r="B49" s="36">
        <v>46051</v>
      </c>
      <c r="C49" s="39">
        <v>57</v>
      </c>
      <c r="D49" s="37" t="s">
        <v>33</v>
      </c>
      <c r="E49" s="37" t="s">
        <v>149</v>
      </c>
      <c r="F49" s="38">
        <v>5741.99</v>
      </c>
      <c r="G49" s="1">
        <f>C49*F49</f>
        <v>327293.43</v>
      </c>
      <c r="H49" s="17"/>
      <c r="I49" s="17"/>
      <c r="K49" s="18"/>
      <c r="L49" s="18"/>
      <c r="N49" s="19"/>
      <c r="P49" s="18"/>
      <c r="Q49" s="19"/>
      <c r="R49" s="16"/>
      <c r="S49" s="18"/>
      <c r="T49" s="17"/>
      <c r="U49" s="18"/>
      <c r="V49" s="18"/>
      <c r="W49" s="18"/>
      <c r="X49" s="18"/>
      <c r="Y49" s="18"/>
      <c r="Z49" s="18"/>
      <c r="AA49" s="18"/>
      <c r="AB49" s="18"/>
      <c r="AC49" s="17"/>
      <c r="AD49" s="17"/>
      <c r="AE49" s="17"/>
      <c r="AF49" s="18"/>
      <c r="AG49" s="18"/>
      <c r="AH49" s="18"/>
      <c r="AI49" s="18"/>
      <c r="AJ49" s="18"/>
      <c r="AK49" s="16"/>
      <c r="AL49" s="16"/>
      <c r="AM49" s="17"/>
      <c r="AN49" s="17"/>
      <c r="AO49" s="19"/>
      <c r="AP49" s="18"/>
      <c r="AQ49" s="19"/>
      <c r="AR49" s="19"/>
      <c r="AS49" s="18"/>
      <c r="AT49" s="18"/>
      <c r="AU49" s="18"/>
      <c r="AV49" s="18"/>
      <c r="AW49" s="18"/>
      <c r="AX49" s="18"/>
      <c r="AY49" s="18"/>
    </row>
    <row r="51" spans="1:51" x14ac:dyDescent="0.25">
      <c r="A51" s="36"/>
      <c r="B51" s="36"/>
      <c r="C51" s="39"/>
      <c r="D51" s="37"/>
      <c r="E51" s="37"/>
      <c r="F51" s="38"/>
      <c r="H51" s="17"/>
      <c r="I51" s="17"/>
      <c r="K51" s="18"/>
      <c r="L51" s="18"/>
      <c r="N51" s="19"/>
      <c r="P51" s="18"/>
      <c r="Q51" s="19"/>
      <c r="R51" s="16"/>
      <c r="S51" s="18"/>
      <c r="T51" s="17"/>
      <c r="U51" s="18"/>
      <c r="V51" s="18"/>
      <c r="W51" s="18"/>
      <c r="X51" s="18"/>
      <c r="Y51" s="18"/>
      <c r="Z51" s="18"/>
      <c r="AA51" s="18"/>
      <c r="AB51" s="18"/>
      <c r="AC51" s="17"/>
      <c r="AD51" s="17"/>
      <c r="AE51" s="17"/>
      <c r="AF51" s="18"/>
      <c r="AG51" s="18"/>
      <c r="AH51" s="18"/>
      <c r="AI51" s="18"/>
      <c r="AJ51" s="18"/>
      <c r="AK51" s="16"/>
      <c r="AL51" s="16"/>
      <c r="AM51" s="17"/>
      <c r="AN51" s="17"/>
      <c r="AO51" s="19"/>
      <c r="AP51" s="18"/>
      <c r="AQ51" s="19"/>
      <c r="AR51" s="19"/>
      <c r="AS51" s="18"/>
      <c r="AT51" s="18"/>
      <c r="AU51" s="18"/>
      <c r="AV51" s="18"/>
      <c r="AW51" s="18"/>
      <c r="AX51" s="18"/>
      <c r="AY51" s="18"/>
    </row>
  </sheetData>
  <autoFilter ref="A2:G51" xr:uid="{7B5AEC70-A151-4539-A4F8-759D05710560}">
    <sortState xmlns:xlrd2="http://schemas.microsoft.com/office/spreadsheetml/2017/richdata2" ref="A3:G51">
      <sortCondition ref="D5:D51"/>
    </sortState>
  </autoFilter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95F4-E80E-4B01-AC3B-38813F3B467E}">
  <dimension ref="A1:AZ177"/>
  <sheetViews>
    <sheetView topLeftCell="A97" zoomScaleNormal="100" zoomScaleSheetLayoutView="120" workbookViewId="0">
      <selection activeCell="G32" activeCellId="1" sqref="G27:G30 G32:G36"/>
    </sheetView>
  </sheetViews>
  <sheetFormatPr baseColWidth="10" defaultColWidth="11.42578125" defaultRowHeight="15" x14ac:dyDescent="0.25"/>
  <cols>
    <col min="1" max="1" width="15.140625" style="25" bestFit="1" customWidth="1"/>
    <col min="2" max="2" width="25.85546875" style="25" bestFit="1" customWidth="1"/>
    <col min="3" max="3" width="23.140625" style="34" bestFit="1" customWidth="1"/>
    <col min="4" max="4" width="19.28515625" style="25" bestFit="1" customWidth="1"/>
    <col min="5" max="5" width="44.7109375" bestFit="1" customWidth="1"/>
    <col min="6" max="6" width="21.85546875" bestFit="1" customWidth="1"/>
    <col min="7" max="7" width="19.42578125" bestFit="1" customWidth="1"/>
    <col min="8" max="8" width="26.5703125" style="27" customWidth="1"/>
    <col min="9" max="9" width="23.28515625" bestFit="1" customWidth="1"/>
    <col min="10" max="10" width="18.7109375" bestFit="1" customWidth="1"/>
    <col min="12" max="12" width="15.7109375" bestFit="1" customWidth="1"/>
    <col min="13" max="13" width="13" bestFit="1" customWidth="1"/>
    <col min="14" max="14" width="13.7109375" bestFit="1" customWidth="1"/>
    <col min="17" max="17" width="16.42578125" bestFit="1" customWidth="1"/>
    <col min="18" max="18" width="12.28515625" bestFit="1" customWidth="1"/>
    <col min="19" max="19" width="27" bestFit="1" customWidth="1"/>
    <col min="20" max="20" width="19.7109375" bestFit="1" customWidth="1"/>
    <col min="21" max="21" width="15.42578125" bestFit="1" customWidth="1"/>
    <col min="22" max="22" width="17.28515625" bestFit="1" customWidth="1"/>
    <col min="23" max="23" width="11.140625" bestFit="1" customWidth="1"/>
    <col min="24" max="24" width="14.7109375" bestFit="1" customWidth="1"/>
    <col min="25" max="25" width="17" bestFit="1" customWidth="1"/>
    <col min="26" max="26" width="7.42578125" bestFit="1" customWidth="1"/>
    <col min="27" max="27" width="13.28515625" bestFit="1" customWidth="1"/>
    <col min="28" max="28" width="12.140625" bestFit="1" customWidth="1"/>
    <col min="29" max="29" width="13.42578125" bestFit="1" customWidth="1"/>
    <col min="30" max="30" width="14.7109375" bestFit="1" customWidth="1"/>
    <col min="31" max="31" width="15.42578125" bestFit="1" customWidth="1"/>
    <col min="32" max="32" width="19.28515625" bestFit="1" customWidth="1"/>
    <col min="33" max="33" width="13.28515625" bestFit="1" customWidth="1"/>
    <col min="34" max="34" width="21.28515625" bestFit="1" customWidth="1"/>
    <col min="35" max="35" width="13.28515625" bestFit="1" customWidth="1"/>
    <col min="36" max="36" width="15.7109375" bestFit="1" customWidth="1"/>
    <col min="37" max="37" width="22" bestFit="1" customWidth="1"/>
    <col min="38" max="38" width="15.7109375" bestFit="1" customWidth="1"/>
    <col min="39" max="39" width="26" bestFit="1" customWidth="1"/>
    <col min="40" max="40" width="14.28515625" bestFit="1" customWidth="1"/>
    <col min="41" max="41" width="22" bestFit="1" customWidth="1"/>
    <col min="42" max="42" width="9.28515625" bestFit="1" customWidth="1"/>
    <col min="43" max="43" width="9.42578125" bestFit="1" customWidth="1"/>
    <col min="44" max="44" width="9.85546875" bestFit="1" customWidth="1"/>
    <col min="45" max="45" width="28.5703125" bestFit="1" customWidth="1"/>
    <col min="46" max="46" width="25.28515625" bestFit="1" customWidth="1"/>
    <col min="47" max="47" width="7.42578125" bestFit="1" customWidth="1"/>
    <col min="48" max="48" width="13.5703125" bestFit="1" customWidth="1"/>
    <col min="49" max="49" width="6.7109375" bestFit="1" customWidth="1"/>
    <col min="50" max="50" width="17.42578125" bestFit="1" customWidth="1"/>
    <col min="51" max="51" width="29" bestFit="1" customWidth="1"/>
    <col min="52" max="52" width="15.140625" bestFit="1" customWidth="1"/>
  </cols>
  <sheetData>
    <row r="1" spans="1:52" ht="30" x14ac:dyDescent="0.25">
      <c r="E1" s="20" t="s">
        <v>195</v>
      </c>
      <c r="F1" s="21">
        <f>I3/G3</f>
        <v>57.910110231321092</v>
      </c>
      <c r="G1" s="22" t="s">
        <v>19</v>
      </c>
      <c r="H1" s="23">
        <v>46053</v>
      </c>
      <c r="I1" s="24"/>
    </row>
    <row r="2" spans="1:52" s="34" customFormat="1" ht="45" x14ac:dyDescent="0.25">
      <c r="A2" s="26" t="s">
        <v>0</v>
      </c>
      <c r="B2" s="26" t="s">
        <v>1</v>
      </c>
      <c r="C2" s="4" t="s">
        <v>7</v>
      </c>
      <c r="D2" s="26" t="s">
        <v>2</v>
      </c>
      <c r="E2" s="4" t="s">
        <v>8</v>
      </c>
      <c r="F2" s="4" t="s">
        <v>4</v>
      </c>
      <c r="G2" s="4" t="s">
        <v>5</v>
      </c>
      <c r="H2" s="35" t="s">
        <v>20</v>
      </c>
      <c r="I2" s="35" t="s">
        <v>21</v>
      </c>
      <c r="J2" s="33"/>
      <c r="L2" s="33"/>
      <c r="M2" s="33"/>
      <c r="N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</row>
    <row r="3" spans="1:52" s="34" customFormat="1" x14ac:dyDescent="0.25">
      <c r="A3" s="26"/>
      <c r="B3" s="26"/>
      <c r="C3" s="4"/>
      <c r="D3" s="26"/>
      <c r="E3" s="4"/>
      <c r="F3" s="4"/>
      <c r="G3" s="8">
        <f>SUM(G4:G177)</f>
        <v>1153937.0000000005</v>
      </c>
      <c r="H3" s="35"/>
      <c r="I3" s="35">
        <f>SUM(I4:I177)</f>
        <v>66824618.86999999</v>
      </c>
      <c r="J3" s="33"/>
      <c r="L3" s="33"/>
      <c r="M3" s="33"/>
      <c r="N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</row>
    <row r="4" spans="1:52" x14ac:dyDescent="0.25">
      <c r="A4" s="36">
        <v>46041</v>
      </c>
      <c r="B4" s="36">
        <v>46038</v>
      </c>
      <c r="C4" s="42">
        <v>40</v>
      </c>
      <c r="D4" s="36">
        <v>46053</v>
      </c>
      <c r="E4" s="37" t="s">
        <v>30</v>
      </c>
      <c r="F4" s="37" t="s">
        <v>196</v>
      </c>
      <c r="G4" s="38">
        <v>5221.25</v>
      </c>
      <c r="H4" s="27">
        <f>$H$1-A4</f>
        <v>12</v>
      </c>
      <c r="I4" s="17">
        <f t="shared" ref="I4:I67" si="0">H4*G4</f>
        <v>62655</v>
      </c>
      <c r="J4" s="17"/>
      <c r="L4" s="18"/>
      <c r="M4" s="18"/>
      <c r="N4" s="19"/>
      <c r="Q4" s="18"/>
      <c r="R4" s="19"/>
      <c r="S4" s="16"/>
      <c r="T4" s="18"/>
      <c r="U4" s="17"/>
      <c r="V4" s="18"/>
      <c r="W4" s="18"/>
      <c r="X4" s="18"/>
      <c r="Y4" s="18"/>
      <c r="Z4" s="18"/>
      <c r="AA4" s="18"/>
      <c r="AB4" s="18"/>
      <c r="AC4" s="18"/>
      <c r="AD4" s="17"/>
      <c r="AE4" s="17"/>
      <c r="AF4" s="17"/>
      <c r="AG4" s="18"/>
      <c r="AH4" s="18"/>
      <c r="AI4" s="18"/>
      <c r="AJ4" s="18"/>
      <c r="AK4" s="18"/>
      <c r="AL4" s="16"/>
      <c r="AM4" s="16"/>
      <c r="AN4" s="17"/>
      <c r="AO4" s="17"/>
      <c r="AP4" s="19"/>
      <c r="AQ4" s="18"/>
      <c r="AR4" s="19"/>
      <c r="AS4" s="19"/>
      <c r="AT4" s="18"/>
      <c r="AU4" s="18"/>
      <c r="AV4" s="18"/>
      <c r="AW4" s="18"/>
      <c r="AX4" s="18"/>
      <c r="AY4" s="18"/>
      <c r="AZ4" s="18"/>
    </row>
    <row r="5" spans="1:52" x14ac:dyDescent="0.25">
      <c r="A5" s="36">
        <v>45994</v>
      </c>
      <c r="B5" s="36">
        <v>45991</v>
      </c>
      <c r="C5" s="42">
        <v>87</v>
      </c>
      <c r="D5" s="36">
        <v>46022</v>
      </c>
      <c r="E5" s="37" t="s">
        <v>46</v>
      </c>
      <c r="F5" s="37" t="s">
        <v>103</v>
      </c>
      <c r="G5" s="38">
        <v>9433.61</v>
      </c>
      <c r="H5" s="27">
        <f t="shared" ref="H5:H68" si="1">$H$1-A5</f>
        <v>59</v>
      </c>
      <c r="I5" s="17">
        <f t="shared" si="0"/>
        <v>556582.99</v>
      </c>
      <c r="J5" s="17"/>
      <c r="L5" s="18"/>
      <c r="M5" s="18"/>
      <c r="N5" s="19"/>
      <c r="Q5" s="18"/>
      <c r="R5" s="19"/>
      <c r="S5" s="16"/>
      <c r="T5" s="18"/>
      <c r="U5" s="17"/>
      <c r="V5" s="18"/>
      <c r="W5" s="18"/>
      <c r="X5" s="18"/>
      <c r="Y5" s="18"/>
      <c r="Z5" s="18"/>
      <c r="AA5" s="18"/>
      <c r="AB5" s="18"/>
      <c r="AC5" s="18"/>
      <c r="AD5" s="17"/>
      <c r="AE5" s="17"/>
      <c r="AF5" s="17"/>
      <c r="AG5" s="18"/>
      <c r="AH5" s="18"/>
      <c r="AI5" s="18"/>
      <c r="AJ5" s="18"/>
      <c r="AK5" s="18"/>
      <c r="AL5" s="16"/>
      <c r="AM5" s="16"/>
      <c r="AN5" s="17"/>
      <c r="AO5" s="17"/>
      <c r="AP5" s="19"/>
      <c r="AQ5" s="18"/>
      <c r="AR5" s="19"/>
      <c r="AS5" s="19"/>
      <c r="AT5" s="18"/>
      <c r="AU5" s="18"/>
      <c r="AV5" s="18"/>
      <c r="AW5" s="18"/>
      <c r="AX5" s="18"/>
      <c r="AY5" s="18"/>
      <c r="AZ5" s="18"/>
    </row>
    <row r="6" spans="1:52" x14ac:dyDescent="0.25">
      <c r="A6" s="36">
        <v>46010</v>
      </c>
      <c r="B6" s="36">
        <v>46010</v>
      </c>
      <c r="C6" s="42">
        <v>71</v>
      </c>
      <c r="D6" s="36">
        <v>46053</v>
      </c>
      <c r="E6" s="37" t="s">
        <v>197</v>
      </c>
      <c r="F6" s="37" t="s">
        <v>198</v>
      </c>
      <c r="G6" s="38">
        <v>67.819999999999993</v>
      </c>
      <c r="H6" s="27">
        <f t="shared" si="1"/>
        <v>43</v>
      </c>
      <c r="I6" s="17">
        <f t="shared" si="0"/>
        <v>2916.2599999999998</v>
      </c>
      <c r="J6" s="17"/>
      <c r="L6" s="18"/>
      <c r="M6" s="18"/>
      <c r="N6" s="19"/>
      <c r="Q6" s="18"/>
      <c r="R6" s="19"/>
      <c r="S6" s="16"/>
      <c r="T6" s="18"/>
      <c r="U6" s="17"/>
      <c r="V6" s="18"/>
      <c r="W6" s="18"/>
      <c r="X6" s="18"/>
      <c r="Y6" s="18"/>
      <c r="Z6" s="18"/>
      <c r="AA6" s="18"/>
      <c r="AB6" s="18"/>
      <c r="AC6" s="18"/>
      <c r="AD6" s="17"/>
      <c r="AE6" s="17"/>
      <c r="AF6" s="17"/>
      <c r="AG6" s="18"/>
      <c r="AH6" s="18"/>
      <c r="AI6" s="18"/>
      <c r="AJ6" s="18"/>
      <c r="AK6" s="18"/>
      <c r="AL6" s="16"/>
      <c r="AM6" s="16"/>
      <c r="AN6" s="17"/>
      <c r="AO6" s="17"/>
      <c r="AP6" s="19"/>
      <c r="AQ6" s="18"/>
      <c r="AR6" s="19"/>
      <c r="AS6" s="19"/>
      <c r="AT6" s="18"/>
      <c r="AU6" s="18"/>
      <c r="AV6" s="18"/>
      <c r="AW6" s="18"/>
      <c r="AX6" s="18"/>
      <c r="AY6" s="18"/>
      <c r="AZ6" s="18"/>
    </row>
    <row r="7" spans="1:52" x14ac:dyDescent="0.25">
      <c r="A7" s="36">
        <v>46022</v>
      </c>
      <c r="B7" s="36">
        <v>45807</v>
      </c>
      <c r="C7" s="42">
        <v>59</v>
      </c>
      <c r="D7" s="36">
        <v>46053</v>
      </c>
      <c r="E7" s="37" t="s">
        <v>199</v>
      </c>
      <c r="F7" s="37" t="s">
        <v>200</v>
      </c>
      <c r="G7" s="38">
        <v>9498.5</v>
      </c>
      <c r="H7" s="27">
        <f t="shared" si="1"/>
        <v>31</v>
      </c>
      <c r="I7" s="17">
        <f t="shared" si="0"/>
        <v>294453.5</v>
      </c>
      <c r="J7" s="17"/>
      <c r="L7" s="18"/>
      <c r="M7" s="18"/>
      <c r="N7" s="19"/>
      <c r="Q7" s="18"/>
      <c r="R7" s="19"/>
      <c r="S7" s="16"/>
      <c r="T7" s="18"/>
      <c r="U7" s="17"/>
      <c r="V7" s="18"/>
      <c r="W7" s="18"/>
      <c r="X7" s="18"/>
      <c r="Y7" s="18"/>
      <c r="Z7" s="18"/>
      <c r="AA7" s="18"/>
      <c r="AB7" s="18"/>
      <c r="AC7" s="18"/>
      <c r="AD7" s="17"/>
      <c r="AE7" s="17"/>
      <c r="AF7" s="17"/>
      <c r="AG7" s="18"/>
      <c r="AH7" s="18"/>
      <c r="AI7" s="18"/>
      <c r="AJ7" s="18"/>
      <c r="AK7" s="18"/>
      <c r="AL7" s="16"/>
      <c r="AM7" s="16"/>
      <c r="AN7" s="17"/>
      <c r="AO7" s="17"/>
      <c r="AP7" s="19"/>
      <c r="AQ7" s="18"/>
      <c r="AR7" s="19"/>
      <c r="AS7" s="19"/>
      <c r="AT7" s="18"/>
      <c r="AU7" s="18"/>
      <c r="AV7" s="18"/>
      <c r="AW7" s="18"/>
      <c r="AX7" s="18"/>
      <c r="AY7" s="18"/>
      <c r="AZ7" s="18"/>
    </row>
    <row r="8" spans="1:52" x14ac:dyDescent="0.25">
      <c r="A8" s="36">
        <v>46022</v>
      </c>
      <c r="B8" s="36">
        <v>45807</v>
      </c>
      <c r="C8" s="42">
        <v>59</v>
      </c>
      <c r="D8" s="36">
        <v>46053</v>
      </c>
      <c r="E8" s="37" t="s">
        <v>199</v>
      </c>
      <c r="F8" s="37" t="s">
        <v>201</v>
      </c>
      <c r="G8" s="38">
        <v>11480.48</v>
      </c>
      <c r="H8" s="27">
        <f t="shared" si="1"/>
        <v>31</v>
      </c>
      <c r="I8" s="17">
        <f t="shared" si="0"/>
        <v>355894.88</v>
      </c>
      <c r="J8" s="17"/>
      <c r="L8" s="18"/>
      <c r="M8" s="18"/>
      <c r="N8" s="19"/>
      <c r="Q8" s="18"/>
      <c r="R8" s="19"/>
      <c r="S8" s="16"/>
      <c r="T8" s="18"/>
      <c r="U8" s="17"/>
      <c r="V8" s="18"/>
      <c r="W8" s="18"/>
      <c r="X8" s="18"/>
      <c r="Y8" s="18"/>
      <c r="Z8" s="18"/>
      <c r="AA8" s="18"/>
      <c r="AB8" s="18"/>
      <c r="AC8" s="18"/>
      <c r="AD8" s="17"/>
      <c r="AE8" s="17"/>
      <c r="AF8" s="17"/>
      <c r="AG8" s="18"/>
      <c r="AH8" s="18"/>
      <c r="AI8" s="18"/>
      <c r="AJ8" s="18"/>
      <c r="AK8" s="18"/>
      <c r="AL8" s="16"/>
      <c r="AM8" s="16"/>
      <c r="AN8" s="17"/>
      <c r="AO8" s="17"/>
      <c r="AP8" s="19"/>
      <c r="AQ8" s="18"/>
      <c r="AR8" s="19"/>
      <c r="AS8" s="19"/>
      <c r="AT8" s="18"/>
      <c r="AU8" s="18"/>
      <c r="AV8" s="18"/>
      <c r="AW8" s="18"/>
      <c r="AX8" s="18"/>
      <c r="AY8" s="18"/>
      <c r="AZ8" s="18"/>
    </row>
    <row r="9" spans="1:52" x14ac:dyDescent="0.25">
      <c r="A9" s="36">
        <v>46050</v>
      </c>
      <c r="B9" s="36">
        <v>46050</v>
      </c>
      <c r="C9" s="42">
        <v>31</v>
      </c>
      <c r="D9" s="36">
        <v>46081</v>
      </c>
      <c r="E9" s="37" t="s">
        <v>35</v>
      </c>
      <c r="F9" s="37" t="s">
        <v>202</v>
      </c>
      <c r="G9" s="38">
        <v>60.1</v>
      </c>
      <c r="H9" s="27">
        <f t="shared" si="1"/>
        <v>3</v>
      </c>
      <c r="I9" s="17">
        <f t="shared" si="0"/>
        <v>180.3</v>
      </c>
      <c r="J9" s="17"/>
      <c r="L9" s="18"/>
      <c r="M9" s="18"/>
      <c r="N9" s="19"/>
      <c r="Q9" s="18"/>
      <c r="R9" s="19"/>
      <c r="S9" s="16"/>
      <c r="T9" s="18"/>
      <c r="U9" s="17"/>
      <c r="V9" s="18"/>
      <c r="W9" s="18"/>
      <c r="X9" s="18"/>
      <c r="Y9" s="18"/>
      <c r="Z9" s="18"/>
      <c r="AA9" s="18"/>
      <c r="AB9" s="18"/>
      <c r="AC9" s="18"/>
      <c r="AD9" s="17"/>
      <c r="AE9" s="17"/>
      <c r="AF9" s="17"/>
      <c r="AG9" s="18"/>
      <c r="AH9" s="18"/>
      <c r="AI9" s="18"/>
      <c r="AJ9" s="18"/>
      <c r="AK9" s="18"/>
      <c r="AL9" s="16"/>
      <c r="AM9" s="16"/>
      <c r="AN9" s="17"/>
      <c r="AO9" s="17"/>
      <c r="AP9" s="19"/>
      <c r="AQ9" s="18"/>
      <c r="AR9" s="19"/>
      <c r="AS9" s="19"/>
      <c r="AT9" s="18"/>
      <c r="AU9" s="18"/>
      <c r="AV9" s="18"/>
      <c r="AW9" s="18"/>
      <c r="AX9" s="18"/>
      <c r="AY9" s="18"/>
      <c r="AZ9" s="18"/>
    </row>
    <row r="10" spans="1:52" x14ac:dyDescent="0.25">
      <c r="A10" s="36">
        <v>46050</v>
      </c>
      <c r="B10" s="36">
        <v>46049</v>
      </c>
      <c r="C10" s="42">
        <v>31</v>
      </c>
      <c r="D10" s="36">
        <v>46081</v>
      </c>
      <c r="E10" s="37" t="s">
        <v>35</v>
      </c>
      <c r="F10" s="37" t="s">
        <v>203</v>
      </c>
      <c r="G10" s="38">
        <v>177.87</v>
      </c>
      <c r="H10" s="27">
        <f t="shared" si="1"/>
        <v>3</v>
      </c>
      <c r="I10" s="17">
        <f t="shared" si="0"/>
        <v>533.61</v>
      </c>
    </row>
    <row r="11" spans="1:52" x14ac:dyDescent="0.25">
      <c r="A11" s="36">
        <v>46050</v>
      </c>
      <c r="B11" s="36">
        <v>46049</v>
      </c>
      <c r="C11" s="42">
        <v>31</v>
      </c>
      <c r="D11" s="36">
        <v>46081</v>
      </c>
      <c r="E11" s="37" t="s">
        <v>35</v>
      </c>
      <c r="F11" s="37" t="s">
        <v>204</v>
      </c>
      <c r="G11" s="38">
        <v>3004.88</v>
      </c>
      <c r="H11" s="27">
        <f t="shared" si="1"/>
        <v>3</v>
      </c>
      <c r="I11" s="17">
        <f t="shared" si="0"/>
        <v>9014.64</v>
      </c>
    </row>
    <row r="12" spans="1:52" x14ac:dyDescent="0.25">
      <c r="A12" s="36">
        <v>46022</v>
      </c>
      <c r="B12" s="36">
        <v>46017</v>
      </c>
      <c r="C12" s="42">
        <v>59</v>
      </c>
      <c r="D12" s="36">
        <v>46053</v>
      </c>
      <c r="E12" s="37" t="s">
        <v>39</v>
      </c>
      <c r="F12" s="37" t="s">
        <v>205</v>
      </c>
      <c r="G12" s="38">
        <v>181.5</v>
      </c>
      <c r="H12" s="27">
        <f t="shared" si="1"/>
        <v>31</v>
      </c>
      <c r="I12" s="17">
        <f t="shared" si="0"/>
        <v>5626.5</v>
      </c>
    </row>
    <row r="13" spans="1:52" x14ac:dyDescent="0.25">
      <c r="A13" s="36">
        <v>46021</v>
      </c>
      <c r="B13" s="36">
        <v>46017</v>
      </c>
      <c r="C13" s="42">
        <v>60</v>
      </c>
      <c r="D13" s="36">
        <v>46053</v>
      </c>
      <c r="E13" s="37" t="s">
        <v>39</v>
      </c>
      <c r="F13" s="37" t="s">
        <v>206</v>
      </c>
      <c r="G13" s="38">
        <v>1663.75</v>
      </c>
      <c r="H13" s="27">
        <f t="shared" si="1"/>
        <v>32</v>
      </c>
      <c r="I13" s="17">
        <f t="shared" si="0"/>
        <v>53240</v>
      </c>
    </row>
    <row r="14" spans="1:52" x14ac:dyDescent="0.25">
      <c r="A14" s="36">
        <v>46006</v>
      </c>
      <c r="B14" s="36">
        <v>45986</v>
      </c>
      <c r="C14" s="42">
        <v>75</v>
      </c>
      <c r="D14" s="36">
        <v>46022</v>
      </c>
      <c r="E14" s="37" t="s">
        <v>39</v>
      </c>
      <c r="F14" s="37" t="s">
        <v>178</v>
      </c>
      <c r="G14" s="38">
        <v>193.6</v>
      </c>
      <c r="H14" s="27">
        <f t="shared" si="1"/>
        <v>47</v>
      </c>
      <c r="I14" s="17">
        <f t="shared" si="0"/>
        <v>9099.1999999999989</v>
      </c>
    </row>
    <row r="15" spans="1:52" x14ac:dyDescent="0.25">
      <c r="A15" s="36">
        <v>46000</v>
      </c>
      <c r="B15" s="36">
        <v>45986</v>
      </c>
      <c r="C15" s="42">
        <v>81</v>
      </c>
      <c r="D15" s="36">
        <v>46022</v>
      </c>
      <c r="E15" s="37" t="s">
        <v>39</v>
      </c>
      <c r="F15" s="37" t="s">
        <v>179</v>
      </c>
      <c r="G15" s="38">
        <v>1663.75</v>
      </c>
      <c r="H15" s="27">
        <f t="shared" si="1"/>
        <v>53</v>
      </c>
      <c r="I15" s="17">
        <f t="shared" si="0"/>
        <v>88178.75</v>
      </c>
    </row>
    <row r="16" spans="1:52" x14ac:dyDescent="0.25">
      <c r="A16" s="36">
        <v>46049</v>
      </c>
      <c r="B16" s="36">
        <v>46045</v>
      </c>
      <c r="C16" s="42">
        <v>32</v>
      </c>
      <c r="D16" s="36">
        <v>46081</v>
      </c>
      <c r="E16" s="37" t="s">
        <v>34</v>
      </c>
      <c r="F16" s="37" t="s">
        <v>207</v>
      </c>
      <c r="G16" s="38">
        <v>39.93</v>
      </c>
      <c r="H16" s="27">
        <f t="shared" si="1"/>
        <v>4</v>
      </c>
      <c r="I16" s="17">
        <f t="shared" si="0"/>
        <v>159.72</v>
      </c>
    </row>
    <row r="17" spans="1:9" x14ac:dyDescent="0.25">
      <c r="A17" s="36">
        <v>46049</v>
      </c>
      <c r="B17" s="36">
        <v>46045</v>
      </c>
      <c r="C17" s="42">
        <v>32</v>
      </c>
      <c r="D17" s="36">
        <v>46081</v>
      </c>
      <c r="E17" s="37" t="s">
        <v>34</v>
      </c>
      <c r="F17" s="37" t="s">
        <v>208</v>
      </c>
      <c r="G17" s="38">
        <v>46.02</v>
      </c>
      <c r="H17" s="27">
        <f t="shared" si="1"/>
        <v>4</v>
      </c>
      <c r="I17" s="17">
        <f t="shared" si="0"/>
        <v>184.08</v>
      </c>
    </row>
    <row r="18" spans="1:9" x14ac:dyDescent="0.25">
      <c r="A18" s="36">
        <v>46043</v>
      </c>
      <c r="B18" s="36">
        <v>46042</v>
      </c>
      <c r="C18" s="42">
        <v>38</v>
      </c>
      <c r="D18" s="36">
        <v>46053</v>
      </c>
      <c r="E18" s="37" t="s">
        <v>34</v>
      </c>
      <c r="F18" s="37" t="s">
        <v>209</v>
      </c>
      <c r="G18" s="38">
        <v>46.02</v>
      </c>
      <c r="H18" s="27">
        <f t="shared" si="1"/>
        <v>10</v>
      </c>
      <c r="I18" s="17">
        <f t="shared" si="0"/>
        <v>460.20000000000005</v>
      </c>
    </row>
    <row r="19" spans="1:9" x14ac:dyDescent="0.25">
      <c r="A19" s="36">
        <v>46043</v>
      </c>
      <c r="B19" s="36">
        <v>46042</v>
      </c>
      <c r="C19" s="42">
        <v>38</v>
      </c>
      <c r="D19" s="36">
        <v>46053</v>
      </c>
      <c r="E19" s="37" t="s">
        <v>34</v>
      </c>
      <c r="F19" s="37" t="s">
        <v>210</v>
      </c>
      <c r="G19" s="38">
        <v>2618.89</v>
      </c>
      <c r="H19" s="27">
        <f t="shared" si="1"/>
        <v>10</v>
      </c>
      <c r="I19" s="17">
        <f t="shared" si="0"/>
        <v>26188.899999999998</v>
      </c>
    </row>
    <row r="20" spans="1:9" x14ac:dyDescent="0.25">
      <c r="A20" s="36">
        <v>46043</v>
      </c>
      <c r="B20" s="36">
        <v>46042</v>
      </c>
      <c r="C20" s="42">
        <v>38</v>
      </c>
      <c r="D20" s="36">
        <v>46053</v>
      </c>
      <c r="E20" s="37" t="s">
        <v>34</v>
      </c>
      <c r="F20" s="37" t="s">
        <v>211</v>
      </c>
      <c r="G20" s="38">
        <v>2658.82</v>
      </c>
      <c r="H20" s="27">
        <f t="shared" si="1"/>
        <v>10</v>
      </c>
      <c r="I20" s="17">
        <f t="shared" si="0"/>
        <v>26588.2</v>
      </c>
    </row>
    <row r="21" spans="1:9" x14ac:dyDescent="0.25">
      <c r="A21" s="36">
        <v>46036</v>
      </c>
      <c r="B21" s="36">
        <v>46029</v>
      </c>
      <c r="C21" s="42">
        <v>45</v>
      </c>
      <c r="D21" s="36">
        <v>46053</v>
      </c>
      <c r="E21" s="37" t="s">
        <v>34</v>
      </c>
      <c r="F21" s="37" t="s">
        <v>212</v>
      </c>
      <c r="G21" s="38">
        <v>216.42</v>
      </c>
      <c r="H21" s="27">
        <f t="shared" si="1"/>
        <v>17</v>
      </c>
      <c r="I21" s="17">
        <f t="shared" si="0"/>
        <v>3679.14</v>
      </c>
    </row>
    <row r="22" spans="1:9" x14ac:dyDescent="0.25">
      <c r="A22" s="36">
        <v>46022</v>
      </c>
      <c r="B22" s="36">
        <v>46014</v>
      </c>
      <c r="C22" s="42">
        <v>59</v>
      </c>
      <c r="D22" s="36">
        <v>46053</v>
      </c>
      <c r="E22" s="37" t="s">
        <v>34</v>
      </c>
      <c r="F22" s="37" t="s">
        <v>213</v>
      </c>
      <c r="G22" s="38">
        <v>27.33</v>
      </c>
      <c r="H22" s="27">
        <f t="shared" si="1"/>
        <v>31</v>
      </c>
      <c r="I22" s="17">
        <f t="shared" si="0"/>
        <v>847.2299999999999</v>
      </c>
    </row>
    <row r="23" spans="1:9" x14ac:dyDescent="0.25">
      <c r="A23" s="36">
        <v>46022</v>
      </c>
      <c r="B23" s="36">
        <v>46014</v>
      </c>
      <c r="C23" s="42">
        <v>59</v>
      </c>
      <c r="D23" s="36">
        <v>46053</v>
      </c>
      <c r="E23" s="37" t="s">
        <v>34</v>
      </c>
      <c r="F23" s="37" t="s">
        <v>214</v>
      </c>
      <c r="G23" s="38">
        <v>78.14</v>
      </c>
      <c r="H23" s="27">
        <f t="shared" si="1"/>
        <v>31</v>
      </c>
      <c r="I23" s="17">
        <f t="shared" si="0"/>
        <v>2422.34</v>
      </c>
    </row>
    <row r="24" spans="1:9" x14ac:dyDescent="0.25">
      <c r="A24" s="36">
        <v>46031</v>
      </c>
      <c r="B24" s="36">
        <v>46024</v>
      </c>
      <c r="C24" s="42">
        <v>50</v>
      </c>
      <c r="D24" s="36">
        <v>46053</v>
      </c>
      <c r="E24" s="37" t="s">
        <v>68</v>
      </c>
      <c r="F24" s="37" t="s">
        <v>215</v>
      </c>
      <c r="G24" s="38">
        <v>61.18</v>
      </c>
      <c r="H24" s="27">
        <f t="shared" si="1"/>
        <v>22</v>
      </c>
      <c r="I24" s="17">
        <f t="shared" si="0"/>
        <v>1345.96</v>
      </c>
    </row>
    <row r="25" spans="1:9" x14ac:dyDescent="0.25">
      <c r="A25" s="36">
        <v>46051</v>
      </c>
      <c r="B25" s="36">
        <v>46049</v>
      </c>
      <c r="C25" s="42">
        <v>30</v>
      </c>
      <c r="D25" s="36">
        <v>46081</v>
      </c>
      <c r="E25" s="37" t="s">
        <v>216</v>
      </c>
      <c r="F25" s="37" t="s">
        <v>217</v>
      </c>
      <c r="G25" s="38">
        <v>2492.6</v>
      </c>
      <c r="H25" s="27">
        <f t="shared" si="1"/>
        <v>2</v>
      </c>
      <c r="I25" s="17">
        <f t="shared" si="0"/>
        <v>4985.2</v>
      </c>
    </row>
    <row r="26" spans="1:9" x14ac:dyDescent="0.25">
      <c r="A26" s="36">
        <v>46020</v>
      </c>
      <c r="B26" s="36">
        <v>46014</v>
      </c>
      <c r="C26" s="42">
        <v>61</v>
      </c>
      <c r="D26" s="36">
        <v>46053</v>
      </c>
      <c r="E26" s="37" t="s">
        <v>218</v>
      </c>
      <c r="F26" s="37" t="s">
        <v>219</v>
      </c>
      <c r="G26" s="38">
        <v>3666.3</v>
      </c>
      <c r="H26" s="27">
        <f t="shared" si="1"/>
        <v>33</v>
      </c>
      <c r="I26" s="17">
        <f t="shared" si="0"/>
        <v>120987.90000000001</v>
      </c>
    </row>
    <row r="27" spans="1:9" x14ac:dyDescent="0.25">
      <c r="A27" s="36">
        <v>46022</v>
      </c>
      <c r="B27" s="36">
        <v>46022</v>
      </c>
      <c r="C27" s="42">
        <v>59</v>
      </c>
      <c r="D27" s="36">
        <v>46053</v>
      </c>
      <c r="E27" s="37" t="s">
        <v>27</v>
      </c>
      <c r="F27" s="37" t="s">
        <v>220</v>
      </c>
      <c r="G27" s="38">
        <v>118128.25</v>
      </c>
      <c r="H27" s="27">
        <f t="shared" si="1"/>
        <v>31</v>
      </c>
      <c r="I27" s="17">
        <f t="shared" si="0"/>
        <v>3661975.75</v>
      </c>
    </row>
    <row r="28" spans="1:9" x14ac:dyDescent="0.25">
      <c r="A28" s="36">
        <v>45991</v>
      </c>
      <c r="B28" s="36">
        <v>45991</v>
      </c>
      <c r="C28" s="42">
        <v>90</v>
      </c>
      <c r="D28" s="36">
        <v>46022</v>
      </c>
      <c r="E28" s="37" t="s">
        <v>27</v>
      </c>
      <c r="F28" s="37" t="s">
        <v>156</v>
      </c>
      <c r="G28" s="38">
        <v>114573.36</v>
      </c>
      <c r="H28" s="27">
        <f t="shared" si="1"/>
        <v>62</v>
      </c>
      <c r="I28" s="17">
        <f t="shared" si="0"/>
        <v>7103548.3200000003</v>
      </c>
    </row>
    <row r="29" spans="1:9" x14ac:dyDescent="0.25">
      <c r="A29" s="36">
        <v>45973</v>
      </c>
      <c r="B29" s="36">
        <v>45973</v>
      </c>
      <c r="C29" s="42">
        <v>108</v>
      </c>
      <c r="D29" s="36">
        <v>46022</v>
      </c>
      <c r="E29" s="37" t="s">
        <v>27</v>
      </c>
      <c r="F29" s="37" t="s">
        <v>157</v>
      </c>
      <c r="G29" s="38">
        <v>191734.2</v>
      </c>
      <c r="H29" s="27">
        <f t="shared" si="1"/>
        <v>80</v>
      </c>
      <c r="I29" s="17">
        <f t="shared" si="0"/>
        <v>15338736</v>
      </c>
    </row>
    <row r="30" spans="1:9" x14ac:dyDescent="0.25">
      <c r="A30" s="36">
        <v>45961</v>
      </c>
      <c r="B30" s="36">
        <v>45961</v>
      </c>
      <c r="C30" s="42">
        <v>120</v>
      </c>
      <c r="D30" s="36">
        <v>46022</v>
      </c>
      <c r="E30" s="37" t="s">
        <v>27</v>
      </c>
      <c r="F30" s="37" t="s">
        <v>77</v>
      </c>
      <c r="G30" s="38">
        <v>189721.21</v>
      </c>
      <c r="H30" s="27">
        <f t="shared" si="1"/>
        <v>92</v>
      </c>
      <c r="I30" s="17">
        <f t="shared" si="0"/>
        <v>17454351.32</v>
      </c>
    </row>
    <row r="31" spans="1:9" x14ac:dyDescent="0.25">
      <c r="A31" s="36">
        <v>46030</v>
      </c>
      <c r="B31" s="36">
        <v>46029</v>
      </c>
      <c r="C31" s="42">
        <v>51</v>
      </c>
      <c r="D31" s="36">
        <v>46053</v>
      </c>
      <c r="E31" s="37" t="s">
        <v>57</v>
      </c>
      <c r="F31" s="37" t="s">
        <v>221</v>
      </c>
      <c r="G31" s="38">
        <v>1220.08</v>
      </c>
      <c r="H31" s="27">
        <f t="shared" si="1"/>
        <v>23</v>
      </c>
      <c r="I31" s="17">
        <f t="shared" si="0"/>
        <v>28061.839999999997</v>
      </c>
    </row>
    <row r="32" spans="1:9" x14ac:dyDescent="0.25">
      <c r="A32" s="36">
        <v>46022</v>
      </c>
      <c r="B32" s="36">
        <v>46022</v>
      </c>
      <c r="C32" s="42">
        <v>59</v>
      </c>
      <c r="D32" s="36">
        <v>46053</v>
      </c>
      <c r="E32" s="37" t="s">
        <v>109</v>
      </c>
      <c r="F32" s="37" t="s">
        <v>222</v>
      </c>
      <c r="G32" s="38">
        <v>29074.75</v>
      </c>
      <c r="H32" s="27">
        <f t="shared" si="1"/>
        <v>31</v>
      </c>
      <c r="I32" s="17">
        <f t="shared" si="0"/>
        <v>901317.25</v>
      </c>
    </row>
    <row r="33" spans="1:9" x14ac:dyDescent="0.25">
      <c r="A33" s="36">
        <v>46022</v>
      </c>
      <c r="B33" s="36">
        <v>46022</v>
      </c>
      <c r="C33" s="42">
        <v>59</v>
      </c>
      <c r="D33" s="36">
        <v>46053</v>
      </c>
      <c r="E33" s="37" t="s">
        <v>109</v>
      </c>
      <c r="F33" s="37" t="s">
        <v>223</v>
      </c>
      <c r="G33" s="38">
        <v>6169.95</v>
      </c>
      <c r="H33" s="27">
        <f t="shared" si="1"/>
        <v>31</v>
      </c>
      <c r="I33" s="17">
        <f t="shared" si="0"/>
        <v>191268.44999999998</v>
      </c>
    </row>
    <row r="34" spans="1:9" x14ac:dyDescent="0.25">
      <c r="A34" s="36">
        <v>46008</v>
      </c>
      <c r="B34" s="36">
        <v>46008</v>
      </c>
      <c r="C34" s="42">
        <v>73</v>
      </c>
      <c r="D34" s="36">
        <v>46022</v>
      </c>
      <c r="E34" s="37" t="s">
        <v>109</v>
      </c>
      <c r="F34" s="37" t="s">
        <v>110</v>
      </c>
      <c r="G34" s="38">
        <v>41686.58</v>
      </c>
      <c r="H34" s="27">
        <f t="shared" si="1"/>
        <v>45</v>
      </c>
      <c r="I34" s="17">
        <f t="shared" si="0"/>
        <v>1875896.1</v>
      </c>
    </row>
    <row r="35" spans="1:9" x14ac:dyDescent="0.25">
      <c r="A35" s="36">
        <v>45992</v>
      </c>
      <c r="B35" s="36">
        <v>45961</v>
      </c>
      <c r="C35" s="42">
        <v>89</v>
      </c>
      <c r="D35" s="36">
        <v>46022</v>
      </c>
      <c r="E35" s="37" t="s">
        <v>109</v>
      </c>
      <c r="F35" s="37" t="s">
        <v>111</v>
      </c>
      <c r="G35" s="38">
        <v>11254.66</v>
      </c>
      <c r="H35" s="27">
        <f t="shared" si="1"/>
        <v>61</v>
      </c>
      <c r="I35" s="17">
        <f t="shared" si="0"/>
        <v>686534.26</v>
      </c>
    </row>
    <row r="36" spans="1:9" x14ac:dyDescent="0.25">
      <c r="A36" s="36">
        <v>45991</v>
      </c>
      <c r="B36" s="36">
        <v>45991</v>
      </c>
      <c r="C36" s="42">
        <v>90</v>
      </c>
      <c r="D36" s="36">
        <v>46022</v>
      </c>
      <c r="E36" s="37" t="s">
        <v>109</v>
      </c>
      <c r="F36" s="37" t="s">
        <v>112</v>
      </c>
      <c r="G36" s="38">
        <v>27598.9</v>
      </c>
      <c r="H36" s="27">
        <f t="shared" si="1"/>
        <v>62</v>
      </c>
      <c r="I36" s="17">
        <f t="shared" si="0"/>
        <v>1711131.8</v>
      </c>
    </row>
    <row r="37" spans="1:9" x14ac:dyDescent="0.25">
      <c r="A37" s="36">
        <v>46022</v>
      </c>
      <c r="B37" s="36">
        <v>46022</v>
      </c>
      <c r="C37" s="42">
        <v>59</v>
      </c>
      <c r="D37" s="36">
        <v>46053</v>
      </c>
      <c r="E37" s="37" t="s">
        <v>36</v>
      </c>
      <c r="F37" s="37" t="s">
        <v>224</v>
      </c>
      <c r="G37" s="38">
        <v>2860.93</v>
      </c>
      <c r="H37" s="27">
        <f t="shared" si="1"/>
        <v>31</v>
      </c>
      <c r="I37" s="17">
        <f t="shared" si="0"/>
        <v>88688.83</v>
      </c>
    </row>
    <row r="38" spans="1:9" x14ac:dyDescent="0.25">
      <c r="A38" s="36">
        <v>46031</v>
      </c>
      <c r="B38" s="36">
        <v>46031</v>
      </c>
      <c r="C38" s="42">
        <v>50</v>
      </c>
      <c r="D38" s="36">
        <v>46053</v>
      </c>
      <c r="E38" s="37" t="s">
        <v>29</v>
      </c>
      <c r="F38" s="37" t="s">
        <v>225</v>
      </c>
      <c r="G38" s="38">
        <v>34</v>
      </c>
      <c r="H38" s="27">
        <f t="shared" si="1"/>
        <v>22</v>
      </c>
      <c r="I38" s="17">
        <f t="shared" si="0"/>
        <v>748</v>
      </c>
    </row>
    <row r="39" spans="1:9" x14ac:dyDescent="0.25">
      <c r="A39" s="36">
        <v>46022</v>
      </c>
      <c r="B39" s="36">
        <v>46022</v>
      </c>
      <c r="C39" s="42">
        <v>59</v>
      </c>
      <c r="D39" s="36">
        <v>46053</v>
      </c>
      <c r="E39" s="37" t="s">
        <v>32</v>
      </c>
      <c r="F39" s="37" t="s">
        <v>226</v>
      </c>
      <c r="G39" s="38">
        <v>416.5</v>
      </c>
      <c r="H39" s="27">
        <f t="shared" si="1"/>
        <v>31</v>
      </c>
      <c r="I39" s="17">
        <f t="shared" si="0"/>
        <v>12911.5</v>
      </c>
    </row>
    <row r="40" spans="1:9" x14ac:dyDescent="0.25">
      <c r="A40" s="36">
        <v>46001</v>
      </c>
      <c r="B40" s="36">
        <v>45995</v>
      </c>
      <c r="C40" s="42">
        <v>80</v>
      </c>
      <c r="D40" s="36">
        <v>46022</v>
      </c>
      <c r="E40" s="37" t="s">
        <v>176</v>
      </c>
      <c r="F40" s="37" t="s">
        <v>177</v>
      </c>
      <c r="G40" s="38">
        <v>1156.1600000000001</v>
      </c>
      <c r="H40" s="27">
        <f t="shared" si="1"/>
        <v>52</v>
      </c>
      <c r="I40" s="17">
        <f t="shared" si="0"/>
        <v>60120.320000000007</v>
      </c>
    </row>
    <row r="41" spans="1:9" x14ac:dyDescent="0.25">
      <c r="A41" s="36">
        <v>46031</v>
      </c>
      <c r="B41" s="36">
        <v>46026</v>
      </c>
      <c r="C41" s="42">
        <v>50</v>
      </c>
      <c r="D41" s="36">
        <v>46053</v>
      </c>
      <c r="E41" s="37" t="s">
        <v>28</v>
      </c>
      <c r="F41" s="37" t="s">
        <v>227</v>
      </c>
      <c r="G41" s="38">
        <v>2078.25</v>
      </c>
      <c r="H41" s="27">
        <f t="shared" si="1"/>
        <v>22</v>
      </c>
      <c r="I41" s="17">
        <f t="shared" si="0"/>
        <v>45721.5</v>
      </c>
    </row>
    <row r="42" spans="1:9" x14ac:dyDescent="0.25">
      <c r="A42" s="36">
        <v>46000</v>
      </c>
      <c r="B42" s="36">
        <v>45996</v>
      </c>
      <c r="C42" s="42">
        <v>81</v>
      </c>
      <c r="D42" s="36">
        <v>46022</v>
      </c>
      <c r="E42" s="37" t="s">
        <v>66</v>
      </c>
      <c r="F42" s="37" t="s">
        <v>158</v>
      </c>
      <c r="G42" s="38">
        <v>8410.11</v>
      </c>
      <c r="H42" s="27">
        <f t="shared" si="1"/>
        <v>53</v>
      </c>
      <c r="I42" s="17">
        <f t="shared" si="0"/>
        <v>445735.83</v>
      </c>
    </row>
    <row r="43" spans="1:9" x14ac:dyDescent="0.25">
      <c r="A43" s="36">
        <v>46036</v>
      </c>
      <c r="B43" s="36">
        <v>46030</v>
      </c>
      <c r="C43" s="42">
        <v>45</v>
      </c>
      <c r="D43" s="36">
        <v>46053</v>
      </c>
      <c r="E43" s="37" t="s">
        <v>228</v>
      </c>
      <c r="F43" s="37" t="s">
        <v>229</v>
      </c>
      <c r="G43" s="38">
        <v>121.99</v>
      </c>
      <c r="H43" s="27">
        <f t="shared" si="1"/>
        <v>17</v>
      </c>
      <c r="I43" s="17">
        <f t="shared" si="0"/>
        <v>2073.83</v>
      </c>
    </row>
    <row r="44" spans="1:9" x14ac:dyDescent="0.25">
      <c r="A44" s="36">
        <v>45987</v>
      </c>
      <c r="B44" s="36">
        <v>45986</v>
      </c>
      <c r="C44" s="42">
        <v>94</v>
      </c>
      <c r="D44" s="36">
        <v>46022</v>
      </c>
      <c r="E44" s="37" t="s">
        <v>82</v>
      </c>
      <c r="F44" s="37" t="s">
        <v>83</v>
      </c>
      <c r="G44" s="38">
        <v>1465.4</v>
      </c>
      <c r="H44" s="27">
        <f t="shared" si="1"/>
        <v>66</v>
      </c>
      <c r="I44" s="17">
        <f t="shared" si="0"/>
        <v>96716.400000000009</v>
      </c>
    </row>
    <row r="45" spans="1:9" x14ac:dyDescent="0.25">
      <c r="A45" s="36">
        <v>46047</v>
      </c>
      <c r="B45" s="36">
        <v>46035</v>
      </c>
      <c r="C45" s="42">
        <v>34</v>
      </c>
      <c r="D45" s="36">
        <v>46053</v>
      </c>
      <c r="E45" s="37" t="s">
        <v>52</v>
      </c>
      <c r="F45" s="37" t="s">
        <v>230</v>
      </c>
      <c r="G45" s="38">
        <v>9256.5</v>
      </c>
      <c r="H45" s="27">
        <f t="shared" si="1"/>
        <v>6</v>
      </c>
      <c r="I45" s="17">
        <f t="shared" si="0"/>
        <v>55539</v>
      </c>
    </row>
    <row r="46" spans="1:9" x14ac:dyDescent="0.25">
      <c r="A46" s="36">
        <v>46006</v>
      </c>
      <c r="B46" s="36">
        <v>46006</v>
      </c>
      <c r="C46" s="42">
        <v>75</v>
      </c>
      <c r="D46" s="36">
        <v>46022</v>
      </c>
      <c r="E46" s="37" t="s">
        <v>72</v>
      </c>
      <c r="F46" s="37" t="s">
        <v>143</v>
      </c>
      <c r="G46" s="38">
        <v>14479.67</v>
      </c>
      <c r="H46" s="27">
        <f t="shared" si="1"/>
        <v>47</v>
      </c>
      <c r="I46" s="17">
        <f t="shared" si="0"/>
        <v>680544.49</v>
      </c>
    </row>
    <row r="47" spans="1:9" x14ac:dyDescent="0.25">
      <c r="A47" s="36">
        <v>46045</v>
      </c>
      <c r="B47" s="36">
        <v>46037</v>
      </c>
      <c r="C47" s="42">
        <v>36</v>
      </c>
      <c r="D47" s="36">
        <v>46053</v>
      </c>
      <c r="E47" s="37" t="s">
        <v>231</v>
      </c>
      <c r="F47" s="37" t="s">
        <v>232</v>
      </c>
      <c r="G47" s="38">
        <v>1742.4</v>
      </c>
      <c r="H47" s="27">
        <f t="shared" si="1"/>
        <v>8</v>
      </c>
      <c r="I47" s="17">
        <f t="shared" si="0"/>
        <v>13939.2</v>
      </c>
    </row>
    <row r="48" spans="1:9" x14ac:dyDescent="0.25">
      <c r="A48" s="36">
        <v>46043</v>
      </c>
      <c r="B48" s="36">
        <v>46043</v>
      </c>
      <c r="C48" s="42">
        <v>38</v>
      </c>
      <c r="D48" s="36">
        <v>46053</v>
      </c>
      <c r="E48" s="37" t="s">
        <v>31</v>
      </c>
      <c r="F48" s="37" t="s">
        <v>233</v>
      </c>
      <c r="G48" s="38">
        <v>154.58000000000001</v>
      </c>
      <c r="H48" s="27">
        <f t="shared" si="1"/>
        <v>10</v>
      </c>
      <c r="I48" s="17">
        <f t="shared" si="0"/>
        <v>1545.8000000000002</v>
      </c>
    </row>
    <row r="49" spans="1:9" x14ac:dyDescent="0.25">
      <c r="A49" s="36">
        <v>46029</v>
      </c>
      <c r="B49" s="36">
        <v>46027</v>
      </c>
      <c r="C49" s="42">
        <v>52</v>
      </c>
      <c r="D49" s="36">
        <v>46053</v>
      </c>
      <c r="E49" s="37" t="s">
        <v>87</v>
      </c>
      <c r="F49" s="37" t="s">
        <v>234</v>
      </c>
      <c r="G49" s="38">
        <v>43.35</v>
      </c>
      <c r="H49" s="27">
        <f t="shared" si="1"/>
        <v>24</v>
      </c>
      <c r="I49" s="17">
        <f t="shared" si="0"/>
        <v>1040.4000000000001</v>
      </c>
    </row>
    <row r="50" spans="1:9" x14ac:dyDescent="0.25">
      <c r="A50" s="36">
        <v>46022</v>
      </c>
      <c r="B50" s="36">
        <v>46021</v>
      </c>
      <c r="C50" s="42">
        <v>59</v>
      </c>
      <c r="D50" s="36">
        <v>46053</v>
      </c>
      <c r="E50" s="37" t="s">
        <v>235</v>
      </c>
      <c r="F50" s="37" t="s">
        <v>236</v>
      </c>
      <c r="G50" s="38">
        <v>69</v>
      </c>
      <c r="H50" s="27">
        <f t="shared" si="1"/>
        <v>31</v>
      </c>
      <c r="I50" s="17">
        <f t="shared" si="0"/>
        <v>2139</v>
      </c>
    </row>
    <row r="51" spans="1:9" x14ac:dyDescent="0.25">
      <c r="A51" s="36">
        <v>46022</v>
      </c>
      <c r="B51" s="36">
        <v>46022</v>
      </c>
      <c r="C51" s="42">
        <v>59</v>
      </c>
      <c r="D51" s="36">
        <v>46053</v>
      </c>
      <c r="E51" s="37" t="s">
        <v>75</v>
      </c>
      <c r="F51" s="37" t="s">
        <v>237</v>
      </c>
      <c r="G51" s="38">
        <v>116.16</v>
      </c>
      <c r="H51" s="27">
        <f t="shared" si="1"/>
        <v>31</v>
      </c>
      <c r="I51" s="17">
        <f t="shared" si="0"/>
        <v>3600.96</v>
      </c>
    </row>
    <row r="52" spans="1:9" x14ac:dyDescent="0.25">
      <c r="A52" s="36">
        <v>46022</v>
      </c>
      <c r="B52" s="36">
        <v>46022</v>
      </c>
      <c r="C52" s="42">
        <v>59</v>
      </c>
      <c r="D52" s="36">
        <v>46053</v>
      </c>
      <c r="E52" s="37" t="s">
        <v>56</v>
      </c>
      <c r="F52" s="37" t="s">
        <v>238</v>
      </c>
      <c r="G52" s="38">
        <v>38.72</v>
      </c>
      <c r="H52" s="27">
        <f t="shared" si="1"/>
        <v>31</v>
      </c>
      <c r="I52" s="17">
        <f t="shared" si="0"/>
        <v>1200.32</v>
      </c>
    </row>
    <row r="53" spans="1:9" x14ac:dyDescent="0.25">
      <c r="A53" s="36">
        <v>46022</v>
      </c>
      <c r="B53" s="36">
        <v>46022</v>
      </c>
      <c r="C53" s="42">
        <v>59</v>
      </c>
      <c r="D53" s="36">
        <v>46053</v>
      </c>
      <c r="E53" s="37" t="s">
        <v>61</v>
      </c>
      <c r="F53" s="37" t="s">
        <v>239</v>
      </c>
      <c r="G53" s="38">
        <v>112.5</v>
      </c>
      <c r="H53" s="27">
        <f t="shared" si="1"/>
        <v>31</v>
      </c>
      <c r="I53" s="17">
        <f t="shared" si="0"/>
        <v>3487.5</v>
      </c>
    </row>
    <row r="54" spans="1:9" x14ac:dyDescent="0.25">
      <c r="A54" s="36">
        <v>46050</v>
      </c>
      <c r="B54" s="36">
        <v>46044</v>
      </c>
      <c r="C54" s="42">
        <v>31</v>
      </c>
      <c r="D54" s="36">
        <v>46081</v>
      </c>
      <c r="E54" s="37" t="s">
        <v>240</v>
      </c>
      <c r="F54" s="37" t="s">
        <v>241</v>
      </c>
      <c r="G54" s="38">
        <v>402.69</v>
      </c>
      <c r="H54" s="27">
        <f t="shared" si="1"/>
        <v>3</v>
      </c>
      <c r="I54" s="17">
        <f t="shared" si="0"/>
        <v>1208.07</v>
      </c>
    </row>
    <row r="55" spans="1:9" x14ac:dyDescent="0.25">
      <c r="A55" s="36">
        <v>46007</v>
      </c>
      <c r="B55" s="36">
        <v>45996</v>
      </c>
      <c r="C55" s="42">
        <v>74</v>
      </c>
      <c r="D55" s="36">
        <v>46022</v>
      </c>
      <c r="E55" s="37" t="s">
        <v>171</v>
      </c>
      <c r="F55" s="37" t="s">
        <v>172</v>
      </c>
      <c r="G55" s="38">
        <v>9571.1</v>
      </c>
      <c r="H55" s="27">
        <f t="shared" si="1"/>
        <v>46</v>
      </c>
      <c r="I55" s="17">
        <f t="shared" si="0"/>
        <v>440270.60000000003</v>
      </c>
    </row>
    <row r="56" spans="1:9" x14ac:dyDescent="0.25">
      <c r="A56" s="36">
        <v>46007</v>
      </c>
      <c r="B56" s="36">
        <v>45996</v>
      </c>
      <c r="C56" s="42">
        <v>74</v>
      </c>
      <c r="D56" s="36">
        <v>46022</v>
      </c>
      <c r="E56" s="37" t="s">
        <v>171</v>
      </c>
      <c r="F56" s="37" t="s">
        <v>173</v>
      </c>
      <c r="G56" s="38">
        <v>5154.6000000000004</v>
      </c>
      <c r="H56" s="27">
        <f t="shared" si="1"/>
        <v>46</v>
      </c>
      <c r="I56" s="17">
        <f t="shared" si="0"/>
        <v>237111.6</v>
      </c>
    </row>
    <row r="57" spans="1:9" x14ac:dyDescent="0.25">
      <c r="A57" s="36">
        <v>46041</v>
      </c>
      <c r="B57" s="36">
        <v>46030</v>
      </c>
      <c r="C57" s="42">
        <v>40</v>
      </c>
      <c r="D57" s="36">
        <v>46053</v>
      </c>
      <c r="E57" s="37" t="s">
        <v>242</v>
      </c>
      <c r="F57" s="37" t="s">
        <v>243</v>
      </c>
      <c r="G57" s="38">
        <v>808.89</v>
      </c>
      <c r="H57" s="27">
        <f t="shared" si="1"/>
        <v>12</v>
      </c>
      <c r="I57" s="17">
        <f t="shared" si="0"/>
        <v>9706.68</v>
      </c>
    </row>
    <row r="58" spans="1:9" x14ac:dyDescent="0.25">
      <c r="A58" s="36">
        <v>46027</v>
      </c>
      <c r="B58" s="36">
        <v>46023</v>
      </c>
      <c r="C58" s="42">
        <v>54</v>
      </c>
      <c r="D58" s="36">
        <v>46053</v>
      </c>
      <c r="E58" s="37" t="s">
        <v>60</v>
      </c>
      <c r="F58" s="37" t="s">
        <v>244</v>
      </c>
      <c r="G58" s="38">
        <v>191.25</v>
      </c>
      <c r="H58" s="27">
        <f t="shared" si="1"/>
        <v>26</v>
      </c>
      <c r="I58" s="17">
        <f t="shared" si="0"/>
        <v>4972.5</v>
      </c>
    </row>
    <row r="59" spans="1:9" x14ac:dyDescent="0.25">
      <c r="A59" s="36">
        <v>46027</v>
      </c>
      <c r="B59" s="36">
        <v>46023</v>
      </c>
      <c r="C59" s="42">
        <v>54</v>
      </c>
      <c r="D59" s="36">
        <v>46053</v>
      </c>
      <c r="E59" s="37" t="s">
        <v>60</v>
      </c>
      <c r="F59" s="37" t="s">
        <v>245</v>
      </c>
      <c r="G59" s="38">
        <v>133.1</v>
      </c>
      <c r="H59" s="27">
        <f t="shared" si="1"/>
        <v>26</v>
      </c>
      <c r="I59" s="17">
        <f t="shared" si="0"/>
        <v>3460.6</v>
      </c>
    </row>
    <row r="60" spans="1:9" x14ac:dyDescent="0.25">
      <c r="A60" s="36">
        <v>46045</v>
      </c>
      <c r="B60" s="36">
        <v>46041</v>
      </c>
      <c r="C60" s="42">
        <v>36</v>
      </c>
      <c r="D60" s="36">
        <v>46053</v>
      </c>
      <c r="E60" s="37" t="s">
        <v>81</v>
      </c>
      <c r="F60" s="37" t="s">
        <v>246</v>
      </c>
      <c r="G60" s="38">
        <v>7320.5</v>
      </c>
      <c r="H60" s="27">
        <f t="shared" si="1"/>
        <v>8</v>
      </c>
      <c r="I60" s="17">
        <f t="shared" si="0"/>
        <v>58564</v>
      </c>
    </row>
    <row r="61" spans="1:9" x14ac:dyDescent="0.25">
      <c r="A61" s="36">
        <v>46006</v>
      </c>
      <c r="B61" s="36">
        <v>46001</v>
      </c>
      <c r="C61" s="42">
        <v>75</v>
      </c>
      <c r="D61" s="36">
        <v>46022</v>
      </c>
      <c r="E61" s="37" t="s">
        <v>48</v>
      </c>
      <c r="F61" s="37" t="s">
        <v>100</v>
      </c>
      <c r="G61" s="38">
        <v>2843.5</v>
      </c>
      <c r="H61" s="27">
        <f t="shared" si="1"/>
        <v>47</v>
      </c>
      <c r="I61" s="17">
        <f t="shared" si="0"/>
        <v>133644.5</v>
      </c>
    </row>
    <row r="62" spans="1:9" x14ac:dyDescent="0.25">
      <c r="A62" s="36">
        <v>45989</v>
      </c>
      <c r="B62" s="36">
        <v>45989</v>
      </c>
      <c r="C62" s="42">
        <v>92</v>
      </c>
      <c r="D62" s="36">
        <v>46022</v>
      </c>
      <c r="E62" s="37" t="s">
        <v>48</v>
      </c>
      <c r="F62" s="37" t="s">
        <v>84</v>
      </c>
      <c r="G62" s="38">
        <v>2843.5</v>
      </c>
      <c r="H62" s="27">
        <f t="shared" si="1"/>
        <v>64</v>
      </c>
      <c r="I62" s="17">
        <f t="shared" si="0"/>
        <v>181984</v>
      </c>
    </row>
    <row r="63" spans="1:9" x14ac:dyDescent="0.25">
      <c r="A63" s="36">
        <v>46007</v>
      </c>
      <c r="B63" s="36">
        <v>46003</v>
      </c>
      <c r="C63" s="42">
        <v>74</v>
      </c>
      <c r="D63" s="36">
        <v>46022</v>
      </c>
      <c r="E63" s="37" t="s">
        <v>71</v>
      </c>
      <c r="F63" s="37" t="s">
        <v>118</v>
      </c>
      <c r="G63" s="38">
        <v>2870.73</v>
      </c>
      <c r="H63" s="27">
        <f t="shared" si="1"/>
        <v>46</v>
      </c>
      <c r="I63" s="17">
        <f t="shared" si="0"/>
        <v>132053.57999999999</v>
      </c>
    </row>
    <row r="64" spans="1:9" x14ac:dyDescent="0.25">
      <c r="A64" s="36">
        <v>46001</v>
      </c>
      <c r="B64" s="36">
        <v>46001</v>
      </c>
      <c r="C64" s="42">
        <v>80</v>
      </c>
      <c r="D64" s="36">
        <v>46022</v>
      </c>
      <c r="E64" s="37" t="s">
        <v>71</v>
      </c>
      <c r="F64" s="37" t="s">
        <v>119</v>
      </c>
      <c r="G64" s="38">
        <v>7578.84</v>
      </c>
      <c r="H64" s="27">
        <f t="shared" si="1"/>
        <v>52</v>
      </c>
      <c r="I64" s="17">
        <f t="shared" si="0"/>
        <v>394099.68</v>
      </c>
    </row>
    <row r="65" spans="1:9" x14ac:dyDescent="0.25">
      <c r="A65" s="36">
        <v>46050</v>
      </c>
      <c r="B65" s="36">
        <v>46027</v>
      </c>
      <c r="C65" s="42">
        <v>31</v>
      </c>
      <c r="D65" s="36">
        <v>46081</v>
      </c>
      <c r="E65" s="37" t="s">
        <v>73</v>
      </c>
      <c r="F65" s="37" t="s">
        <v>247</v>
      </c>
      <c r="G65" s="38">
        <v>1989</v>
      </c>
      <c r="H65" s="27">
        <f t="shared" si="1"/>
        <v>3</v>
      </c>
      <c r="I65" s="17">
        <f t="shared" si="0"/>
        <v>5967</v>
      </c>
    </row>
    <row r="66" spans="1:9" x14ac:dyDescent="0.25">
      <c r="A66" s="36">
        <v>46037</v>
      </c>
      <c r="B66" s="36">
        <v>46029</v>
      </c>
      <c r="C66" s="42">
        <v>44</v>
      </c>
      <c r="D66" s="36">
        <v>46053</v>
      </c>
      <c r="E66" s="37" t="s">
        <v>73</v>
      </c>
      <c r="F66" s="37" t="s">
        <v>248</v>
      </c>
      <c r="G66" s="38">
        <v>1454.9</v>
      </c>
      <c r="H66" s="27">
        <f t="shared" si="1"/>
        <v>16</v>
      </c>
      <c r="I66" s="17">
        <f t="shared" si="0"/>
        <v>23278.400000000001</v>
      </c>
    </row>
    <row r="67" spans="1:9" x14ac:dyDescent="0.25">
      <c r="A67" s="36">
        <v>45989</v>
      </c>
      <c r="B67" s="36">
        <v>45967</v>
      </c>
      <c r="C67" s="42">
        <v>92</v>
      </c>
      <c r="D67" s="36">
        <v>46022</v>
      </c>
      <c r="E67" s="37" t="s">
        <v>73</v>
      </c>
      <c r="F67" s="37" t="s">
        <v>85</v>
      </c>
      <c r="G67" s="38">
        <v>1345.93</v>
      </c>
      <c r="H67" s="27">
        <f t="shared" si="1"/>
        <v>64</v>
      </c>
      <c r="I67" s="17">
        <f t="shared" si="0"/>
        <v>86139.520000000004</v>
      </c>
    </row>
    <row r="68" spans="1:9" x14ac:dyDescent="0.25">
      <c r="A68" s="36">
        <v>45989</v>
      </c>
      <c r="B68" s="36">
        <v>45967</v>
      </c>
      <c r="C68" s="42">
        <v>92</v>
      </c>
      <c r="D68" s="36">
        <v>46022</v>
      </c>
      <c r="E68" s="37" t="s">
        <v>73</v>
      </c>
      <c r="F68" s="37" t="s">
        <v>86</v>
      </c>
      <c r="G68" s="38">
        <v>1205.98</v>
      </c>
      <c r="H68" s="27">
        <f t="shared" si="1"/>
        <v>64</v>
      </c>
      <c r="I68" s="17">
        <f t="shared" ref="I68:I131" si="2">H68*G68</f>
        <v>77182.720000000001</v>
      </c>
    </row>
    <row r="69" spans="1:9" x14ac:dyDescent="0.25">
      <c r="A69" s="36">
        <v>46042</v>
      </c>
      <c r="B69" s="36">
        <v>46038</v>
      </c>
      <c r="C69" s="42">
        <v>39</v>
      </c>
      <c r="D69" s="36">
        <v>46053</v>
      </c>
      <c r="E69" s="37" t="s">
        <v>78</v>
      </c>
      <c r="F69" s="37" t="s">
        <v>249</v>
      </c>
      <c r="G69" s="38">
        <v>236.77</v>
      </c>
      <c r="H69" s="27">
        <f t="shared" ref="H69:H132" si="3">$H$1-A69</f>
        <v>11</v>
      </c>
      <c r="I69" s="17">
        <f t="shared" si="2"/>
        <v>2604.4700000000003</v>
      </c>
    </row>
    <row r="70" spans="1:9" x14ac:dyDescent="0.25">
      <c r="A70" s="36">
        <v>46041</v>
      </c>
      <c r="B70" s="36">
        <v>46041</v>
      </c>
      <c r="C70" s="42">
        <v>40</v>
      </c>
      <c r="D70" s="36">
        <v>46053</v>
      </c>
      <c r="E70" s="37" t="s">
        <v>78</v>
      </c>
      <c r="F70" s="37" t="s">
        <v>250</v>
      </c>
      <c r="G70" s="38">
        <v>31.04</v>
      </c>
      <c r="H70" s="27">
        <f t="shared" si="3"/>
        <v>12</v>
      </c>
      <c r="I70" s="17">
        <f t="shared" si="2"/>
        <v>372.48</v>
      </c>
    </row>
    <row r="71" spans="1:9" x14ac:dyDescent="0.25">
      <c r="A71" s="36">
        <v>46034</v>
      </c>
      <c r="B71" s="36">
        <v>46031</v>
      </c>
      <c r="C71" s="42">
        <v>47</v>
      </c>
      <c r="D71" s="36">
        <v>46053</v>
      </c>
      <c r="E71" s="37" t="s">
        <v>251</v>
      </c>
      <c r="F71" s="37" t="s">
        <v>252</v>
      </c>
      <c r="G71" s="38">
        <v>1197.9000000000001</v>
      </c>
      <c r="H71" s="27">
        <f t="shared" si="3"/>
        <v>19</v>
      </c>
      <c r="I71" s="17">
        <f t="shared" si="2"/>
        <v>22760.100000000002</v>
      </c>
    </row>
    <row r="72" spans="1:9" x14ac:dyDescent="0.25">
      <c r="A72" s="36">
        <v>46013</v>
      </c>
      <c r="B72" s="36">
        <v>46010</v>
      </c>
      <c r="C72" s="42">
        <v>68</v>
      </c>
      <c r="D72" s="36">
        <v>46053</v>
      </c>
      <c r="E72" s="37" t="s">
        <v>63</v>
      </c>
      <c r="F72" s="37" t="s">
        <v>253</v>
      </c>
      <c r="G72" s="38">
        <v>5747.34</v>
      </c>
      <c r="H72" s="27">
        <f t="shared" si="3"/>
        <v>40</v>
      </c>
      <c r="I72" s="17">
        <f t="shared" si="2"/>
        <v>229893.6</v>
      </c>
    </row>
    <row r="73" spans="1:9" x14ac:dyDescent="0.25">
      <c r="A73" s="36">
        <v>45996</v>
      </c>
      <c r="B73" s="36">
        <v>45991</v>
      </c>
      <c r="C73" s="42">
        <v>85</v>
      </c>
      <c r="D73" s="36">
        <v>46022</v>
      </c>
      <c r="E73" s="37" t="s">
        <v>63</v>
      </c>
      <c r="F73" s="37" t="s">
        <v>155</v>
      </c>
      <c r="G73" s="38">
        <v>5706.08</v>
      </c>
      <c r="H73" s="27">
        <f t="shared" si="3"/>
        <v>57</v>
      </c>
      <c r="I73" s="17">
        <f t="shared" si="2"/>
        <v>325246.56</v>
      </c>
    </row>
    <row r="74" spans="1:9" x14ac:dyDescent="0.25">
      <c r="A74" s="36">
        <v>46022</v>
      </c>
      <c r="B74" s="36">
        <v>46022</v>
      </c>
      <c r="C74" s="42">
        <v>59</v>
      </c>
      <c r="D74" s="36">
        <v>46053</v>
      </c>
      <c r="E74" s="37" t="s">
        <v>80</v>
      </c>
      <c r="F74" s="37" t="s">
        <v>254</v>
      </c>
      <c r="G74" s="38">
        <v>190</v>
      </c>
      <c r="H74" s="27">
        <f t="shared" si="3"/>
        <v>31</v>
      </c>
      <c r="I74" s="17">
        <f t="shared" si="2"/>
        <v>5890</v>
      </c>
    </row>
    <row r="75" spans="1:9" x14ac:dyDescent="0.25">
      <c r="A75" s="36">
        <v>46048</v>
      </c>
      <c r="B75" s="36">
        <v>46042</v>
      </c>
      <c r="C75" s="42">
        <v>33</v>
      </c>
      <c r="D75" s="36">
        <v>46053</v>
      </c>
      <c r="E75" s="37" t="s">
        <v>255</v>
      </c>
      <c r="F75" s="37" t="s">
        <v>256</v>
      </c>
      <c r="G75" s="38">
        <v>1134.5</v>
      </c>
      <c r="H75" s="27">
        <f t="shared" si="3"/>
        <v>5</v>
      </c>
      <c r="I75" s="17">
        <f t="shared" si="2"/>
        <v>5672.5</v>
      </c>
    </row>
    <row r="76" spans="1:9" x14ac:dyDescent="0.25">
      <c r="A76" s="36">
        <v>46024</v>
      </c>
      <c r="B76" s="36">
        <v>46024</v>
      </c>
      <c r="C76" s="42">
        <v>57</v>
      </c>
      <c r="D76" s="36">
        <v>46053</v>
      </c>
      <c r="E76" s="37" t="s">
        <v>255</v>
      </c>
      <c r="F76" s="37" t="s">
        <v>257</v>
      </c>
      <c r="G76" s="38">
        <v>3190</v>
      </c>
      <c r="H76" s="27">
        <f t="shared" si="3"/>
        <v>29</v>
      </c>
      <c r="I76" s="17">
        <f t="shared" si="2"/>
        <v>92510</v>
      </c>
    </row>
    <row r="77" spans="1:9" x14ac:dyDescent="0.25">
      <c r="A77" s="36">
        <v>46022</v>
      </c>
      <c r="B77" s="36">
        <v>45952</v>
      </c>
      <c r="C77" s="42">
        <v>59</v>
      </c>
      <c r="D77" s="36">
        <v>46053</v>
      </c>
      <c r="E77" s="37" t="s">
        <v>258</v>
      </c>
      <c r="F77" s="37" t="s">
        <v>259</v>
      </c>
      <c r="G77" s="38">
        <v>959.31</v>
      </c>
      <c r="H77" s="27">
        <f t="shared" si="3"/>
        <v>31</v>
      </c>
      <c r="I77" s="17">
        <f t="shared" si="2"/>
        <v>29738.609999999997</v>
      </c>
    </row>
    <row r="78" spans="1:9" x14ac:dyDescent="0.25">
      <c r="A78" s="36">
        <v>46007</v>
      </c>
      <c r="B78" s="36">
        <v>46006</v>
      </c>
      <c r="C78" s="42">
        <v>74</v>
      </c>
      <c r="D78" s="36">
        <v>46022</v>
      </c>
      <c r="E78" s="37" t="s">
        <v>89</v>
      </c>
      <c r="F78" s="37" t="s">
        <v>107</v>
      </c>
      <c r="G78" s="38">
        <v>3678.4</v>
      </c>
      <c r="H78" s="27">
        <f t="shared" si="3"/>
        <v>46</v>
      </c>
      <c r="I78" s="17">
        <f t="shared" si="2"/>
        <v>169206.39999999999</v>
      </c>
    </row>
    <row r="79" spans="1:9" x14ac:dyDescent="0.25">
      <c r="A79" s="36">
        <v>45998</v>
      </c>
      <c r="B79" s="36">
        <v>45991</v>
      </c>
      <c r="C79" s="42">
        <v>83</v>
      </c>
      <c r="D79" s="36">
        <v>46022</v>
      </c>
      <c r="E79" s="37" t="s">
        <v>89</v>
      </c>
      <c r="F79" s="37" t="s">
        <v>108</v>
      </c>
      <c r="G79" s="38">
        <v>3581.6</v>
      </c>
      <c r="H79" s="27">
        <f t="shared" si="3"/>
        <v>55</v>
      </c>
      <c r="I79" s="17">
        <f t="shared" si="2"/>
        <v>196988</v>
      </c>
    </row>
    <row r="80" spans="1:9" x14ac:dyDescent="0.25">
      <c r="A80" s="36">
        <v>46027</v>
      </c>
      <c r="B80" s="36">
        <v>46023</v>
      </c>
      <c r="C80" s="42">
        <v>54</v>
      </c>
      <c r="D80" s="36">
        <v>46053</v>
      </c>
      <c r="E80" s="37" t="s">
        <v>260</v>
      </c>
      <c r="F80" s="37" t="s">
        <v>261</v>
      </c>
      <c r="G80" s="38">
        <v>1101.06</v>
      </c>
      <c r="H80" s="27">
        <f t="shared" si="3"/>
        <v>26</v>
      </c>
      <c r="I80" s="17">
        <f t="shared" si="2"/>
        <v>28627.559999999998</v>
      </c>
    </row>
    <row r="81" spans="1:9" x14ac:dyDescent="0.25">
      <c r="A81" s="36">
        <v>46035</v>
      </c>
      <c r="B81" s="36">
        <v>46024</v>
      </c>
      <c r="C81" s="42">
        <v>46</v>
      </c>
      <c r="D81" s="36">
        <v>46053</v>
      </c>
      <c r="E81" s="37" t="s">
        <v>69</v>
      </c>
      <c r="F81" s="37" t="s">
        <v>262</v>
      </c>
      <c r="G81" s="38">
        <v>4123.68</v>
      </c>
      <c r="H81" s="27">
        <f t="shared" si="3"/>
        <v>18</v>
      </c>
      <c r="I81" s="17">
        <f t="shared" si="2"/>
        <v>74226.240000000005</v>
      </c>
    </row>
    <row r="82" spans="1:9" x14ac:dyDescent="0.25">
      <c r="A82" s="36">
        <v>46000</v>
      </c>
      <c r="B82" s="36">
        <v>45994</v>
      </c>
      <c r="C82" s="42">
        <v>81</v>
      </c>
      <c r="D82" s="36">
        <v>46022</v>
      </c>
      <c r="E82" s="37" t="s">
        <v>69</v>
      </c>
      <c r="F82" s="37" t="s">
        <v>122</v>
      </c>
      <c r="G82" s="38">
        <v>6875.22</v>
      </c>
      <c r="H82" s="27">
        <f t="shared" si="3"/>
        <v>53</v>
      </c>
      <c r="I82" s="17">
        <f t="shared" si="2"/>
        <v>364386.66000000003</v>
      </c>
    </row>
    <row r="83" spans="1:9" x14ac:dyDescent="0.25">
      <c r="A83" s="36">
        <v>46022</v>
      </c>
      <c r="B83" s="36">
        <v>46022</v>
      </c>
      <c r="C83" s="42">
        <v>59</v>
      </c>
      <c r="D83" s="36">
        <v>46053</v>
      </c>
      <c r="E83" s="37" t="s">
        <v>40</v>
      </c>
      <c r="F83" s="37" t="s">
        <v>263</v>
      </c>
      <c r="G83" s="38">
        <v>9485.15</v>
      </c>
      <c r="H83" s="27">
        <f t="shared" si="3"/>
        <v>31</v>
      </c>
      <c r="I83" s="17">
        <f t="shared" si="2"/>
        <v>294039.64999999997</v>
      </c>
    </row>
    <row r="84" spans="1:9" x14ac:dyDescent="0.25">
      <c r="A84" s="36">
        <v>45993</v>
      </c>
      <c r="B84" s="36">
        <v>45991</v>
      </c>
      <c r="C84" s="42">
        <v>88</v>
      </c>
      <c r="D84" s="36">
        <v>46022</v>
      </c>
      <c r="E84" s="37" t="s">
        <v>40</v>
      </c>
      <c r="F84" s="37" t="s">
        <v>180</v>
      </c>
      <c r="G84" s="38">
        <v>9285.4</v>
      </c>
      <c r="H84" s="27">
        <f t="shared" si="3"/>
        <v>60</v>
      </c>
      <c r="I84" s="17">
        <f t="shared" si="2"/>
        <v>557124</v>
      </c>
    </row>
    <row r="85" spans="1:9" x14ac:dyDescent="0.25">
      <c r="A85" s="36">
        <v>46029</v>
      </c>
      <c r="B85" s="36">
        <v>46023</v>
      </c>
      <c r="C85" s="42">
        <v>52</v>
      </c>
      <c r="D85" s="36">
        <v>46053</v>
      </c>
      <c r="E85" s="37" t="s">
        <v>55</v>
      </c>
      <c r="F85" s="37" t="s">
        <v>264</v>
      </c>
      <c r="G85" s="38">
        <v>380.8</v>
      </c>
      <c r="H85" s="27">
        <f t="shared" si="3"/>
        <v>24</v>
      </c>
      <c r="I85" s="17">
        <f t="shared" si="2"/>
        <v>9139.2000000000007</v>
      </c>
    </row>
    <row r="86" spans="1:9" x14ac:dyDescent="0.25">
      <c r="A86" s="36">
        <v>46007</v>
      </c>
      <c r="B86" s="36">
        <v>46001</v>
      </c>
      <c r="C86" s="42">
        <v>74</v>
      </c>
      <c r="D86" s="36">
        <v>46022</v>
      </c>
      <c r="E86" s="37" t="s">
        <v>90</v>
      </c>
      <c r="F86" s="37" t="s">
        <v>159</v>
      </c>
      <c r="G86" s="38">
        <v>6700.38</v>
      </c>
      <c r="H86" s="27">
        <f t="shared" si="3"/>
        <v>46</v>
      </c>
      <c r="I86" s="17">
        <f t="shared" si="2"/>
        <v>308217.48</v>
      </c>
    </row>
    <row r="87" spans="1:9" x14ac:dyDescent="0.25">
      <c r="A87" s="36">
        <v>46006</v>
      </c>
      <c r="B87" s="36">
        <v>46006</v>
      </c>
      <c r="C87" s="42">
        <v>75</v>
      </c>
      <c r="D87" s="36">
        <v>46022</v>
      </c>
      <c r="E87" s="37" t="s">
        <v>90</v>
      </c>
      <c r="F87" s="37" t="s">
        <v>160</v>
      </c>
      <c r="G87" s="38">
        <v>3546.81</v>
      </c>
      <c r="H87" s="27">
        <f t="shared" si="3"/>
        <v>47</v>
      </c>
      <c r="I87" s="17">
        <f t="shared" si="2"/>
        <v>166700.07</v>
      </c>
    </row>
    <row r="88" spans="1:9" x14ac:dyDescent="0.25">
      <c r="A88" s="36">
        <v>45923</v>
      </c>
      <c r="B88" s="36">
        <v>45888</v>
      </c>
      <c r="C88" s="42">
        <v>158</v>
      </c>
      <c r="D88" s="36">
        <v>45930</v>
      </c>
      <c r="E88" s="37" t="s">
        <v>265</v>
      </c>
      <c r="F88" s="37" t="s">
        <v>266</v>
      </c>
      <c r="G88" s="38">
        <v>863.58</v>
      </c>
      <c r="H88" s="27">
        <f t="shared" si="3"/>
        <v>130</v>
      </c>
      <c r="I88" s="17">
        <f t="shared" si="2"/>
        <v>112265.40000000001</v>
      </c>
    </row>
    <row r="89" spans="1:9" x14ac:dyDescent="0.25">
      <c r="A89" s="36">
        <v>45833</v>
      </c>
      <c r="B89" s="36">
        <v>45827</v>
      </c>
      <c r="C89" s="42">
        <v>248</v>
      </c>
      <c r="D89" s="36">
        <v>45838</v>
      </c>
      <c r="E89" s="37" t="s">
        <v>265</v>
      </c>
      <c r="F89" s="37" t="s">
        <v>267</v>
      </c>
      <c r="G89" s="38">
        <v>2620.12</v>
      </c>
      <c r="H89" s="27">
        <f t="shared" si="3"/>
        <v>220</v>
      </c>
      <c r="I89" s="17">
        <f t="shared" si="2"/>
        <v>576426.4</v>
      </c>
    </row>
    <row r="90" spans="1:9" x14ac:dyDescent="0.25">
      <c r="A90" s="36">
        <v>45825</v>
      </c>
      <c r="B90" s="36">
        <v>45796</v>
      </c>
      <c r="C90" s="42">
        <v>256</v>
      </c>
      <c r="D90" s="36">
        <v>45838</v>
      </c>
      <c r="E90" s="37" t="s">
        <v>265</v>
      </c>
      <c r="F90" s="37" t="s">
        <v>268</v>
      </c>
      <c r="G90" s="38">
        <v>2259.59</v>
      </c>
      <c r="H90" s="27">
        <f t="shared" si="3"/>
        <v>228</v>
      </c>
      <c r="I90" s="17">
        <f t="shared" si="2"/>
        <v>515186.52</v>
      </c>
    </row>
    <row r="91" spans="1:9" x14ac:dyDescent="0.25">
      <c r="A91" s="36">
        <v>45798</v>
      </c>
      <c r="B91" s="36">
        <v>45676</v>
      </c>
      <c r="C91" s="42">
        <v>283</v>
      </c>
      <c r="D91" s="36">
        <v>45808</v>
      </c>
      <c r="E91" s="37" t="s">
        <v>265</v>
      </c>
      <c r="F91" s="37" t="s">
        <v>269</v>
      </c>
      <c r="G91" s="38">
        <v>2528.1</v>
      </c>
      <c r="H91" s="27">
        <f t="shared" si="3"/>
        <v>255</v>
      </c>
      <c r="I91" s="17">
        <f t="shared" si="2"/>
        <v>644665.5</v>
      </c>
    </row>
    <row r="92" spans="1:9" x14ac:dyDescent="0.25">
      <c r="A92" s="36">
        <v>46006</v>
      </c>
      <c r="B92" s="36">
        <v>46001</v>
      </c>
      <c r="C92" s="42">
        <v>75</v>
      </c>
      <c r="D92" s="36">
        <v>46022</v>
      </c>
      <c r="E92" s="37" t="s">
        <v>141</v>
      </c>
      <c r="F92" s="37" t="s">
        <v>142</v>
      </c>
      <c r="G92" s="38">
        <v>8760.4</v>
      </c>
      <c r="H92" s="27">
        <f t="shared" si="3"/>
        <v>47</v>
      </c>
      <c r="I92" s="17">
        <f t="shared" si="2"/>
        <v>411738.8</v>
      </c>
    </row>
    <row r="93" spans="1:9" x14ac:dyDescent="0.25">
      <c r="A93" s="36">
        <v>46050</v>
      </c>
      <c r="B93" s="36">
        <v>46053</v>
      </c>
      <c r="C93" s="42">
        <v>31</v>
      </c>
      <c r="D93" s="36">
        <v>46081</v>
      </c>
      <c r="E93" s="37" t="s">
        <v>9</v>
      </c>
      <c r="F93" s="37" t="s">
        <v>270</v>
      </c>
      <c r="G93" s="38">
        <v>5.25</v>
      </c>
      <c r="H93" s="27">
        <f t="shared" si="3"/>
        <v>3</v>
      </c>
      <c r="I93" s="17">
        <f t="shared" si="2"/>
        <v>15.75</v>
      </c>
    </row>
    <row r="94" spans="1:9" x14ac:dyDescent="0.25">
      <c r="A94" s="36">
        <v>46050</v>
      </c>
      <c r="B94" s="36">
        <v>46053</v>
      </c>
      <c r="C94" s="42">
        <v>31</v>
      </c>
      <c r="D94" s="36">
        <v>46081</v>
      </c>
      <c r="E94" s="37" t="s">
        <v>9</v>
      </c>
      <c r="F94" s="37" t="s">
        <v>271</v>
      </c>
      <c r="G94" s="38">
        <v>148.77000000000001</v>
      </c>
      <c r="H94" s="27">
        <f t="shared" si="3"/>
        <v>3</v>
      </c>
      <c r="I94" s="17">
        <f t="shared" si="2"/>
        <v>446.31000000000006</v>
      </c>
    </row>
    <row r="95" spans="1:9" x14ac:dyDescent="0.25">
      <c r="A95" s="36">
        <v>46050</v>
      </c>
      <c r="B95" s="36">
        <v>46043</v>
      </c>
      <c r="C95" s="42">
        <v>31</v>
      </c>
      <c r="D95" s="36">
        <v>46081</v>
      </c>
      <c r="E95" s="37" t="s">
        <v>9</v>
      </c>
      <c r="F95" s="37" t="s">
        <v>272</v>
      </c>
      <c r="G95" s="38">
        <v>72.319999999999993</v>
      </c>
      <c r="H95" s="27">
        <f t="shared" si="3"/>
        <v>3</v>
      </c>
      <c r="I95" s="17">
        <f t="shared" si="2"/>
        <v>216.95999999999998</v>
      </c>
    </row>
    <row r="96" spans="1:9" x14ac:dyDescent="0.25">
      <c r="A96" s="36">
        <v>46050</v>
      </c>
      <c r="B96" s="36">
        <v>46035</v>
      </c>
      <c r="C96" s="42">
        <v>31</v>
      </c>
      <c r="D96" s="36">
        <v>46081</v>
      </c>
      <c r="E96" s="37" t="s">
        <v>9</v>
      </c>
      <c r="F96" s="37" t="s">
        <v>273</v>
      </c>
      <c r="G96" s="38">
        <v>64.290000000000006</v>
      </c>
      <c r="H96" s="27">
        <f t="shared" si="3"/>
        <v>3</v>
      </c>
      <c r="I96" s="17">
        <f t="shared" si="2"/>
        <v>192.87</v>
      </c>
    </row>
    <row r="97" spans="1:9" x14ac:dyDescent="0.25">
      <c r="A97" s="36">
        <v>46050</v>
      </c>
      <c r="B97" s="36">
        <v>46034</v>
      </c>
      <c r="C97" s="42">
        <v>31</v>
      </c>
      <c r="D97" s="36">
        <v>46050</v>
      </c>
      <c r="E97" s="37" t="s">
        <v>9</v>
      </c>
      <c r="F97" s="37" t="s">
        <v>274</v>
      </c>
      <c r="G97" s="38">
        <v>62.68</v>
      </c>
      <c r="H97" s="27">
        <f t="shared" si="3"/>
        <v>3</v>
      </c>
      <c r="I97" s="17">
        <f t="shared" si="2"/>
        <v>188.04</v>
      </c>
    </row>
    <row r="98" spans="1:9" x14ac:dyDescent="0.25">
      <c r="A98" s="36">
        <v>46050</v>
      </c>
      <c r="B98" s="36">
        <v>46034</v>
      </c>
      <c r="C98" s="42">
        <v>31</v>
      </c>
      <c r="D98" s="36">
        <v>46081</v>
      </c>
      <c r="E98" s="37" t="s">
        <v>9</v>
      </c>
      <c r="F98" s="37" t="s">
        <v>275</v>
      </c>
      <c r="G98" s="38">
        <v>65.13</v>
      </c>
      <c r="H98" s="27">
        <f t="shared" si="3"/>
        <v>3</v>
      </c>
      <c r="I98" s="17">
        <f t="shared" si="2"/>
        <v>195.39</v>
      </c>
    </row>
    <row r="99" spans="1:9" x14ac:dyDescent="0.25">
      <c r="A99" s="36">
        <v>46022</v>
      </c>
      <c r="B99" s="36">
        <v>46022</v>
      </c>
      <c r="C99" s="42">
        <v>59</v>
      </c>
      <c r="D99" s="36">
        <v>46053</v>
      </c>
      <c r="E99" s="37" t="s">
        <v>9</v>
      </c>
      <c r="F99" s="37" t="s">
        <v>276</v>
      </c>
      <c r="G99" s="38">
        <v>148.77000000000001</v>
      </c>
      <c r="H99" s="27">
        <f t="shared" si="3"/>
        <v>31</v>
      </c>
      <c r="I99" s="17">
        <f t="shared" si="2"/>
        <v>4611.87</v>
      </c>
    </row>
    <row r="100" spans="1:9" x14ac:dyDescent="0.25">
      <c r="A100" s="36">
        <v>46022</v>
      </c>
      <c r="B100" s="36">
        <v>46022</v>
      </c>
      <c r="C100" s="42">
        <v>59</v>
      </c>
      <c r="D100" s="36">
        <v>46053</v>
      </c>
      <c r="E100" s="37" t="s">
        <v>138</v>
      </c>
      <c r="F100" s="37" t="s">
        <v>277</v>
      </c>
      <c r="G100" s="38">
        <v>861.52</v>
      </c>
      <c r="H100" s="27">
        <f t="shared" si="3"/>
        <v>31</v>
      </c>
      <c r="I100" s="17">
        <f t="shared" si="2"/>
        <v>26707.119999999999</v>
      </c>
    </row>
    <row r="101" spans="1:9" x14ac:dyDescent="0.25">
      <c r="A101" s="36">
        <v>46002</v>
      </c>
      <c r="B101" s="36">
        <v>45991</v>
      </c>
      <c r="C101" s="42">
        <v>79</v>
      </c>
      <c r="D101" s="36">
        <v>46022</v>
      </c>
      <c r="E101" s="37" t="s">
        <v>138</v>
      </c>
      <c r="F101" s="37" t="s">
        <v>139</v>
      </c>
      <c r="G101" s="38">
        <v>1013.98</v>
      </c>
      <c r="H101" s="27">
        <f t="shared" si="3"/>
        <v>51</v>
      </c>
      <c r="I101" s="17">
        <f t="shared" si="2"/>
        <v>51712.98</v>
      </c>
    </row>
    <row r="102" spans="1:9" x14ac:dyDescent="0.25">
      <c r="A102" s="36">
        <v>46002</v>
      </c>
      <c r="B102" s="36">
        <v>45961</v>
      </c>
      <c r="C102" s="42">
        <v>79</v>
      </c>
      <c r="D102" s="36">
        <v>46022</v>
      </c>
      <c r="E102" s="37" t="s">
        <v>138</v>
      </c>
      <c r="F102" s="37" t="s">
        <v>140</v>
      </c>
      <c r="G102" s="38">
        <v>1306.8</v>
      </c>
      <c r="H102" s="27">
        <f t="shared" si="3"/>
        <v>51</v>
      </c>
      <c r="I102" s="17">
        <f t="shared" si="2"/>
        <v>66646.8</v>
      </c>
    </row>
    <row r="103" spans="1:9" x14ac:dyDescent="0.25">
      <c r="A103" s="36">
        <v>46022</v>
      </c>
      <c r="B103" s="36">
        <v>46022</v>
      </c>
      <c r="C103" s="42">
        <v>59</v>
      </c>
      <c r="D103" s="36">
        <v>46053</v>
      </c>
      <c r="E103" s="37" t="s">
        <v>42</v>
      </c>
      <c r="F103" s="37" t="s">
        <v>278</v>
      </c>
      <c r="G103" s="38">
        <v>2730.38</v>
      </c>
      <c r="H103" s="27">
        <f t="shared" si="3"/>
        <v>31</v>
      </c>
      <c r="I103" s="17">
        <f t="shared" si="2"/>
        <v>84641.78</v>
      </c>
    </row>
    <row r="104" spans="1:9" x14ac:dyDescent="0.25">
      <c r="A104" s="36">
        <v>45992</v>
      </c>
      <c r="B104" s="36">
        <v>45991</v>
      </c>
      <c r="C104" s="42">
        <v>89</v>
      </c>
      <c r="D104" s="36">
        <v>46022</v>
      </c>
      <c r="E104" s="37" t="s">
        <v>42</v>
      </c>
      <c r="F104" s="37" t="s">
        <v>102</v>
      </c>
      <c r="G104" s="38">
        <v>3398.22</v>
      </c>
      <c r="H104" s="27">
        <f t="shared" si="3"/>
        <v>61</v>
      </c>
      <c r="I104" s="17">
        <f t="shared" si="2"/>
        <v>207291.41999999998</v>
      </c>
    </row>
    <row r="105" spans="1:9" x14ac:dyDescent="0.25">
      <c r="A105" s="36">
        <v>46049</v>
      </c>
      <c r="B105" s="36">
        <v>46045</v>
      </c>
      <c r="C105" s="42">
        <v>32</v>
      </c>
      <c r="D105" s="36">
        <v>46081</v>
      </c>
      <c r="E105" s="37" t="s">
        <v>58</v>
      </c>
      <c r="F105" s="37" t="s">
        <v>279</v>
      </c>
      <c r="G105" s="38">
        <v>197.64</v>
      </c>
      <c r="H105" s="27">
        <f t="shared" si="3"/>
        <v>4</v>
      </c>
      <c r="I105" s="17">
        <f t="shared" si="2"/>
        <v>790.56</v>
      </c>
    </row>
    <row r="106" spans="1:9" x14ac:dyDescent="0.25">
      <c r="A106" s="36">
        <v>46022</v>
      </c>
      <c r="B106" s="36">
        <v>46014</v>
      </c>
      <c r="C106" s="42">
        <v>59</v>
      </c>
      <c r="D106" s="36">
        <v>46053</v>
      </c>
      <c r="E106" s="37" t="s">
        <v>58</v>
      </c>
      <c r="F106" s="37" t="s">
        <v>280</v>
      </c>
      <c r="G106" s="38">
        <v>126.11</v>
      </c>
      <c r="H106" s="27">
        <f t="shared" si="3"/>
        <v>31</v>
      </c>
      <c r="I106" s="17">
        <f t="shared" si="2"/>
        <v>3909.41</v>
      </c>
    </row>
    <row r="107" spans="1:9" x14ac:dyDescent="0.25">
      <c r="A107" s="36">
        <v>46022</v>
      </c>
      <c r="B107" s="36">
        <v>46022</v>
      </c>
      <c r="C107" s="42">
        <v>59</v>
      </c>
      <c r="D107" s="36">
        <v>46053</v>
      </c>
      <c r="E107" s="37" t="s">
        <v>26</v>
      </c>
      <c r="F107" s="37" t="s">
        <v>281</v>
      </c>
      <c r="G107" s="38">
        <v>365.2</v>
      </c>
      <c r="H107" s="27">
        <f t="shared" si="3"/>
        <v>31</v>
      </c>
      <c r="I107" s="17">
        <f t="shared" si="2"/>
        <v>11321.199999999999</v>
      </c>
    </row>
    <row r="108" spans="1:9" x14ac:dyDescent="0.25">
      <c r="A108" s="36">
        <v>46036</v>
      </c>
      <c r="B108" s="36">
        <v>46027</v>
      </c>
      <c r="C108" s="42">
        <v>45</v>
      </c>
      <c r="D108" s="36">
        <v>46053</v>
      </c>
      <c r="E108" s="37" t="s">
        <v>51</v>
      </c>
      <c r="F108" s="37" t="s">
        <v>282</v>
      </c>
      <c r="G108" s="38">
        <v>66.55</v>
      </c>
      <c r="H108" s="27">
        <f t="shared" si="3"/>
        <v>17</v>
      </c>
      <c r="I108" s="17">
        <f t="shared" si="2"/>
        <v>1131.3499999999999</v>
      </c>
    </row>
    <row r="109" spans="1:9" x14ac:dyDescent="0.25">
      <c r="A109" s="36">
        <v>46036</v>
      </c>
      <c r="B109" s="36">
        <v>46025</v>
      </c>
      <c r="C109" s="42">
        <v>45</v>
      </c>
      <c r="D109" s="36">
        <v>46053</v>
      </c>
      <c r="E109" s="37" t="s">
        <v>51</v>
      </c>
      <c r="F109" s="37" t="s">
        <v>283</v>
      </c>
      <c r="G109" s="38">
        <v>2218.66</v>
      </c>
      <c r="H109" s="27">
        <f t="shared" si="3"/>
        <v>17</v>
      </c>
      <c r="I109" s="17">
        <f t="shared" si="2"/>
        <v>37717.22</v>
      </c>
    </row>
    <row r="110" spans="1:9" x14ac:dyDescent="0.25">
      <c r="A110" s="36">
        <v>46036</v>
      </c>
      <c r="B110" s="36">
        <v>46027</v>
      </c>
      <c r="C110" s="42">
        <v>45</v>
      </c>
      <c r="D110" s="36">
        <v>46053</v>
      </c>
      <c r="E110" s="37" t="s">
        <v>51</v>
      </c>
      <c r="F110" s="37" t="s">
        <v>284</v>
      </c>
      <c r="G110" s="38">
        <v>2132.29</v>
      </c>
      <c r="H110" s="27">
        <f t="shared" si="3"/>
        <v>17</v>
      </c>
      <c r="I110" s="17">
        <f t="shared" si="2"/>
        <v>36248.93</v>
      </c>
    </row>
    <row r="111" spans="1:9" x14ac:dyDescent="0.25">
      <c r="A111" s="36">
        <v>46007</v>
      </c>
      <c r="B111" s="36">
        <v>45994</v>
      </c>
      <c r="C111" s="42">
        <v>74</v>
      </c>
      <c r="D111" s="36">
        <v>46022</v>
      </c>
      <c r="E111" s="37" t="s">
        <v>51</v>
      </c>
      <c r="F111" s="37" t="s">
        <v>104</v>
      </c>
      <c r="G111" s="38">
        <v>2218.66</v>
      </c>
      <c r="H111" s="27">
        <f t="shared" si="3"/>
        <v>46</v>
      </c>
      <c r="I111" s="17">
        <f t="shared" si="2"/>
        <v>102058.35999999999</v>
      </c>
    </row>
    <row r="112" spans="1:9" x14ac:dyDescent="0.25">
      <c r="A112" s="36">
        <v>46006</v>
      </c>
      <c r="B112" s="36">
        <v>46003</v>
      </c>
      <c r="C112" s="42">
        <v>75</v>
      </c>
      <c r="D112" s="36">
        <v>46022</v>
      </c>
      <c r="E112" s="37" t="s">
        <v>65</v>
      </c>
      <c r="F112" s="37" t="s">
        <v>170</v>
      </c>
      <c r="G112" s="38">
        <v>12931.88</v>
      </c>
      <c r="H112" s="27">
        <f t="shared" si="3"/>
        <v>47</v>
      </c>
      <c r="I112" s="17">
        <f t="shared" si="2"/>
        <v>607798.36</v>
      </c>
    </row>
    <row r="113" spans="1:9" x14ac:dyDescent="0.25">
      <c r="A113" s="36">
        <v>45848</v>
      </c>
      <c r="B113" s="36">
        <v>45839</v>
      </c>
      <c r="C113" s="42">
        <v>233</v>
      </c>
      <c r="D113" s="36">
        <v>45869</v>
      </c>
      <c r="E113" s="37" t="s">
        <v>285</v>
      </c>
      <c r="F113" s="37" t="s">
        <v>286</v>
      </c>
      <c r="G113" s="38">
        <v>816.92</v>
      </c>
      <c r="H113" s="27">
        <f t="shared" si="3"/>
        <v>205</v>
      </c>
      <c r="I113" s="17">
        <f t="shared" si="2"/>
        <v>167468.6</v>
      </c>
    </row>
    <row r="114" spans="1:9" x14ac:dyDescent="0.25">
      <c r="A114" s="36">
        <v>46022</v>
      </c>
      <c r="B114" s="36">
        <v>46016</v>
      </c>
      <c r="C114" s="42">
        <v>59</v>
      </c>
      <c r="D114" s="36">
        <v>46053</v>
      </c>
      <c r="E114" s="37" t="s">
        <v>79</v>
      </c>
      <c r="F114" s="37" t="s">
        <v>287</v>
      </c>
      <c r="G114" s="38">
        <v>4161.96</v>
      </c>
      <c r="H114" s="27">
        <f t="shared" si="3"/>
        <v>31</v>
      </c>
      <c r="I114" s="17">
        <f t="shared" si="2"/>
        <v>129020.76</v>
      </c>
    </row>
    <row r="115" spans="1:9" x14ac:dyDescent="0.25">
      <c r="A115" s="36">
        <v>46022</v>
      </c>
      <c r="B115" s="36">
        <v>46008</v>
      </c>
      <c r="C115" s="42">
        <v>59</v>
      </c>
      <c r="D115" s="36">
        <v>46053</v>
      </c>
      <c r="E115" s="37" t="s">
        <v>288</v>
      </c>
      <c r="F115" s="37" t="s">
        <v>289</v>
      </c>
      <c r="G115" s="38">
        <v>723.58</v>
      </c>
      <c r="H115" s="27">
        <f t="shared" si="3"/>
        <v>31</v>
      </c>
      <c r="I115" s="17">
        <f t="shared" si="2"/>
        <v>22430.98</v>
      </c>
    </row>
    <row r="116" spans="1:9" x14ac:dyDescent="0.25">
      <c r="A116" s="36">
        <v>46050</v>
      </c>
      <c r="B116" s="36">
        <v>46045</v>
      </c>
      <c r="C116" s="42">
        <v>31</v>
      </c>
      <c r="D116" s="36">
        <v>46081</v>
      </c>
      <c r="E116" s="37" t="s">
        <v>23</v>
      </c>
      <c r="F116" s="37" t="s">
        <v>290</v>
      </c>
      <c r="G116" s="38">
        <v>535.47</v>
      </c>
      <c r="H116" s="27">
        <f t="shared" si="3"/>
        <v>3</v>
      </c>
      <c r="I116" s="17">
        <f t="shared" si="2"/>
        <v>1606.41</v>
      </c>
    </row>
    <row r="117" spans="1:9" x14ac:dyDescent="0.25">
      <c r="A117" s="36">
        <v>46013</v>
      </c>
      <c r="B117" s="36">
        <v>46008</v>
      </c>
      <c r="C117" s="42">
        <v>68</v>
      </c>
      <c r="D117" s="36">
        <v>46053</v>
      </c>
      <c r="E117" s="37" t="s">
        <v>23</v>
      </c>
      <c r="F117" s="37" t="s">
        <v>291</v>
      </c>
      <c r="G117" s="38">
        <v>513.38</v>
      </c>
      <c r="H117" s="27">
        <f t="shared" si="3"/>
        <v>40</v>
      </c>
      <c r="I117" s="17">
        <f t="shared" si="2"/>
        <v>20535.2</v>
      </c>
    </row>
    <row r="118" spans="1:9" x14ac:dyDescent="0.25">
      <c r="A118" s="36">
        <v>46022</v>
      </c>
      <c r="B118" s="36">
        <v>46022</v>
      </c>
      <c r="C118" s="42">
        <v>59</v>
      </c>
      <c r="D118" s="36">
        <v>46053</v>
      </c>
      <c r="E118" s="37" t="s">
        <v>24</v>
      </c>
      <c r="F118" s="37" t="s">
        <v>292</v>
      </c>
      <c r="G118" s="38">
        <v>2024</v>
      </c>
      <c r="H118" s="27">
        <f t="shared" si="3"/>
        <v>31</v>
      </c>
      <c r="I118" s="17">
        <f t="shared" si="2"/>
        <v>62744</v>
      </c>
    </row>
    <row r="119" spans="1:9" x14ac:dyDescent="0.25">
      <c r="A119" s="36">
        <v>46022</v>
      </c>
      <c r="B119" s="36">
        <v>46022</v>
      </c>
      <c r="C119" s="42">
        <v>59</v>
      </c>
      <c r="D119" s="36">
        <v>46053</v>
      </c>
      <c r="E119" s="37" t="s">
        <v>24</v>
      </c>
      <c r="F119" s="37" t="s">
        <v>293</v>
      </c>
      <c r="G119" s="38">
        <v>68</v>
      </c>
      <c r="H119" s="27">
        <f t="shared" si="3"/>
        <v>31</v>
      </c>
      <c r="I119" s="17">
        <f t="shared" si="2"/>
        <v>2108</v>
      </c>
    </row>
    <row r="120" spans="1:9" x14ac:dyDescent="0.25">
      <c r="A120" s="36">
        <v>46043</v>
      </c>
      <c r="B120" s="36">
        <v>46037</v>
      </c>
      <c r="C120" s="42">
        <v>38</v>
      </c>
      <c r="D120" s="36">
        <v>46053</v>
      </c>
      <c r="E120" s="37" t="s">
        <v>25</v>
      </c>
      <c r="F120" s="37" t="s">
        <v>294</v>
      </c>
      <c r="G120" s="38">
        <v>107.16</v>
      </c>
      <c r="H120" s="27">
        <f t="shared" si="3"/>
        <v>10</v>
      </c>
      <c r="I120" s="17">
        <f t="shared" si="2"/>
        <v>1071.5999999999999</v>
      </c>
    </row>
    <row r="121" spans="1:9" x14ac:dyDescent="0.25">
      <c r="A121" s="36">
        <v>46052</v>
      </c>
      <c r="B121" s="36">
        <v>46054</v>
      </c>
      <c r="C121" s="42">
        <v>29</v>
      </c>
      <c r="D121" s="36">
        <v>46081</v>
      </c>
      <c r="E121" s="37" t="s">
        <v>295</v>
      </c>
      <c r="F121" s="37" t="s">
        <v>296</v>
      </c>
      <c r="G121" s="38">
        <v>1024.5899999999999</v>
      </c>
      <c r="H121" s="27">
        <f t="shared" si="3"/>
        <v>1</v>
      </c>
      <c r="I121" s="17">
        <f t="shared" si="2"/>
        <v>1024.5899999999999</v>
      </c>
    </row>
    <row r="122" spans="1:9" x14ac:dyDescent="0.25">
      <c r="A122" s="36">
        <v>46023</v>
      </c>
      <c r="B122" s="36">
        <v>46023</v>
      </c>
      <c r="C122" s="42">
        <v>58</v>
      </c>
      <c r="D122" s="36">
        <v>46053</v>
      </c>
      <c r="E122" s="37" t="s">
        <v>295</v>
      </c>
      <c r="F122" s="37" t="s">
        <v>297</v>
      </c>
      <c r="G122" s="38">
        <v>1024.5899999999999</v>
      </c>
      <c r="H122" s="27">
        <f t="shared" si="3"/>
        <v>30</v>
      </c>
      <c r="I122" s="17">
        <f t="shared" si="2"/>
        <v>30737.699999999997</v>
      </c>
    </row>
    <row r="123" spans="1:9" x14ac:dyDescent="0.25">
      <c r="A123" s="36">
        <v>46043</v>
      </c>
      <c r="B123" s="36">
        <v>46043</v>
      </c>
      <c r="C123" s="42">
        <v>38</v>
      </c>
      <c r="D123" s="36">
        <v>46053</v>
      </c>
      <c r="E123" s="37" t="s">
        <v>298</v>
      </c>
      <c r="F123" s="37" t="s">
        <v>299</v>
      </c>
      <c r="G123" s="38">
        <v>906.29</v>
      </c>
      <c r="H123" s="27">
        <f t="shared" si="3"/>
        <v>10</v>
      </c>
      <c r="I123" s="17">
        <f t="shared" si="2"/>
        <v>9062.9</v>
      </c>
    </row>
    <row r="124" spans="1:9" x14ac:dyDescent="0.25">
      <c r="A124" s="36">
        <v>46013</v>
      </c>
      <c r="B124" s="36">
        <v>46010</v>
      </c>
      <c r="C124" s="42">
        <v>68</v>
      </c>
      <c r="D124" s="36">
        <v>46053</v>
      </c>
      <c r="E124" s="37" t="s">
        <v>37</v>
      </c>
      <c r="F124" s="37" t="s">
        <v>300</v>
      </c>
      <c r="G124" s="38">
        <v>174.01</v>
      </c>
      <c r="H124" s="27">
        <f t="shared" si="3"/>
        <v>40</v>
      </c>
      <c r="I124" s="17">
        <f t="shared" si="2"/>
        <v>6960.4</v>
      </c>
    </row>
    <row r="125" spans="1:9" x14ac:dyDescent="0.25">
      <c r="A125" s="36">
        <v>46020</v>
      </c>
      <c r="B125" s="36">
        <v>46020</v>
      </c>
      <c r="C125" s="42">
        <v>61</v>
      </c>
      <c r="D125" s="36">
        <v>46053</v>
      </c>
      <c r="E125" s="37" t="s">
        <v>301</v>
      </c>
      <c r="F125" s="37" t="s">
        <v>302</v>
      </c>
      <c r="G125" s="38">
        <v>544.5</v>
      </c>
      <c r="H125" s="27">
        <f t="shared" si="3"/>
        <v>33</v>
      </c>
      <c r="I125" s="17">
        <f t="shared" si="2"/>
        <v>17968.5</v>
      </c>
    </row>
    <row r="126" spans="1:9" x14ac:dyDescent="0.25">
      <c r="A126" s="36">
        <v>46006</v>
      </c>
      <c r="B126" s="36">
        <v>46003</v>
      </c>
      <c r="C126" s="42">
        <v>75</v>
      </c>
      <c r="D126" s="36">
        <v>46022</v>
      </c>
      <c r="E126" s="37" t="s">
        <v>92</v>
      </c>
      <c r="F126" s="37" t="s">
        <v>93</v>
      </c>
      <c r="G126" s="38">
        <v>10075.959999999999</v>
      </c>
      <c r="H126" s="27">
        <f t="shared" si="3"/>
        <v>47</v>
      </c>
      <c r="I126" s="17">
        <f t="shared" si="2"/>
        <v>473570.11999999994</v>
      </c>
    </row>
    <row r="127" spans="1:9" x14ac:dyDescent="0.25">
      <c r="A127" s="36">
        <v>46002</v>
      </c>
      <c r="B127" s="36">
        <v>46008</v>
      </c>
      <c r="C127" s="42">
        <v>79</v>
      </c>
      <c r="D127" s="36">
        <v>46053</v>
      </c>
      <c r="E127" s="37" t="s">
        <v>303</v>
      </c>
      <c r="F127" s="37" t="s">
        <v>304</v>
      </c>
      <c r="G127" s="38">
        <v>1683</v>
      </c>
      <c r="H127" s="27">
        <f t="shared" si="3"/>
        <v>51</v>
      </c>
      <c r="I127" s="17">
        <f t="shared" si="2"/>
        <v>85833</v>
      </c>
    </row>
    <row r="128" spans="1:9" x14ac:dyDescent="0.25">
      <c r="A128" s="36">
        <v>46022</v>
      </c>
      <c r="B128" s="36">
        <v>46020</v>
      </c>
      <c r="C128" s="42">
        <v>59</v>
      </c>
      <c r="D128" s="36">
        <v>46053</v>
      </c>
      <c r="E128" s="37" t="s">
        <v>41</v>
      </c>
      <c r="F128" s="37" t="s">
        <v>305</v>
      </c>
      <c r="G128" s="38">
        <v>14354.48</v>
      </c>
      <c r="H128" s="27">
        <f t="shared" si="3"/>
        <v>31</v>
      </c>
      <c r="I128" s="17">
        <f t="shared" si="2"/>
        <v>444988.88</v>
      </c>
    </row>
    <row r="129" spans="1:9" x14ac:dyDescent="0.25">
      <c r="A129" s="36">
        <v>46009</v>
      </c>
      <c r="B129" s="36">
        <v>46008</v>
      </c>
      <c r="C129" s="42">
        <v>72</v>
      </c>
      <c r="D129" s="36">
        <v>46022</v>
      </c>
      <c r="E129" s="37" t="s">
        <v>49</v>
      </c>
      <c r="F129" s="37" t="s">
        <v>128</v>
      </c>
      <c r="G129" s="38">
        <v>17804.55</v>
      </c>
      <c r="H129" s="27">
        <f t="shared" si="3"/>
        <v>44</v>
      </c>
      <c r="I129" s="17">
        <f t="shared" si="2"/>
        <v>783400.2</v>
      </c>
    </row>
    <row r="130" spans="1:9" x14ac:dyDescent="0.25">
      <c r="A130" s="36">
        <v>46008</v>
      </c>
      <c r="B130" s="36">
        <v>46008</v>
      </c>
      <c r="C130" s="42">
        <v>73</v>
      </c>
      <c r="D130" s="36">
        <v>46022</v>
      </c>
      <c r="E130" s="37" t="s">
        <v>49</v>
      </c>
      <c r="F130" s="37" t="s">
        <v>129</v>
      </c>
      <c r="G130" s="38">
        <v>1882.52</v>
      </c>
      <c r="H130" s="27">
        <f t="shared" si="3"/>
        <v>45</v>
      </c>
      <c r="I130" s="17">
        <f t="shared" si="2"/>
        <v>84713.4</v>
      </c>
    </row>
    <row r="131" spans="1:9" x14ac:dyDescent="0.25">
      <c r="A131" s="36">
        <v>46008</v>
      </c>
      <c r="B131" s="36">
        <v>46008</v>
      </c>
      <c r="C131" s="42">
        <v>73</v>
      </c>
      <c r="D131" s="36">
        <v>46022</v>
      </c>
      <c r="E131" s="37" t="s">
        <v>49</v>
      </c>
      <c r="F131" s="37" t="s">
        <v>130</v>
      </c>
      <c r="G131" s="38">
        <v>22036.36</v>
      </c>
      <c r="H131" s="27">
        <f t="shared" si="3"/>
        <v>45</v>
      </c>
      <c r="I131" s="17">
        <f t="shared" si="2"/>
        <v>991636.20000000007</v>
      </c>
    </row>
    <row r="132" spans="1:9" x14ac:dyDescent="0.25">
      <c r="A132" s="36">
        <v>46008</v>
      </c>
      <c r="B132" s="36">
        <v>46008</v>
      </c>
      <c r="C132" s="42">
        <v>73</v>
      </c>
      <c r="D132" s="36">
        <v>46022</v>
      </c>
      <c r="E132" s="37" t="s">
        <v>49</v>
      </c>
      <c r="F132" s="37" t="s">
        <v>131</v>
      </c>
      <c r="G132" s="38">
        <v>1194.67</v>
      </c>
      <c r="H132" s="27">
        <f t="shared" si="3"/>
        <v>45</v>
      </c>
      <c r="I132" s="17">
        <f t="shared" ref="I132:I177" si="4">H132*G132</f>
        <v>53760.15</v>
      </c>
    </row>
    <row r="133" spans="1:9" x14ac:dyDescent="0.25">
      <c r="A133" s="36">
        <v>46022</v>
      </c>
      <c r="B133" s="36">
        <v>46022</v>
      </c>
      <c r="C133" s="42">
        <v>59</v>
      </c>
      <c r="D133" s="36">
        <v>46053</v>
      </c>
      <c r="E133" s="37" t="s">
        <v>59</v>
      </c>
      <c r="F133" s="37" t="s">
        <v>306</v>
      </c>
      <c r="G133" s="38">
        <v>2856.46</v>
      </c>
      <c r="H133" s="27">
        <f t="shared" ref="H133:H177" si="5">$H$1-A133</f>
        <v>31</v>
      </c>
      <c r="I133" s="17">
        <f t="shared" si="4"/>
        <v>88550.26</v>
      </c>
    </row>
    <row r="134" spans="1:9" x14ac:dyDescent="0.25">
      <c r="A134" s="36">
        <v>46022</v>
      </c>
      <c r="B134" s="36">
        <v>45930</v>
      </c>
      <c r="C134" s="42">
        <v>59</v>
      </c>
      <c r="D134" s="36">
        <v>46053</v>
      </c>
      <c r="E134" s="37" t="s">
        <v>59</v>
      </c>
      <c r="F134" s="37" t="s">
        <v>307</v>
      </c>
      <c r="G134" s="38">
        <v>2225.06</v>
      </c>
      <c r="H134" s="27">
        <f t="shared" si="5"/>
        <v>31</v>
      </c>
      <c r="I134" s="17">
        <f t="shared" si="4"/>
        <v>68976.86</v>
      </c>
    </row>
    <row r="135" spans="1:9" x14ac:dyDescent="0.25">
      <c r="A135" s="36">
        <v>46000</v>
      </c>
      <c r="B135" s="36">
        <v>45989</v>
      </c>
      <c r="C135" s="42">
        <v>81</v>
      </c>
      <c r="D135" s="36">
        <v>46022</v>
      </c>
      <c r="E135" s="37" t="s">
        <v>59</v>
      </c>
      <c r="F135" s="37" t="s">
        <v>99</v>
      </c>
      <c r="G135" s="38">
        <v>6125.4</v>
      </c>
      <c r="H135" s="27">
        <f t="shared" si="5"/>
        <v>53</v>
      </c>
      <c r="I135" s="17">
        <f t="shared" si="4"/>
        <v>324646.19999999995</v>
      </c>
    </row>
    <row r="136" spans="1:9" x14ac:dyDescent="0.25">
      <c r="A136" s="36">
        <v>46013</v>
      </c>
      <c r="B136" s="36">
        <v>46010</v>
      </c>
      <c r="C136" s="42">
        <v>68</v>
      </c>
      <c r="D136" s="36">
        <v>46053</v>
      </c>
      <c r="E136" s="37" t="s">
        <v>62</v>
      </c>
      <c r="F136" s="37" t="s">
        <v>308</v>
      </c>
      <c r="G136" s="38">
        <v>1234.3</v>
      </c>
      <c r="H136" s="27">
        <f t="shared" si="5"/>
        <v>40</v>
      </c>
      <c r="I136" s="17">
        <f t="shared" si="4"/>
        <v>49372</v>
      </c>
    </row>
    <row r="137" spans="1:9" x14ac:dyDescent="0.25">
      <c r="A137" s="36">
        <v>45994</v>
      </c>
      <c r="B137" s="36">
        <v>45991</v>
      </c>
      <c r="C137" s="42">
        <v>87</v>
      </c>
      <c r="D137" s="36">
        <v>46022</v>
      </c>
      <c r="E137" s="37" t="s">
        <v>62</v>
      </c>
      <c r="F137" s="37" t="s">
        <v>96</v>
      </c>
      <c r="G137" s="38">
        <v>5950.36</v>
      </c>
      <c r="H137" s="27">
        <f t="shared" si="5"/>
        <v>59</v>
      </c>
      <c r="I137" s="17">
        <f t="shared" si="4"/>
        <v>351071.24</v>
      </c>
    </row>
    <row r="138" spans="1:9" x14ac:dyDescent="0.25">
      <c r="A138" s="36">
        <v>46022</v>
      </c>
      <c r="B138" s="36">
        <v>45869</v>
      </c>
      <c r="C138" s="42">
        <v>59</v>
      </c>
      <c r="D138" s="36">
        <v>46053</v>
      </c>
      <c r="E138" s="37" t="s">
        <v>64</v>
      </c>
      <c r="F138" s="37" t="s">
        <v>309</v>
      </c>
      <c r="G138" s="38">
        <v>266.64999999999998</v>
      </c>
      <c r="H138" s="27">
        <f t="shared" si="5"/>
        <v>31</v>
      </c>
      <c r="I138" s="17">
        <f t="shared" si="4"/>
        <v>8266.15</v>
      </c>
    </row>
    <row r="139" spans="1:9" x14ac:dyDescent="0.25">
      <c r="A139" s="36">
        <v>46049</v>
      </c>
      <c r="B139" s="36">
        <v>46038</v>
      </c>
      <c r="C139" s="42">
        <v>32</v>
      </c>
      <c r="D139" s="36">
        <v>46081</v>
      </c>
      <c r="E139" s="37" t="s">
        <v>53</v>
      </c>
      <c r="F139" s="37" t="s">
        <v>310</v>
      </c>
      <c r="G139" s="38">
        <v>703.72</v>
      </c>
      <c r="H139" s="27">
        <f t="shared" si="5"/>
        <v>4</v>
      </c>
      <c r="I139" s="17">
        <f t="shared" si="4"/>
        <v>2814.88</v>
      </c>
    </row>
    <row r="140" spans="1:9" x14ac:dyDescent="0.25">
      <c r="A140" s="36">
        <v>46041</v>
      </c>
      <c r="B140" s="36">
        <v>46041</v>
      </c>
      <c r="C140" s="42">
        <v>40</v>
      </c>
      <c r="D140" s="36">
        <v>46053</v>
      </c>
      <c r="E140" s="37" t="s">
        <v>53</v>
      </c>
      <c r="F140" s="37" t="s">
        <v>311</v>
      </c>
      <c r="G140" s="38">
        <v>121.75</v>
      </c>
      <c r="H140" s="27">
        <f t="shared" si="5"/>
        <v>12</v>
      </c>
      <c r="I140" s="17">
        <f t="shared" si="4"/>
        <v>1461</v>
      </c>
    </row>
    <row r="141" spans="1:9" x14ac:dyDescent="0.25">
      <c r="A141" s="36">
        <v>46041</v>
      </c>
      <c r="B141" s="36">
        <v>46041</v>
      </c>
      <c r="C141" s="42">
        <v>40</v>
      </c>
      <c r="D141" s="36">
        <v>46053</v>
      </c>
      <c r="E141" s="37" t="s">
        <v>53</v>
      </c>
      <c r="F141" s="37" t="s">
        <v>312</v>
      </c>
      <c r="G141" s="38">
        <v>1751.31</v>
      </c>
      <c r="H141" s="27">
        <f t="shared" si="5"/>
        <v>12</v>
      </c>
      <c r="I141" s="17">
        <f t="shared" si="4"/>
        <v>21015.72</v>
      </c>
    </row>
    <row r="142" spans="1:9" x14ac:dyDescent="0.25">
      <c r="A142" s="36">
        <v>46034</v>
      </c>
      <c r="B142" s="36">
        <v>46031</v>
      </c>
      <c r="C142" s="42">
        <v>47</v>
      </c>
      <c r="D142" s="36">
        <v>46053</v>
      </c>
      <c r="E142" s="37" t="s">
        <v>53</v>
      </c>
      <c r="F142" s="37" t="s">
        <v>313</v>
      </c>
      <c r="G142" s="38">
        <v>131.82</v>
      </c>
      <c r="H142" s="27">
        <f t="shared" si="5"/>
        <v>19</v>
      </c>
      <c r="I142" s="17">
        <f t="shared" si="4"/>
        <v>2504.58</v>
      </c>
    </row>
    <row r="143" spans="1:9" x14ac:dyDescent="0.25">
      <c r="A143" s="36">
        <v>46038</v>
      </c>
      <c r="B143" s="36">
        <v>46037</v>
      </c>
      <c r="C143" s="42">
        <v>43</v>
      </c>
      <c r="D143" s="36">
        <v>46053</v>
      </c>
      <c r="E143" s="37" t="s">
        <v>22</v>
      </c>
      <c r="F143" s="37" t="s">
        <v>314</v>
      </c>
      <c r="G143" s="38">
        <v>5038.72</v>
      </c>
      <c r="H143" s="27">
        <f t="shared" si="5"/>
        <v>15</v>
      </c>
      <c r="I143" s="17">
        <f t="shared" si="4"/>
        <v>75580.800000000003</v>
      </c>
    </row>
    <row r="144" spans="1:9" x14ac:dyDescent="0.25">
      <c r="A144" s="36">
        <v>46022</v>
      </c>
      <c r="B144" s="36">
        <v>46022</v>
      </c>
      <c r="C144" s="42">
        <v>59</v>
      </c>
      <c r="D144" s="36">
        <v>46053</v>
      </c>
      <c r="E144" s="37" t="s">
        <v>22</v>
      </c>
      <c r="F144" s="37" t="s">
        <v>315</v>
      </c>
      <c r="G144" s="38">
        <v>10126.48</v>
      </c>
      <c r="H144" s="27">
        <f t="shared" si="5"/>
        <v>31</v>
      </c>
      <c r="I144" s="17">
        <f t="shared" si="4"/>
        <v>313920.88</v>
      </c>
    </row>
    <row r="145" spans="1:9" x14ac:dyDescent="0.25">
      <c r="A145" s="36">
        <v>46007</v>
      </c>
      <c r="B145" s="36">
        <v>46006</v>
      </c>
      <c r="C145" s="42">
        <v>74</v>
      </c>
      <c r="D145" s="36">
        <v>46022</v>
      </c>
      <c r="E145" s="37" t="s">
        <v>22</v>
      </c>
      <c r="F145" s="37" t="s">
        <v>120</v>
      </c>
      <c r="G145" s="38">
        <v>4960.9399999999996</v>
      </c>
      <c r="H145" s="27">
        <f t="shared" si="5"/>
        <v>46</v>
      </c>
      <c r="I145" s="17">
        <f t="shared" si="4"/>
        <v>228203.24</v>
      </c>
    </row>
    <row r="146" spans="1:9" x14ac:dyDescent="0.25">
      <c r="A146" s="36">
        <v>45993</v>
      </c>
      <c r="B146" s="36">
        <v>45991</v>
      </c>
      <c r="C146" s="42">
        <v>88</v>
      </c>
      <c r="D146" s="36">
        <v>46022</v>
      </c>
      <c r="E146" s="37" t="s">
        <v>22</v>
      </c>
      <c r="F146" s="37" t="s">
        <v>121</v>
      </c>
      <c r="G146" s="38">
        <v>8287.58</v>
      </c>
      <c r="H146" s="27">
        <f t="shared" si="5"/>
        <v>60</v>
      </c>
      <c r="I146" s="17">
        <f t="shared" si="4"/>
        <v>497254.8</v>
      </c>
    </row>
    <row r="147" spans="1:9" x14ac:dyDescent="0.25">
      <c r="A147" s="36">
        <v>46017</v>
      </c>
      <c r="B147" s="36">
        <v>46015</v>
      </c>
      <c r="C147" s="42">
        <v>64</v>
      </c>
      <c r="D147" s="36">
        <v>46053</v>
      </c>
      <c r="E147" s="37" t="s">
        <v>54</v>
      </c>
      <c r="F147" s="37" t="s">
        <v>316</v>
      </c>
      <c r="G147" s="38">
        <v>3316</v>
      </c>
      <c r="H147" s="27">
        <f t="shared" si="5"/>
        <v>36</v>
      </c>
      <c r="I147" s="17">
        <f t="shared" si="4"/>
        <v>119376</v>
      </c>
    </row>
    <row r="148" spans="1:9" x14ac:dyDescent="0.25">
      <c r="A148" s="36">
        <v>46013</v>
      </c>
      <c r="B148" s="36">
        <v>46009</v>
      </c>
      <c r="C148" s="42">
        <v>68</v>
      </c>
      <c r="D148" s="36">
        <v>46053</v>
      </c>
      <c r="E148" s="37" t="s">
        <v>38</v>
      </c>
      <c r="F148" s="37" t="s">
        <v>317</v>
      </c>
      <c r="G148" s="38">
        <v>427.31</v>
      </c>
      <c r="H148" s="27">
        <f t="shared" si="5"/>
        <v>40</v>
      </c>
      <c r="I148" s="17">
        <f t="shared" si="4"/>
        <v>17092.400000000001</v>
      </c>
    </row>
    <row r="149" spans="1:9" x14ac:dyDescent="0.25">
      <c r="A149" s="36">
        <v>46021</v>
      </c>
      <c r="B149" s="36">
        <v>46017</v>
      </c>
      <c r="C149" s="42">
        <v>60</v>
      </c>
      <c r="D149" s="36">
        <v>46053</v>
      </c>
      <c r="E149" s="37" t="s">
        <v>74</v>
      </c>
      <c r="F149" s="37" t="s">
        <v>318</v>
      </c>
      <c r="G149" s="38">
        <v>326.7</v>
      </c>
      <c r="H149" s="27">
        <f t="shared" si="5"/>
        <v>32</v>
      </c>
      <c r="I149" s="17">
        <f t="shared" si="4"/>
        <v>10454.4</v>
      </c>
    </row>
    <row r="150" spans="1:9" x14ac:dyDescent="0.25">
      <c r="A150" s="36">
        <v>46022</v>
      </c>
      <c r="B150" s="36">
        <v>46022</v>
      </c>
      <c r="C150" s="42">
        <v>59</v>
      </c>
      <c r="D150" s="36">
        <v>46053</v>
      </c>
      <c r="E150" s="37" t="s">
        <v>45</v>
      </c>
      <c r="F150" s="37" t="s">
        <v>319</v>
      </c>
      <c r="G150" s="38">
        <v>487.2</v>
      </c>
      <c r="H150" s="27">
        <f t="shared" si="5"/>
        <v>31</v>
      </c>
      <c r="I150" s="17">
        <f t="shared" si="4"/>
        <v>15103.199999999999</v>
      </c>
    </row>
    <row r="151" spans="1:9" x14ac:dyDescent="0.25">
      <c r="A151" s="36">
        <v>46050</v>
      </c>
      <c r="B151" s="36">
        <v>46048</v>
      </c>
      <c r="C151" s="42">
        <v>31</v>
      </c>
      <c r="D151" s="36">
        <v>46081</v>
      </c>
      <c r="E151" s="37" t="s">
        <v>10</v>
      </c>
      <c r="F151" s="37" t="s">
        <v>320</v>
      </c>
      <c r="G151" s="38">
        <v>156.1</v>
      </c>
      <c r="H151" s="27">
        <f t="shared" si="5"/>
        <v>3</v>
      </c>
      <c r="I151" s="17">
        <f t="shared" si="4"/>
        <v>468.29999999999995</v>
      </c>
    </row>
    <row r="152" spans="1:9" x14ac:dyDescent="0.25">
      <c r="A152" s="36">
        <v>46048</v>
      </c>
      <c r="B152" s="36">
        <v>46048</v>
      </c>
      <c r="C152" s="42">
        <v>33</v>
      </c>
      <c r="D152" s="36">
        <v>46081</v>
      </c>
      <c r="E152" s="37" t="s">
        <v>10</v>
      </c>
      <c r="F152" s="37" t="s">
        <v>321</v>
      </c>
      <c r="G152" s="38">
        <v>261.62</v>
      </c>
      <c r="H152" s="27">
        <f t="shared" si="5"/>
        <v>5</v>
      </c>
      <c r="I152" s="17">
        <f t="shared" si="4"/>
        <v>1308.0999999999999</v>
      </c>
    </row>
    <row r="153" spans="1:9" x14ac:dyDescent="0.25">
      <c r="A153" s="36">
        <v>46048</v>
      </c>
      <c r="B153" s="36">
        <v>46048</v>
      </c>
      <c r="C153" s="42">
        <v>33</v>
      </c>
      <c r="D153" s="36">
        <v>46081</v>
      </c>
      <c r="E153" s="37" t="s">
        <v>10</v>
      </c>
      <c r="F153" s="37" t="s">
        <v>322</v>
      </c>
      <c r="G153" s="38">
        <v>575.48</v>
      </c>
      <c r="H153" s="27">
        <f t="shared" si="5"/>
        <v>5</v>
      </c>
      <c r="I153" s="17">
        <f t="shared" si="4"/>
        <v>2877.4</v>
      </c>
    </row>
    <row r="154" spans="1:9" x14ac:dyDescent="0.25">
      <c r="A154" s="36">
        <v>46048</v>
      </c>
      <c r="B154" s="36">
        <v>46048</v>
      </c>
      <c r="C154" s="42">
        <v>33</v>
      </c>
      <c r="D154" s="36">
        <v>46081</v>
      </c>
      <c r="E154" s="37" t="s">
        <v>10</v>
      </c>
      <c r="F154" s="37" t="s">
        <v>323</v>
      </c>
      <c r="G154" s="38">
        <v>67.14</v>
      </c>
      <c r="H154" s="27">
        <f t="shared" si="5"/>
        <v>5</v>
      </c>
      <c r="I154" s="17">
        <f t="shared" si="4"/>
        <v>335.7</v>
      </c>
    </row>
    <row r="155" spans="1:9" x14ac:dyDescent="0.25">
      <c r="A155" s="36">
        <v>46022</v>
      </c>
      <c r="B155" s="36">
        <v>46010</v>
      </c>
      <c r="C155" s="42">
        <v>59</v>
      </c>
      <c r="D155" s="36">
        <v>46053</v>
      </c>
      <c r="E155" s="37" t="s">
        <v>10</v>
      </c>
      <c r="F155" s="37" t="s">
        <v>324</v>
      </c>
      <c r="G155" s="38">
        <v>1002.88</v>
      </c>
      <c r="H155" s="27">
        <f t="shared" si="5"/>
        <v>31</v>
      </c>
      <c r="I155" s="17">
        <f t="shared" si="4"/>
        <v>31089.279999999999</v>
      </c>
    </row>
    <row r="156" spans="1:9" x14ac:dyDescent="0.25">
      <c r="A156" s="36">
        <v>46022</v>
      </c>
      <c r="B156" s="36">
        <v>46020</v>
      </c>
      <c r="C156" s="42">
        <v>59</v>
      </c>
      <c r="D156" s="36">
        <v>46053</v>
      </c>
      <c r="E156" s="37" t="s">
        <v>10</v>
      </c>
      <c r="F156" s="37" t="s">
        <v>325</v>
      </c>
      <c r="G156" s="38">
        <v>185.72</v>
      </c>
      <c r="H156" s="27">
        <f t="shared" si="5"/>
        <v>31</v>
      </c>
      <c r="I156" s="17">
        <f t="shared" si="4"/>
        <v>5757.32</v>
      </c>
    </row>
    <row r="157" spans="1:9" x14ac:dyDescent="0.25">
      <c r="A157" s="36">
        <v>46022</v>
      </c>
      <c r="B157" s="36">
        <v>46020</v>
      </c>
      <c r="C157" s="42">
        <v>59</v>
      </c>
      <c r="D157" s="36">
        <v>46053</v>
      </c>
      <c r="E157" s="37" t="s">
        <v>10</v>
      </c>
      <c r="F157" s="37" t="s">
        <v>326</v>
      </c>
      <c r="G157" s="38">
        <v>252.02</v>
      </c>
      <c r="H157" s="27">
        <f t="shared" si="5"/>
        <v>31</v>
      </c>
      <c r="I157" s="17">
        <f t="shared" si="4"/>
        <v>7812.62</v>
      </c>
    </row>
    <row r="158" spans="1:9" x14ac:dyDescent="0.25">
      <c r="A158" s="36">
        <v>46022</v>
      </c>
      <c r="B158" s="36">
        <v>46014</v>
      </c>
      <c r="C158" s="42">
        <v>59</v>
      </c>
      <c r="D158" s="36">
        <v>46053</v>
      </c>
      <c r="E158" s="37" t="s">
        <v>10</v>
      </c>
      <c r="F158" s="37" t="s">
        <v>327</v>
      </c>
      <c r="G158" s="38">
        <v>180.12</v>
      </c>
      <c r="H158" s="27">
        <f t="shared" si="5"/>
        <v>31</v>
      </c>
      <c r="I158" s="17">
        <f t="shared" si="4"/>
        <v>5583.72</v>
      </c>
    </row>
    <row r="159" spans="1:9" x14ac:dyDescent="0.25">
      <c r="A159" s="36">
        <v>46022</v>
      </c>
      <c r="B159" s="36">
        <v>46022</v>
      </c>
      <c r="C159" s="42">
        <v>59</v>
      </c>
      <c r="D159" s="36">
        <v>46053</v>
      </c>
      <c r="E159" s="37" t="s">
        <v>10</v>
      </c>
      <c r="F159" s="37" t="s">
        <v>328</v>
      </c>
      <c r="G159" s="38">
        <v>2643.08</v>
      </c>
      <c r="H159" s="27">
        <f t="shared" si="5"/>
        <v>31</v>
      </c>
      <c r="I159" s="17">
        <f t="shared" si="4"/>
        <v>81935.48</v>
      </c>
    </row>
    <row r="160" spans="1:9" x14ac:dyDescent="0.25">
      <c r="A160" s="36">
        <v>46022</v>
      </c>
      <c r="B160" s="36">
        <v>46022</v>
      </c>
      <c r="C160" s="42">
        <v>59</v>
      </c>
      <c r="D160" s="36">
        <v>46053</v>
      </c>
      <c r="E160" s="37" t="s">
        <v>10</v>
      </c>
      <c r="F160" s="37" t="s">
        <v>329</v>
      </c>
      <c r="G160" s="38">
        <v>6566</v>
      </c>
      <c r="H160" s="27">
        <f t="shared" si="5"/>
        <v>31</v>
      </c>
      <c r="I160" s="17">
        <f t="shared" si="4"/>
        <v>203546</v>
      </c>
    </row>
    <row r="161" spans="1:9" x14ac:dyDescent="0.25">
      <c r="A161" s="36">
        <v>46022</v>
      </c>
      <c r="B161" s="36">
        <v>46008</v>
      </c>
      <c r="C161" s="42">
        <v>59</v>
      </c>
      <c r="D161" s="36">
        <v>46053</v>
      </c>
      <c r="E161" s="37" t="s">
        <v>10</v>
      </c>
      <c r="F161" s="37" t="s">
        <v>330</v>
      </c>
      <c r="G161" s="38">
        <v>306.83999999999997</v>
      </c>
      <c r="H161" s="27">
        <f t="shared" si="5"/>
        <v>31</v>
      </c>
      <c r="I161" s="17">
        <f t="shared" si="4"/>
        <v>9512.0399999999991</v>
      </c>
    </row>
    <row r="162" spans="1:9" x14ac:dyDescent="0.25">
      <c r="A162" s="36">
        <v>46022</v>
      </c>
      <c r="B162" s="36">
        <v>46022</v>
      </c>
      <c r="C162" s="42">
        <v>59</v>
      </c>
      <c r="D162" s="36">
        <v>46053</v>
      </c>
      <c r="E162" s="37" t="s">
        <v>10</v>
      </c>
      <c r="F162" s="37" t="s">
        <v>331</v>
      </c>
      <c r="G162" s="38">
        <v>5664</v>
      </c>
      <c r="H162" s="27">
        <f t="shared" si="5"/>
        <v>31</v>
      </c>
      <c r="I162" s="17">
        <f t="shared" si="4"/>
        <v>175584</v>
      </c>
    </row>
    <row r="163" spans="1:9" x14ac:dyDescent="0.25">
      <c r="A163" s="36">
        <v>46020</v>
      </c>
      <c r="B163" s="36">
        <v>46014</v>
      </c>
      <c r="C163" s="42">
        <v>61</v>
      </c>
      <c r="D163" s="36">
        <v>46053</v>
      </c>
      <c r="E163" s="37" t="s">
        <v>10</v>
      </c>
      <c r="F163" s="37" t="s">
        <v>332</v>
      </c>
      <c r="G163" s="38">
        <v>579.20000000000005</v>
      </c>
      <c r="H163" s="27">
        <f t="shared" si="5"/>
        <v>33</v>
      </c>
      <c r="I163" s="17">
        <f t="shared" si="4"/>
        <v>19113.600000000002</v>
      </c>
    </row>
    <row r="164" spans="1:9" x14ac:dyDescent="0.25">
      <c r="A164" s="36">
        <v>46014</v>
      </c>
      <c r="B164" s="36">
        <v>46010</v>
      </c>
      <c r="C164" s="42">
        <v>67</v>
      </c>
      <c r="D164" s="36">
        <v>46053</v>
      </c>
      <c r="E164" s="37" t="s">
        <v>10</v>
      </c>
      <c r="F164" s="37" t="s">
        <v>333</v>
      </c>
      <c r="G164" s="38">
        <v>560.84</v>
      </c>
      <c r="H164" s="27">
        <f t="shared" si="5"/>
        <v>39</v>
      </c>
      <c r="I164" s="17">
        <f t="shared" si="4"/>
        <v>21872.760000000002</v>
      </c>
    </row>
    <row r="165" spans="1:9" x14ac:dyDescent="0.25">
      <c r="A165" s="36">
        <v>46014</v>
      </c>
      <c r="B165" s="36">
        <v>45978</v>
      </c>
      <c r="C165" s="42">
        <v>67</v>
      </c>
      <c r="D165" s="36">
        <v>46053</v>
      </c>
      <c r="E165" s="37" t="s">
        <v>10</v>
      </c>
      <c r="F165" s="37" t="s">
        <v>334</v>
      </c>
      <c r="G165" s="38">
        <v>62</v>
      </c>
      <c r="H165" s="27">
        <f t="shared" si="5"/>
        <v>39</v>
      </c>
      <c r="I165" s="17">
        <f t="shared" si="4"/>
        <v>2418</v>
      </c>
    </row>
    <row r="166" spans="1:9" x14ac:dyDescent="0.25">
      <c r="A166" s="36">
        <v>46013</v>
      </c>
      <c r="B166" s="36">
        <v>46009</v>
      </c>
      <c r="C166" s="42">
        <v>68</v>
      </c>
      <c r="D166" s="36">
        <v>46053</v>
      </c>
      <c r="E166" s="37" t="s">
        <v>10</v>
      </c>
      <c r="F166" s="37" t="s">
        <v>335</v>
      </c>
      <c r="G166" s="38">
        <v>379.94</v>
      </c>
      <c r="H166" s="27">
        <f t="shared" si="5"/>
        <v>40</v>
      </c>
      <c r="I166" s="17">
        <f t="shared" si="4"/>
        <v>15197.6</v>
      </c>
    </row>
    <row r="167" spans="1:9" x14ac:dyDescent="0.25">
      <c r="A167" s="36">
        <v>46013</v>
      </c>
      <c r="B167" s="36">
        <v>46008</v>
      </c>
      <c r="C167" s="42">
        <v>68</v>
      </c>
      <c r="D167" s="36">
        <v>46053</v>
      </c>
      <c r="E167" s="37" t="s">
        <v>10</v>
      </c>
      <c r="F167" s="37" t="s">
        <v>336</v>
      </c>
      <c r="G167" s="38">
        <v>1398.6</v>
      </c>
      <c r="H167" s="27">
        <f t="shared" si="5"/>
        <v>40</v>
      </c>
      <c r="I167" s="17">
        <f t="shared" si="4"/>
        <v>55944</v>
      </c>
    </row>
    <row r="168" spans="1:9" x14ac:dyDescent="0.25">
      <c r="A168" s="36">
        <v>46013</v>
      </c>
      <c r="B168" s="36">
        <v>46010</v>
      </c>
      <c r="C168" s="42">
        <v>68</v>
      </c>
      <c r="D168" s="36">
        <v>46053</v>
      </c>
      <c r="E168" s="37" t="s">
        <v>10</v>
      </c>
      <c r="F168" s="37" t="s">
        <v>337</v>
      </c>
      <c r="G168" s="38">
        <v>185.14</v>
      </c>
      <c r="H168" s="27">
        <f t="shared" si="5"/>
        <v>40</v>
      </c>
      <c r="I168" s="17">
        <f t="shared" si="4"/>
        <v>7405.5999999999995</v>
      </c>
    </row>
    <row r="169" spans="1:9" x14ac:dyDescent="0.25">
      <c r="A169" s="36">
        <v>46013</v>
      </c>
      <c r="B169" s="36">
        <v>46010</v>
      </c>
      <c r="C169" s="42">
        <v>68</v>
      </c>
      <c r="D169" s="36">
        <v>46053</v>
      </c>
      <c r="E169" s="37" t="s">
        <v>10</v>
      </c>
      <c r="F169" s="37" t="s">
        <v>338</v>
      </c>
      <c r="G169" s="38">
        <v>148.13</v>
      </c>
      <c r="H169" s="27">
        <f t="shared" si="5"/>
        <v>40</v>
      </c>
      <c r="I169" s="17">
        <f t="shared" si="4"/>
        <v>5925.2</v>
      </c>
    </row>
    <row r="170" spans="1:9" x14ac:dyDescent="0.25">
      <c r="A170" s="36">
        <v>46036</v>
      </c>
      <c r="B170" s="36">
        <v>46042</v>
      </c>
      <c r="C170" s="42">
        <v>45</v>
      </c>
      <c r="D170" s="36">
        <v>46053</v>
      </c>
      <c r="E170" s="37" t="s">
        <v>47</v>
      </c>
      <c r="F170" s="37" t="s">
        <v>339</v>
      </c>
      <c r="G170" s="38">
        <v>1365</v>
      </c>
      <c r="H170" s="27">
        <f t="shared" si="5"/>
        <v>17</v>
      </c>
      <c r="I170" s="17">
        <f t="shared" si="4"/>
        <v>23205</v>
      </c>
    </row>
    <row r="171" spans="1:9" x14ac:dyDescent="0.25">
      <c r="A171" s="36">
        <v>46022</v>
      </c>
      <c r="B171" s="36">
        <v>46022</v>
      </c>
      <c r="C171" s="42">
        <v>59</v>
      </c>
      <c r="D171" s="36">
        <v>46053</v>
      </c>
      <c r="E171" s="37" t="s">
        <v>50</v>
      </c>
      <c r="F171" s="37" t="s">
        <v>340</v>
      </c>
      <c r="G171" s="38">
        <v>1837.7</v>
      </c>
      <c r="H171" s="27">
        <f t="shared" si="5"/>
        <v>31</v>
      </c>
      <c r="I171" s="17">
        <f t="shared" si="4"/>
        <v>56968.700000000004</v>
      </c>
    </row>
    <row r="172" spans="1:9" x14ac:dyDescent="0.25">
      <c r="A172" s="36">
        <v>46038</v>
      </c>
      <c r="B172" s="36">
        <v>46030</v>
      </c>
      <c r="C172" s="42">
        <v>43</v>
      </c>
      <c r="D172" s="36">
        <v>46053</v>
      </c>
      <c r="E172" s="37" t="s">
        <v>70</v>
      </c>
      <c r="F172" s="37" t="s">
        <v>341</v>
      </c>
      <c r="G172" s="38">
        <v>200.56</v>
      </c>
      <c r="H172" s="27">
        <f t="shared" si="5"/>
        <v>15</v>
      </c>
      <c r="I172" s="17">
        <f t="shared" si="4"/>
        <v>3008.4</v>
      </c>
    </row>
    <row r="173" spans="1:9" x14ac:dyDescent="0.25">
      <c r="A173" s="36">
        <v>46038</v>
      </c>
      <c r="B173" s="36">
        <v>46036</v>
      </c>
      <c r="C173" s="42">
        <v>43</v>
      </c>
      <c r="D173" s="36">
        <v>46053</v>
      </c>
      <c r="E173" s="37" t="s">
        <v>70</v>
      </c>
      <c r="F173" s="37" t="s">
        <v>342</v>
      </c>
      <c r="G173" s="38">
        <v>211.37</v>
      </c>
      <c r="H173" s="27">
        <f t="shared" si="5"/>
        <v>15</v>
      </c>
      <c r="I173" s="17">
        <f t="shared" si="4"/>
        <v>3170.55</v>
      </c>
    </row>
    <row r="174" spans="1:9" x14ac:dyDescent="0.25">
      <c r="A174" s="36">
        <v>46038</v>
      </c>
      <c r="B174" s="36">
        <v>46035</v>
      </c>
      <c r="C174" s="42">
        <v>43</v>
      </c>
      <c r="D174" s="36">
        <v>46053</v>
      </c>
      <c r="E174" s="37" t="s">
        <v>70</v>
      </c>
      <c r="F174" s="37" t="s">
        <v>343</v>
      </c>
      <c r="G174" s="38">
        <v>70.459999999999994</v>
      </c>
      <c r="H174" s="27">
        <f t="shared" si="5"/>
        <v>15</v>
      </c>
      <c r="I174" s="17">
        <f t="shared" si="4"/>
        <v>1056.8999999999999</v>
      </c>
    </row>
    <row r="175" spans="1:9" x14ac:dyDescent="0.25">
      <c r="A175" s="36">
        <v>46022</v>
      </c>
      <c r="B175" s="36">
        <v>46022</v>
      </c>
      <c r="C175" s="42">
        <v>59</v>
      </c>
      <c r="D175" s="36">
        <v>46053</v>
      </c>
      <c r="E175" s="37" t="s">
        <v>91</v>
      </c>
      <c r="F175" s="37" t="s">
        <v>344</v>
      </c>
      <c r="G175" s="38">
        <v>510</v>
      </c>
      <c r="H175" s="27">
        <f t="shared" si="5"/>
        <v>31</v>
      </c>
      <c r="I175" s="17">
        <f t="shared" si="4"/>
        <v>15810</v>
      </c>
    </row>
    <row r="176" spans="1:9" x14ac:dyDescent="0.25">
      <c r="A176" s="36">
        <v>46013</v>
      </c>
      <c r="B176" s="36">
        <v>46010</v>
      </c>
      <c r="C176" s="42">
        <v>68</v>
      </c>
      <c r="D176" s="36">
        <v>46053</v>
      </c>
      <c r="E176" s="37" t="s">
        <v>345</v>
      </c>
      <c r="F176" s="37" t="s">
        <v>346</v>
      </c>
      <c r="G176" s="38">
        <v>168.19</v>
      </c>
      <c r="H176" s="27">
        <f t="shared" si="5"/>
        <v>40</v>
      </c>
      <c r="I176" s="17">
        <f t="shared" si="4"/>
        <v>6727.6</v>
      </c>
    </row>
    <row r="177" spans="1:9" x14ac:dyDescent="0.25">
      <c r="A177" s="36">
        <v>46003</v>
      </c>
      <c r="B177" s="36">
        <v>46003</v>
      </c>
      <c r="C177" s="42">
        <v>78</v>
      </c>
      <c r="D177" s="36">
        <v>46022</v>
      </c>
      <c r="E177" s="37" t="s">
        <v>33</v>
      </c>
      <c r="F177" s="37" t="s">
        <v>146</v>
      </c>
      <c r="G177" s="38">
        <v>4055.36</v>
      </c>
      <c r="H177" s="27">
        <f t="shared" si="5"/>
        <v>50</v>
      </c>
      <c r="I177" s="17">
        <f t="shared" si="4"/>
        <v>202768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FC1C258B168548A205824E5A796FF1" ma:contentTypeVersion="3" ma:contentTypeDescription="Crear nuevo documento." ma:contentTypeScope="" ma:versionID="d120a76bb6906e22be3e0303bf84f1a5">
  <xsd:schema xmlns:xsd="http://www.w3.org/2001/XMLSchema" xmlns:xs="http://www.w3.org/2001/XMLSchema" xmlns:p="http://schemas.microsoft.com/office/2006/metadata/properties" xmlns:ns2="e1a37195-56f1-49ac-8d82-3f285c57c27c" targetNamespace="http://schemas.microsoft.com/office/2006/metadata/properties" ma:root="true" ma:fieldsID="ab670c4ec45b806f7a8bbb104ae82ca2" ns2:_="">
    <xsd:import namespace="e1a37195-56f1-49ac-8d82-3f285c57c2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37195-56f1-49ac-8d82-3f285c57c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E053F3-4416-4A81-A569-7CDF33104F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E6FC3B-C082-46CA-8524-F5DC2FE90110}">
  <ds:schemaRefs>
    <ds:schemaRef ds:uri="http://www.w3.org/XML/1998/namespace"/>
    <ds:schemaRef ds:uri="http://schemas.microsoft.com/office/2006/metadata/properties"/>
    <ds:schemaRef ds:uri="e1a37195-56f1-49ac-8d82-3f285c57c27c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7A07D3-C29E-493E-B04C-77F6D2F2A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a37195-56f1-49ac-8d82-3f285c57c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</vt:lpstr>
      <vt:lpstr>PAGADAS</vt:lpstr>
      <vt:lpstr>NO PAGADAS</vt:lpstr>
      <vt:lpstr>'NO PAGADAS'!Área_de_impresión</vt:lpstr>
      <vt:lpstr>'NO PAGADAS'!Títulos_a_imprimir</vt:lpstr>
      <vt:lpstr>PAGADAS!Títulos_a_imprimir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García</dc:creator>
  <cp:lastModifiedBy>Eva García</cp:lastModifiedBy>
  <cp:lastPrinted>2026-02-09T09:00:12Z</cp:lastPrinted>
  <dcterms:created xsi:type="dcterms:W3CDTF">2024-07-08T08:20:45Z</dcterms:created>
  <dcterms:modified xsi:type="dcterms:W3CDTF">2026-02-09T09:02:49Z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0x0101004BFC1C258B168548A205824E5A796FF1</vt:lpwstr>
  </property>
  <property fmtid="{D5CDD505-2E9C-101B-9397-08002B2CF9AE}" pid="3" name="Order">
    <vt:r8>143600</vt:r8>
  </property>
</Properties>
</file>