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27" i="1"/>
  <c r="C43"/>
  <c r="C42"/>
  <c r="C41" s="1"/>
  <c r="C31"/>
  <c r="C17"/>
  <c r="C16"/>
  <c r="C11"/>
  <c r="C7"/>
  <c r="C4" s="1"/>
  <c r="C61" s="1"/>
  <c r="C51" l="1"/>
</calcChain>
</file>

<file path=xl/sharedStrings.xml><?xml version="1.0" encoding="utf-8"?>
<sst xmlns="http://schemas.openxmlformats.org/spreadsheetml/2006/main" count="60" uniqueCount="59">
  <si>
    <t>PRESUPUESTO 2023</t>
  </si>
  <si>
    <t>1. Importe neto de la cifra de negocios</t>
  </si>
  <si>
    <t>700. Ventas de mercaderías</t>
  </si>
  <si>
    <t>701. Alquileres</t>
  </si>
  <si>
    <t>705. Prestaciones de servicios</t>
  </si>
  <si>
    <t>ARRU 1 /PIP /Otros</t>
  </si>
  <si>
    <t>PIP (deuda Ayuntamiento)</t>
  </si>
  <si>
    <t>Financiación  municipal (PIP) rehab. Edif. A. Guillem 4</t>
  </si>
  <si>
    <t>ARRU2. Factura equipo técnico</t>
  </si>
  <si>
    <t>Ayudas ARRU inmuebles</t>
  </si>
  <si>
    <t>Encargo Expediente Astilleros</t>
  </si>
  <si>
    <t>2. Variación de existencias de productos terminados y en curso de fabricación</t>
  </si>
  <si>
    <t>3. Trabajos realizados por la empresa para su activo</t>
  </si>
  <si>
    <t>4. Aprovisionamientos</t>
  </si>
  <si>
    <t>607. Trabajos realizados por otras empresas</t>
  </si>
  <si>
    <t>Asistencias técnicas</t>
  </si>
  <si>
    <t>Gasto pendiente obra rehab. Edif. A. Guillem 4</t>
  </si>
  <si>
    <t>Rehabilitación comunidades de propietarios</t>
  </si>
  <si>
    <t>Reparaciones, mantenimiento y gastos parque inmuebles PCCSA</t>
  </si>
  <si>
    <t>Expediente contratación Astilleros</t>
  </si>
  <si>
    <t>610. Variación de existencias</t>
  </si>
  <si>
    <t>7931. Reversión del deterioro de mercaderías</t>
  </si>
  <si>
    <t>5. Otros ingresos de explotación</t>
  </si>
  <si>
    <t>6. Gastos de personal</t>
  </si>
  <si>
    <t>640. Sueldos y salarios</t>
  </si>
  <si>
    <t>642. Seguridad social a cargo de la empresa</t>
  </si>
  <si>
    <t>649. Otros gastos sociales</t>
  </si>
  <si>
    <t>7. Otros gastos de explotación</t>
  </si>
  <si>
    <t>621. Arrendamientos y cánones</t>
  </si>
  <si>
    <t>622. Reparaciones y conservación</t>
  </si>
  <si>
    <t>623. Servicios de profesionales independientes</t>
  </si>
  <si>
    <t>625. Primas de seguros</t>
  </si>
  <si>
    <t>626. Servicios bancarios y similares</t>
  </si>
  <si>
    <t>628. Suministros</t>
  </si>
  <si>
    <t>629. Otros servicios</t>
  </si>
  <si>
    <t>631. Otros tributos</t>
  </si>
  <si>
    <t>6341. Ajustes negativos en IVA de activo corriente</t>
  </si>
  <si>
    <t>8. Amortización del inmovilizado</t>
  </si>
  <si>
    <t>681. Amortización del inmovilizado material</t>
  </si>
  <si>
    <t>9. Imputación de subvenciones de inmovilizado no financiero y otras</t>
  </si>
  <si>
    <t>746. Subvenciones, donaciones y legados de capital transferidos al resultado del 
ejercicio</t>
  </si>
  <si>
    <t>10. Excesos de provisiones</t>
  </si>
  <si>
    <t>11. Deterioro y resultado por enajenaciones del inmovilizado</t>
  </si>
  <si>
    <t>12. Diferencia negativa de combinaciones de negocio</t>
  </si>
  <si>
    <t>13. Otros resultados</t>
  </si>
  <si>
    <t>678. Gastos excepcionales</t>
  </si>
  <si>
    <t>778. Ingresos excepcionales</t>
  </si>
  <si>
    <t>RESULTADO DE EXPLOTACION</t>
  </si>
  <si>
    <t>14. Ingresos financieros</t>
  </si>
  <si>
    <t>a) Imputación de subvenciones, donaciones y legados de carácter financiero</t>
  </si>
  <si>
    <t>b) Otros ingresos financieros</t>
  </si>
  <si>
    <t>769. Otros ingresos financieros</t>
  </si>
  <si>
    <t>15. Gastos financieros</t>
  </si>
  <si>
    <t>16. Variación de valor razonable en instrumentos financieros</t>
  </si>
  <si>
    <t>17. Diferencias de cambio</t>
  </si>
  <si>
    <t>18. Deterioro y resultado por enajenaciones de instrumentos financieros</t>
  </si>
  <si>
    <t>19. Impuesto sobre beneficios</t>
  </si>
  <si>
    <t>RESULTADO DEL EJERCICIO</t>
  </si>
  <si>
    <t>PLAN CABANYAL CANYALMELAR SA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</si>
</sst>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wrapText="1"/>
    </xf>
    <xf numFmtId="49" fontId="2" fillId="2" borderId="4" xfId="0" applyNumberFormat="1" applyFont="1" applyFill="1" applyBorder="1" applyAlignment="1" applyProtection="1">
      <alignment horizontal="left"/>
      <protection locked="0"/>
    </xf>
    <xf numFmtId="0" fontId="0" fillId="2" borderId="0" xfId="0" applyFill="1"/>
    <xf numFmtId="4" fontId="0" fillId="2" borderId="5" xfId="0" applyNumberFormat="1" applyFill="1" applyBorder="1"/>
    <xf numFmtId="0" fontId="2" fillId="0" borderId="4" xfId="0" applyFont="1" applyBorder="1"/>
    <xf numFmtId="49" fontId="0" fillId="0" borderId="0" xfId="0" applyNumberFormat="1" applyAlignment="1" applyProtection="1">
      <alignment horizontal="left"/>
      <protection locked="0"/>
    </xf>
    <xf numFmtId="4" fontId="4" fillId="0" borderId="5" xfId="0" applyNumberFormat="1" applyFont="1" applyBorder="1"/>
    <xf numFmtId="4" fontId="0" fillId="0" borderId="5" xfId="0" applyNumberFormat="1" applyBorder="1"/>
    <xf numFmtId="49" fontId="0" fillId="0" borderId="0" xfId="0" applyNumberFormat="1" applyAlignment="1" applyProtection="1">
      <alignment horizontal="right"/>
      <protection locked="0"/>
    </xf>
    <xf numFmtId="4" fontId="0" fillId="0" borderId="0" xfId="0" applyNumberFormat="1"/>
    <xf numFmtId="4" fontId="6" fillId="0" borderId="5" xfId="1" applyNumberFormat="1" applyFont="1" applyBorder="1"/>
    <xf numFmtId="4" fontId="0" fillId="0" borderId="5" xfId="0" applyNumberForma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2" fillId="0" borderId="6" xfId="0" applyFont="1" applyBorder="1"/>
    <xf numFmtId="49" fontId="7" fillId="0" borderId="7" xfId="0" applyNumberFormat="1" applyFont="1" applyBorder="1" applyAlignment="1" applyProtection="1">
      <alignment horizontal="right"/>
      <protection locked="0"/>
    </xf>
    <xf numFmtId="4" fontId="7" fillId="0" borderId="8" xfId="0" applyNumberFormat="1" applyFont="1" applyBorder="1"/>
    <xf numFmtId="49" fontId="2" fillId="2" borderId="9" xfId="0" applyNumberFormat="1" applyFont="1" applyFill="1" applyBorder="1" applyAlignment="1" applyProtection="1">
      <alignment horizontal="left"/>
      <protection locked="0"/>
    </xf>
    <xf numFmtId="0" fontId="0" fillId="2" borderId="10" xfId="0" applyFill="1" applyBorder="1"/>
    <xf numFmtId="4" fontId="0" fillId="2" borderId="11" xfId="0" applyNumberFormat="1" applyFill="1" applyBorder="1"/>
    <xf numFmtId="0" fontId="7" fillId="0" borderId="12" xfId="0" applyFont="1" applyBorder="1"/>
    <xf numFmtId="0" fontId="7" fillId="0" borderId="13" xfId="0" applyFont="1" applyBorder="1" applyAlignment="1">
      <alignment horizontal="right"/>
    </xf>
    <xf numFmtId="4" fontId="7" fillId="0" borderId="14" xfId="0" applyNumberFormat="1" applyFont="1" applyBorder="1"/>
    <xf numFmtId="0" fontId="1" fillId="0" borderId="0" xfId="0" applyFont="1"/>
    <xf numFmtId="0" fontId="0" fillId="0" borderId="12" xfId="0" applyBorder="1"/>
    <xf numFmtId="0" fontId="3" fillId="0" borderId="13" xfId="0" applyFont="1" applyBorder="1" applyAlignment="1">
      <alignment horizontal="center" vertical="center"/>
    </xf>
    <xf numFmtId="0" fontId="0" fillId="0" borderId="14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topLeftCell="A46" workbookViewId="0">
      <selection activeCell="D7" sqref="D7"/>
    </sheetView>
  </sheetViews>
  <sheetFormatPr baseColWidth="10" defaultRowHeight="15"/>
  <cols>
    <col min="2" max="2" width="52.85546875" customWidth="1"/>
    <col min="3" max="3" width="17.28515625" customWidth="1"/>
    <col min="4" max="4" width="15.7109375" customWidth="1"/>
  </cols>
  <sheetData>
    <row r="1" spans="1:7" ht="15.75" thickBot="1"/>
    <row r="2" spans="1:7" ht="19.5" thickBot="1">
      <c r="A2" s="27"/>
      <c r="B2" s="28" t="s">
        <v>58</v>
      </c>
      <c r="C2" s="29"/>
    </row>
    <row r="3" spans="1:7" ht="18.75">
      <c r="A3" s="1"/>
      <c r="B3" s="2" t="s">
        <v>0</v>
      </c>
      <c r="C3" s="3"/>
    </row>
    <row r="4" spans="1:7">
      <c r="A4" s="4" t="s">
        <v>1</v>
      </c>
      <c r="B4" s="5"/>
      <c r="C4" s="6">
        <f>C5+C6+C7</f>
        <v>2389646.8320048419</v>
      </c>
    </row>
    <row r="5" spans="1:7">
      <c r="A5" s="7"/>
      <c r="B5" s="8" t="s">
        <v>2</v>
      </c>
      <c r="C5" s="9">
        <v>1412191.1267146301</v>
      </c>
    </row>
    <row r="6" spans="1:7">
      <c r="A6" s="7"/>
      <c r="B6" s="8" t="s">
        <v>3</v>
      </c>
      <c r="C6" s="10">
        <v>27766.259999999995</v>
      </c>
    </row>
    <row r="7" spans="1:7">
      <c r="A7" s="7"/>
      <c r="B7" s="8" t="s">
        <v>4</v>
      </c>
      <c r="C7" s="10">
        <f>C8+C9+C10+C11+C12+C13</f>
        <v>949689.44529021182</v>
      </c>
    </row>
    <row r="8" spans="1:7">
      <c r="A8" s="7"/>
      <c r="B8" s="11" t="s">
        <v>5</v>
      </c>
      <c r="C8" s="10">
        <v>67411.575290211767</v>
      </c>
    </row>
    <row r="9" spans="1:7">
      <c r="A9" s="7"/>
      <c r="B9" s="11" t="s">
        <v>6</v>
      </c>
      <c r="C9" s="10">
        <v>95685.15</v>
      </c>
    </row>
    <row r="10" spans="1:7">
      <c r="A10" s="7"/>
      <c r="B10" s="11" t="s">
        <v>7</v>
      </c>
      <c r="C10" s="10">
        <v>425521</v>
      </c>
    </row>
    <row r="11" spans="1:7">
      <c r="A11" s="7"/>
      <c r="B11" s="11" t="s">
        <v>8</v>
      </c>
      <c r="C11" s="10">
        <f>180000-18132.3</f>
        <v>161867.70000000001</v>
      </c>
    </row>
    <row r="12" spans="1:7">
      <c r="A12" s="7"/>
      <c r="B12" s="11" t="s">
        <v>9</v>
      </c>
      <c r="C12" s="10">
        <v>19995</v>
      </c>
    </row>
    <row r="13" spans="1:7">
      <c r="A13" s="7"/>
      <c r="B13" s="11" t="s">
        <v>10</v>
      </c>
      <c r="C13" s="9">
        <v>179209.02</v>
      </c>
    </row>
    <row r="14" spans="1:7">
      <c r="A14" s="4" t="s">
        <v>11</v>
      </c>
      <c r="B14" s="5"/>
      <c r="C14" s="6">
        <v>0</v>
      </c>
    </row>
    <row r="15" spans="1:7">
      <c r="A15" s="4" t="s">
        <v>12</v>
      </c>
      <c r="B15" s="5"/>
      <c r="C15" s="6">
        <v>0</v>
      </c>
    </row>
    <row r="16" spans="1:7">
      <c r="A16" s="4" t="s">
        <v>13</v>
      </c>
      <c r="B16" s="5"/>
      <c r="C16" s="6">
        <f>C17+C24+C25</f>
        <v>-1937688.717075048</v>
      </c>
      <c r="G16" s="12"/>
    </row>
    <row r="17" spans="1:7">
      <c r="A17" s="7"/>
      <c r="B17" s="8" t="s">
        <v>14</v>
      </c>
      <c r="C17" s="10">
        <f>+C19+C21+C22+C23+C20+C18</f>
        <v>-746520.31401504797</v>
      </c>
    </row>
    <row r="18" spans="1:7">
      <c r="A18" s="7"/>
      <c r="B18" s="11" t="s">
        <v>15</v>
      </c>
      <c r="C18" s="10">
        <v>-35951.300000000003</v>
      </c>
    </row>
    <row r="19" spans="1:7">
      <c r="A19" s="7"/>
      <c r="B19" s="11" t="s">
        <v>5</v>
      </c>
      <c r="C19" s="13">
        <v>-53083.02</v>
      </c>
    </row>
    <row r="20" spans="1:7">
      <c r="A20" s="7"/>
      <c r="B20" s="11" t="s">
        <v>16</v>
      </c>
      <c r="C20" s="13">
        <v>-200477.76</v>
      </c>
    </row>
    <row r="21" spans="1:7">
      <c r="A21" s="7"/>
      <c r="B21" s="11" t="s">
        <v>17</v>
      </c>
      <c r="C21" s="10">
        <v>-185900</v>
      </c>
      <c r="D21" s="12"/>
    </row>
    <row r="22" spans="1:7">
      <c r="A22" s="7"/>
      <c r="B22" s="11" t="s">
        <v>18</v>
      </c>
      <c r="C22" s="10">
        <v>-112516.18</v>
      </c>
      <c r="D22" s="12"/>
    </row>
    <row r="23" spans="1:7">
      <c r="A23" s="7"/>
      <c r="B23" s="11" t="s">
        <v>19</v>
      </c>
      <c r="C23" s="10">
        <v>-158592.05401504799</v>
      </c>
    </row>
    <row r="24" spans="1:7">
      <c r="A24" s="7"/>
      <c r="B24" s="8" t="s">
        <v>20</v>
      </c>
      <c r="C24" s="10">
        <v>-1669827.538065</v>
      </c>
      <c r="D24" s="12"/>
      <c r="G24" s="12"/>
    </row>
    <row r="25" spans="1:7">
      <c r="A25" s="7"/>
      <c r="B25" s="8" t="s">
        <v>21</v>
      </c>
      <c r="C25" s="10">
        <v>478659.13500499999</v>
      </c>
    </row>
    <row r="26" spans="1:7">
      <c r="A26" s="4" t="s">
        <v>22</v>
      </c>
      <c r="B26" s="5"/>
      <c r="C26" s="6">
        <v>0</v>
      </c>
    </row>
    <row r="27" spans="1:7">
      <c r="A27" s="4" t="s">
        <v>23</v>
      </c>
      <c r="B27" s="5"/>
      <c r="C27" s="6">
        <f>C28+C29+C30</f>
        <v>-660139.31999999995</v>
      </c>
    </row>
    <row r="28" spans="1:7">
      <c r="A28" s="7"/>
      <c r="B28" s="8" t="s">
        <v>24</v>
      </c>
      <c r="C28" s="10">
        <v>-497331.48</v>
      </c>
    </row>
    <row r="29" spans="1:7">
      <c r="A29" s="7"/>
      <c r="B29" s="8" t="s">
        <v>25</v>
      </c>
      <c r="C29" s="10">
        <v>-154172.76</v>
      </c>
    </row>
    <row r="30" spans="1:7">
      <c r="A30" s="7"/>
      <c r="B30" s="8" t="s">
        <v>26</v>
      </c>
      <c r="C30" s="10">
        <v>-8635.08</v>
      </c>
    </row>
    <row r="31" spans="1:7">
      <c r="A31" s="4" t="s">
        <v>27</v>
      </c>
      <c r="B31" s="5"/>
      <c r="C31" s="6">
        <f>C32+C33+C34+C35+C36+C37+C38+C39+C40</f>
        <v>-162154.62000000002</v>
      </c>
    </row>
    <row r="32" spans="1:7">
      <c r="A32" s="7"/>
      <c r="B32" s="8" t="s">
        <v>28</v>
      </c>
      <c r="C32" s="14">
        <v>-31248.888000000003</v>
      </c>
      <c r="D32" s="15"/>
    </row>
    <row r="33" spans="1:6">
      <c r="A33" s="7"/>
      <c r="B33" s="8" t="s">
        <v>29</v>
      </c>
      <c r="C33" s="14">
        <v>-459.86400000000009</v>
      </c>
      <c r="D33" s="15"/>
    </row>
    <row r="34" spans="1:6">
      <c r="A34" s="7"/>
      <c r="B34" s="8" t="s">
        <v>30</v>
      </c>
      <c r="C34" s="14">
        <v>-32286.108</v>
      </c>
      <c r="D34" s="15"/>
    </row>
    <row r="35" spans="1:6">
      <c r="A35" s="7"/>
      <c r="B35" s="8" t="s">
        <v>31</v>
      </c>
      <c r="C35" s="14">
        <v>-11782.896000000001</v>
      </c>
      <c r="D35" s="15"/>
    </row>
    <row r="36" spans="1:6">
      <c r="A36" s="7"/>
      <c r="B36" s="8" t="s">
        <v>32</v>
      </c>
      <c r="C36" s="14">
        <v>-383.76000000000005</v>
      </c>
      <c r="D36" s="15"/>
    </row>
    <row r="37" spans="1:6">
      <c r="A37" s="7"/>
      <c r="B37" s="8" t="s">
        <v>33</v>
      </c>
      <c r="C37" s="14">
        <v>-15030.492000000002</v>
      </c>
      <c r="D37" s="15"/>
    </row>
    <row r="38" spans="1:6">
      <c r="A38" s="7"/>
      <c r="B38" s="8" t="s">
        <v>34</v>
      </c>
      <c r="C38" s="14">
        <v>-27410.916000000005</v>
      </c>
      <c r="D38" s="15"/>
      <c r="F38" s="12"/>
    </row>
    <row r="39" spans="1:6">
      <c r="A39" s="7"/>
      <c r="B39" s="8" t="s">
        <v>35</v>
      </c>
      <c r="C39" s="14">
        <v>-22550.988000000001</v>
      </c>
      <c r="D39" s="15"/>
    </row>
    <row r="40" spans="1:6">
      <c r="A40" s="7"/>
      <c r="B40" s="8" t="s">
        <v>36</v>
      </c>
      <c r="C40" s="14">
        <v>-21000.708000000002</v>
      </c>
      <c r="D40" s="15"/>
    </row>
    <row r="41" spans="1:6">
      <c r="A41" s="4" t="s">
        <v>37</v>
      </c>
      <c r="B41" s="5"/>
      <c r="C41" s="6">
        <f>C42</f>
        <v>-2316.3199999999997</v>
      </c>
      <c r="D41" s="15"/>
    </row>
    <row r="42" spans="1:6">
      <c r="A42" s="7"/>
      <c r="B42" s="8" t="s">
        <v>38</v>
      </c>
      <c r="C42" s="10">
        <f>-406.24-352-1558.08</f>
        <v>-2316.3199999999997</v>
      </c>
    </row>
    <row r="43" spans="1:6">
      <c r="A43" s="4" t="s">
        <v>39</v>
      </c>
      <c r="B43" s="5"/>
      <c r="C43" s="6">
        <f>C44</f>
        <v>372652.15</v>
      </c>
    </row>
    <row r="44" spans="1:6" ht="45">
      <c r="A44" s="7"/>
      <c r="B44" s="16" t="s">
        <v>40</v>
      </c>
      <c r="C44" s="10">
        <v>372652.15</v>
      </c>
    </row>
    <row r="45" spans="1:6">
      <c r="A45" s="4" t="s">
        <v>41</v>
      </c>
      <c r="B45" s="5"/>
      <c r="C45" s="6">
        <v>0</v>
      </c>
    </row>
    <row r="46" spans="1:6">
      <c r="A46" s="4" t="s">
        <v>42</v>
      </c>
      <c r="B46" s="5"/>
      <c r="C46" s="6">
        <v>0</v>
      </c>
    </row>
    <row r="47" spans="1:6">
      <c r="A47" s="4" t="s">
        <v>43</v>
      </c>
      <c r="B47" s="5"/>
      <c r="C47" s="6">
        <v>0</v>
      </c>
    </row>
    <row r="48" spans="1:6">
      <c r="A48" s="4" t="s">
        <v>44</v>
      </c>
      <c r="B48" s="5"/>
      <c r="C48" s="6">
        <v>0</v>
      </c>
    </row>
    <row r="49" spans="1:4">
      <c r="A49" s="7"/>
      <c r="B49" s="8" t="s">
        <v>45</v>
      </c>
      <c r="C49" s="10">
        <v>0</v>
      </c>
    </row>
    <row r="50" spans="1:4">
      <c r="A50" s="7"/>
      <c r="B50" s="8" t="s">
        <v>46</v>
      </c>
      <c r="C50" s="10">
        <v>0</v>
      </c>
    </row>
    <row r="51" spans="1:4" ht="15.75">
      <c r="A51" s="17"/>
      <c r="B51" s="18" t="s">
        <v>47</v>
      </c>
      <c r="C51" s="19">
        <f>SUM(C45:C48,C43,C41,C31,C27,C16,C4)</f>
        <v>4.9297939985990524E-3</v>
      </c>
    </row>
    <row r="52" spans="1:4">
      <c r="A52" s="4" t="s">
        <v>48</v>
      </c>
      <c r="B52" s="5"/>
      <c r="C52" s="6">
        <v>0</v>
      </c>
    </row>
    <row r="53" spans="1:4">
      <c r="A53" s="7"/>
      <c r="B53" s="8" t="s">
        <v>49</v>
      </c>
      <c r="C53" s="10">
        <v>0</v>
      </c>
    </row>
    <row r="54" spans="1:4">
      <c r="A54" s="7"/>
      <c r="B54" s="8" t="s">
        <v>50</v>
      </c>
      <c r="C54" s="10">
        <v>0</v>
      </c>
    </row>
    <row r="55" spans="1:4">
      <c r="A55" s="7"/>
      <c r="B55" s="8" t="s">
        <v>51</v>
      </c>
      <c r="C55" s="10">
        <v>0</v>
      </c>
    </row>
    <row r="56" spans="1:4">
      <c r="A56" s="4" t="s">
        <v>52</v>
      </c>
      <c r="B56" s="5"/>
      <c r="C56" s="6">
        <v>0</v>
      </c>
    </row>
    <row r="57" spans="1:4">
      <c r="A57" s="4" t="s">
        <v>53</v>
      </c>
      <c r="B57" s="5"/>
      <c r="C57" s="6">
        <v>0</v>
      </c>
    </row>
    <row r="58" spans="1:4">
      <c r="A58" s="4" t="s">
        <v>54</v>
      </c>
      <c r="B58" s="5"/>
      <c r="C58" s="6">
        <v>0</v>
      </c>
    </row>
    <row r="59" spans="1:4">
      <c r="A59" s="4" t="s">
        <v>55</v>
      </c>
      <c r="B59" s="5"/>
      <c r="C59" s="6">
        <v>0</v>
      </c>
    </row>
    <row r="60" spans="1:4" ht="15.75" thickBot="1">
      <c r="A60" s="20" t="s">
        <v>56</v>
      </c>
      <c r="B60" s="21"/>
      <c r="C60" s="22">
        <v>0</v>
      </c>
    </row>
    <row r="61" spans="1:4" ht="16.5" thickBot="1">
      <c r="A61" s="23"/>
      <c r="B61" s="24" t="s">
        <v>57</v>
      </c>
      <c r="C61" s="25">
        <f>C4+C14+C15+C16+C26+C27+C31+C41+C43+C45+C46</f>
        <v>4.9297939403913915E-3</v>
      </c>
      <c r="D61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</dc:creator>
  <cp:lastModifiedBy>AGUSTIN</cp:lastModifiedBy>
  <dcterms:created xsi:type="dcterms:W3CDTF">2022-12-23T12:13:42Z</dcterms:created>
  <dcterms:modified xsi:type="dcterms:W3CDTF">2022-12-23T12:54:43Z</dcterms:modified>
</cp:coreProperties>
</file>