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:\3 Área de Dirección\4 Comunicación\2019\EXTERNA\WEB\TRANSPARENCIA\CONTRATACION\"/>
    </mc:Choice>
  </mc:AlternateContent>
  <xr:revisionPtr revIDLastSave="0" documentId="13_ncr:1_{0615201C-6B84-4219-AE8D-8FD286500837}" xr6:coauthVersionLast="45" xr6:coauthVersionMax="45" xr10:uidLastSave="{00000000-0000-0000-0000-000000000000}"/>
  <bookViews>
    <workbookView xWindow="23880" yWindow="-120" windowWidth="24240" windowHeight="13140" activeTab="1" xr2:uid="{A701FA4C-384C-4026-B2AA-220664782A99}"/>
  </bookViews>
  <sheets>
    <sheet name="RELACIÓN CONTRATOS MENORES" sheetId="2" r:id="rId1"/>
    <sheet name="% VS RESTO PROCEDIMIENTOS" sheetId="3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36" i="2" l="1"/>
  <c r="B37" i="2"/>
  <c r="B35" i="2"/>
  <c r="B34" i="2"/>
  <c r="B33" i="2"/>
  <c r="B32" i="2"/>
  <c r="B27" i="2"/>
  <c r="B26" i="2"/>
  <c r="B25" i="2"/>
  <c r="B24" i="2"/>
  <c r="B23" i="2"/>
  <c r="B22" i="2"/>
  <c r="B21" i="2"/>
  <c r="B20" i="2"/>
  <c r="B14" i="2"/>
  <c r="B13" i="2"/>
  <c r="B12" i="2"/>
  <c r="B11" i="2"/>
  <c r="B10" i="2"/>
  <c r="B9" i="2"/>
  <c r="B8" i="2"/>
  <c r="B7" i="2"/>
  <c r="B6" i="2"/>
  <c r="B5" i="2"/>
</calcChain>
</file>

<file path=xl/sharedStrings.xml><?xml version="1.0" encoding="utf-8"?>
<sst xmlns="http://schemas.openxmlformats.org/spreadsheetml/2006/main" count="106" uniqueCount="64">
  <si>
    <t>OBJETO</t>
  </si>
  <si>
    <t>IMPORTE CON IVA</t>
  </si>
  <si>
    <t>ADJUDICATARIO</t>
  </si>
  <si>
    <t>PUBLICACION BOLETIN UNION EUROPEA</t>
  </si>
  <si>
    <t>SERVICIOS DIGITALES PARA BOLETINES ESPALA</t>
  </si>
  <si>
    <t>FECHA</t>
  </si>
  <si>
    <t>DIGITALIZACION DEL PROYECTO ARQUITECTONICO DEL PALACIO</t>
  </si>
  <si>
    <t>LINEA 2, SL</t>
  </si>
  <si>
    <t>EVALUACION MEMORIA TECNICA CONTRATO MTO. INFORMATICO</t>
  </si>
  <si>
    <t>INSTITUTO TECNOLOGICO DE INFORMATICO</t>
  </si>
  <si>
    <t>SERVICIO DE PRENSA ELECTRONICA</t>
  </si>
  <si>
    <t>KIOSKO Y MAS</t>
  </si>
  <si>
    <t>ASESORAMIENTO JURIDICO CONTENCIOSO FOTOVOLTAICO</t>
  </si>
  <si>
    <t>DELOITTE ABOGADOS</t>
  </si>
  <si>
    <t>STAND PROPIO Y ASISTENCIA AL MEETING &amp; INCENTIVE SUMMIT</t>
  </si>
  <si>
    <t>EVENTO PLUS MEDIOS, SL</t>
  </si>
  <si>
    <t>ASISTENCIA FORO ICCA IBERIAN CHAPTER</t>
  </si>
  <si>
    <t>ICCA IBERIAL CHAPTER</t>
  </si>
  <si>
    <t>INFORME VALORACION PRODUCCION FOTOVOLTAICA</t>
  </si>
  <si>
    <t>JOSE LUIS MUR ESTADA</t>
  </si>
  <si>
    <t>SUSCRIPCION VALENCIA PLAZA</t>
  </si>
  <si>
    <t>UVEPE PLAZA</t>
  </si>
  <si>
    <t xml:space="preserve">INTERCAMBIO DE ESPACIOS </t>
  </si>
  <si>
    <t>FEDERICO DOMENECH</t>
  </si>
  <si>
    <t>PRESENTACION CANDIDATURA PREMIOS EVENTO PLUS</t>
  </si>
  <si>
    <t>INSCRIPCION Y ASISTENCIA CONGRESOS AIPC</t>
  </si>
  <si>
    <t>AIPC</t>
  </si>
  <si>
    <t>SERVICIO CATERING ACCION COMERCIAL UNIVERSIDAD</t>
  </si>
  <si>
    <t>HOSTELERIA INTOS</t>
  </si>
  <si>
    <t>INSERCION CAMARA DE VALENCIA</t>
  </si>
  <si>
    <t>CAMARA DE VALENCIA</t>
  </si>
  <si>
    <t>CARTELERIA</t>
  </si>
  <si>
    <t>MARC MARTI</t>
  </si>
  <si>
    <t>ASISTENCIA ESCUELA DE VERANO APCE</t>
  </si>
  <si>
    <t>APCE</t>
  </si>
  <si>
    <t>ASISTENCIA AL MCE SOUTH EUROPE 2019</t>
  </si>
  <si>
    <t>MCE</t>
  </si>
  <si>
    <t>ACCION COMERCIAL EN EL CLINICO</t>
  </si>
  <si>
    <t>LAURA T. BIGLIARDI GALFIONE</t>
  </si>
  <si>
    <t>AMPLIACION UTE AUDIOVISUALES</t>
  </si>
  <si>
    <t>UTE NUNSYS FLUGE</t>
  </si>
  <si>
    <t>CONTRATACION</t>
  </si>
  <si>
    <t>A DIRECTA</t>
  </si>
  <si>
    <t>ABIERTO</t>
  </si>
  <si>
    <t>INSCRIPCION Y ASISTENCIA CONGRESOS PCMA</t>
  </si>
  <si>
    <t>PCMA</t>
  </si>
  <si>
    <t xml:space="preserve">SUSCRIPCION CLUB EVENTO PLUS </t>
  </si>
  <si>
    <t>INSCRIPCION MARCA</t>
  </si>
  <si>
    <t>HERRERO Y ASOCIADOS</t>
  </si>
  <si>
    <t>CONFIGURACION DE MEGAFONIA</t>
  </si>
  <si>
    <t>RUYBESA</t>
  </si>
  <si>
    <t>CONTRATOS MENORES PRIMER TRIMESTRE</t>
  </si>
  <si>
    <t>CONTRATOS MENORES SEGUNDO TRIMESTRE</t>
  </si>
  <si>
    <t>CONTRATOS MENORES TERCER TRIMESTRE</t>
  </si>
  <si>
    <t>TOTAL CONTRATACION</t>
  </si>
  <si>
    <t>Etiquetas de fila</t>
  </si>
  <si>
    <t xml:space="preserve"> IMPORTE CON IVA</t>
  </si>
  <si>
    <t>%</t>
  </si>
  <si>
    <t>NUMERO</t>
  </si>
  <si>
    <t>1º TRIMESTRE</t>
  </si>
  <si>
    <t>2º TRIMESTRE</t>
  </si>
  <si>
    <t>3º TRIMESTRE</t>
  </si>
  <si>
    <t>ASISTENCIA A EVENTO DAY</t>
  </si>
  <si>
    <t>DATOS ESTADÍSTICOS SOBRE EL PORCENTAJE EN VOLUMEN PRESUPUESTARIO DE CONTRATOS ADJUDICADOS A TRAVÉS DE CADA PROCEDIMIENTO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</si>
</sst>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8" formatCode="0.0%"/>
  </numFmts>
  <fonts count="5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3" fontId="0" fillId="0" borderId="0" xfId="0" applyNumberFormat="1" applyAlignment="1">
      <alignment horizontal="center"/>
    </xf>
    <xf numFmtId="0" fontId="2" fillId="0" borderId="1" xfId="0" applyFont="1" applyBorder="1" applyAlignment="1">
      <alignment horizontal="left"/>
    </xf>
    <xf numFmtId="3" fontId="2" fillId="0" borderId="1" xfId="0" applyNumberFormat="1" applyFont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4" fillId="0" borderId="1" xfId="0" applyFont="1" applyBorder="1" applyAlignment="1">
      <alignment horizontal="center"/>
    </xf>
    <xf numFmtId="3" fontId="3" fillId="2" borderId="2" xfId="0" applyNumberFormat="1" applyFont="1" applyFill="1" applyBorder="1" applyAlignment="1">
      <alignment horizontal="center"/>
    </xf>
    <xf numFmtId="3" fontId="3" fillId="2" borderId="4" xfId="0" applyNumberFormat="1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0" xfId="0"/>
    <xf numFmtId="3" fontId="3" fillId="2" borderId="1" xfId="0" applyNumberFormat="1" applyFont="1" applyFill="1" applyBorder="1"/>
    <xf numFmtId="3" fontId="3" fillId="2" borderId="1" xfId="0" applyNumberFormat="1" applyFont="1" applyFill="1" applyBorder="1" applyAlignment="1">
      <alignment horizontal="center"/>
    </xf>
    <xf numFmtId="3" fontId="0" fillId="0" borderId="1" xfId="0" applyNumberFormat="1" applyBorder="1" applyAlignment="1">
      <alignment horizontal="left"/>
    </xf>
    <xf numFmtId="3" fontId="0" fillId="0" borderId="1" xfId="0" applyNumberFormat="1" applyBorder="1" applyAlignment="1">
      <alignment horizontal="center"/>
    </xf>
    <xf numFmtId="168" fontId="0" fillId="0" borderId="1" xfId="0" applyNumberFormat="1" applyBorder="1" applyAlignment="1">
      <alignment horizontal="center"/>
    </xf>
    <xf numFmtId="168" fontId="3" fillId="3" borderId="1" xfId="0" applyNumberFormat="1" applyFont="1" applyFill="1" applyBorder="1" applyAlignment="1">
      <alignment horizontal="center"/>
    </xf>
    <xf numFmtId="0" fontId="3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F50CDF-E4B3-4D2E-B477-3E5DCB45A984}">
  <dimension ref="A1:G109"/>
  <sheetViews>
    <sheetView view="pageLayout" zoomScaleNormal="100" workbookViewId="0">
      <selection activeCell="A38" sqref="A38"/>
    </sheetView>
  </sheetViews>
  <sheetFormatPr baseColWidth="10" defaultRowHeight="15" x14ac:dyDescent="0.25"/>
  <cols>
    <col min="1" max="1" width="46" customWidth="1"/>
    <col min="2" max="2" width="17" customWidth="1"/>
    <col min="3" max="3" width="22.28515625" style="1" customWidth="1"/>
    <col min="4" max="5" width="27.7109375" customWidth="1"/>
    <col min="6" max="6" width="47.85546875" customWidth="1"/>
    <col min="7" max="7" width="15.42578125" style="1" customWidth="1"/>
    <col min="14" max="14" width="63.28515625" customWidth="1"/>
    <col min="15" max="15" width="30.5703125" customWidth="1"/>
    <col min="16" max="16" width="25.5703125" customWidth="1"/>
    <col min="17" max="17" width="37.7109375" customWidth="1"/>
    <col min="18" max="18" width="23.5703125" customWidth="1"/>
  </cols>
  <sheetData>
    <row r="1" spans="1:7" x14ac:dyDescent="0.25">
      <c r="C1"/>
      <c r="G1"/>
    </row>
    <row r="2" spans="1:7" x14ac:dyDescent="0.25">
      <c r="C2"/>
      <c r="G2"/>
    </row>
    <row r="3" spans="1:7" ht="15.75" x14ac:dyDescent="0.25">
      <c r="A3" s="2" t="s">
        <v>51</v>
      </c>
      <c r="C3"/>
      <c r="G3"/>
    </row>
    <row r="4" spans="1:7" x14ac:dyDescent="0.25">
      <c r="A4" s="7" t="s">
        <v>0</v>
      </c>
      <c r="B4" s="7" t="s">
        <v>1</v>
      </c>
      <c r="C4" s="7" t="s">
        <v>41</v>
      </c>
      <c r="D4" s="7" t="s">
        <v>2</v>
      </c>
      <c r="E4" s="7" t="s">
        <v>5</v>
      </c>
      <c r="G4"/>
    </row>
    <row r="5" spans="1:7" x14ac:dyDescent="0.25">
      <c r="A5" s="4" t="s">
        <v>3</v>
      </c>
      <c r="B5" s="5">
        <f>300*1.21</f>
        <v>363</v>
      </c>
      <c r="C5" s="5" t="s">
        <v>42</v>
      </c>
      <c r="D5" s="4" t="s">
        <v>4</v>
      </c>
      <c r="E5" s="6">
        <v>43483</v>
      </c>
      <c r="G5"/>
    </row>
    <row r="6" spans="1:7" x14ac:dyDescent="0.25">
      <c r="A6" s="4" t="s">
        <v>12</v>
      </c>
      <c r="B6" s="5">
        <f>14800*1.21</f>
        <v>17908</v>
      </c>
      <c r="C6" s="5" t="s">
        <v>42</v>
      </c>
      <c r="D6" s="4" t="s">
        <v>13</v>
      </c>
      <c r="E6" s="6">
        <v>43483</v>
      </c>
      <c r="G6"/>
    </row>
    <row r="7" spans="1:7" x14ac:dyDescent="0.25">
      <c r="A7" s="4" t="s">
        <v>31</v>
      </c>
      <c r="B7" s="5">
        <f>14999*1.21</f>
        <v>18148.79</v>
      </c>
      <c r="C7" s="5" t="s">
        <v>42</v>
      </c>
      <c r="D7" s="4" t="s">
        <v>32</v>
      </c>
      <c r="E7" s="6">
        <v>43483</v>
      </c>
      <c r="G7"/>
    </row>
    <row r="8" spans="1:7" x14ac:dyDescent="0.25">
      <c r="A8" s="4" t="s">
        <v>8</v>
      </c>
      <c r="B8" s="5">
        <f>450*1.21</f>
        <v>544.5</v>
      </c>
      <c r="C8" s="5" t="s">
        <v>42</v>
      </c>
      <c r="D8" s="4" t="s">
        <v>9</v>
      </c>
      <c r="E8" s="6">
        <v>43493</v>
      </c>
      <c r="G8"/>
    </row>
    <row r="9" spans="1:7" x14ac:dyDescent="0.25">
      <c r="A9" s="4" t="s">
        <v>18</v>
      </c>
      <c r="B9" s="5">
        <f>2500*1.21</f>
        <v>3025</v>
      </c>
      <c r="C9" s="5" t="s">
        <v>42</v>
      </c>
      <c r="D9" s="4" t="s">
        <v>19</v>
      </c>
      <c r="E9" s="6">
        <v>43500</v>
      </c>
      <c r="G9"/>
    </row>
    <row r="10" spans="1:7" x14ac:dyDescent="0.25">
      <c r="A10" s="4" t="s">
        <v>6</v>
      </c>
      <c r="B10" s="5">
        <f>1846.75*1.21</f>
        <v>2234.5675000000001</v>
      </c>
      <c r="C10" s="5" t="s">
        <v>42</v>
      </c>
      <c r="D10" s="4" t="s">
        <v>7</v>
      </c>
      <c r="E10" s="6">
        <v>43502</v>
      </c>
      <c r="G10"/>
    </row>
    <row r="11" spans="1:7" x14ac:dyDescent="0.25">
      <c r="A11" s="4" t="s">
        <v>14</v>
      </c>
      <c r="B11" s="5">
        <f>2100*1.21</f>
        <v>2541</v>
      </c>
      <c r="C11" s="5" t="s">
        <v>42</v>
      </c>
      <c r="D11" s="4" t="s">
        <v>15</v>
      </c>
      <c r="E11" s="6">
        <v>43521</v>
      </c>
      <c r="G11"/>
    </row>
    <row r="12" spans="1:7" x14ac:dyDescent="0.25">
      <c r="A12" s="4" t="s">
        <v>16</v>
      </c>
      <c r="B12" s="5">
        <f>200*1.21</f>
        <v>242</v>
      </c>
      <c r="C12" s="5" t="s">
        <v>42</v>
      </c>
      <c r="D12" s="4" t="s">
        <v>17</v>
      </c>
      <c r="E12" s="6">
        <v>43528</v>
      </c>
      <c r="G12"/>
    </row>
    <row r="13" spans="1:7" x14ac:dyDescent="0.25">
      <c r="A13" s="4" t="s">
        <v>10</v>
      </c>
      <c r="B13" s="5">
        <f>319.1*1.21</f>
        <v>386.11099999999999</v>
      </c>
      <c r="C13" s="5" t="s">
        <v>42</v>
      </c>
      <c r="D13" s="4" t="s">
        <v>11</v>
      </c>
      <c r="E13" s="6">
        <v>43531</v>
      </c>
      <c r="G13"/>
    </row>
    <row r="14" spans="1:7" x14ac:dyDescent="0.25">
      <c r="A14" s="4" t="s">
        <v>22</v>
      </c>
      <c r="B14" s="5">
        <f>4960*1.21</f>
        <v>6001.5999999999995</v>
      </c>
      <c r="C14" s="5" t="s">
        <v>42</v>
      </c>
      <c r="D14" s="4" t="s">
        <v>23</v>
      </c>
      <c r="E14" s="6">
        <v>43550</v>
      </c>
      <c r="G14"/>
    </row>
    <row r="15" spans="1:7" x14ac:dyDescent="0.25">
      <c r="C15"/>
      <c r="G15"/>
    </row>
    <row r="16" spans="1:7" x14ac:dyDescent="0.25">
      <c r="C16"/>
      <c r="G16"/>
    </row>
    <row r="17" spans="1:7" x14ac:dyDescent="0.25">
      <c r="C17"/>
      <c r="G17"/>
    </row>
    <row r="18" spans="1:7" ht="15.75" x14ac:dyDescent="0.25">
      <c r="A18" s="2" t="s">
        <v>52</v>
      </c>
      <c r="C18"/>
      <c r="G18"/>
    </row>
    <row r="19" spans="1:7" x14ac:dyDescent="0.25">
      <c r="A19" s="7" t="s">
        <v>0</v>
      </c>
      <c r="B19" s="7" t="s">
        <v>1</v>
      </c>
      <c r="C19" s="7" t="s">
        <v>41</v>
      </c>
      <c r="D19" s="7" t="s">
        <v>2</v>
      </c>
      <c r="E19" s="7" t="s">
        <v>5</v>
      </c>
      <c r="G19"/>
    </row>
    <row r="20" spans="1:7" x14ac:dyDescent="0.25">
      <c r="A20" s="4" t="s">
        <v>20</v>
      </c>
      <c r="B20" s="5">
        <f>46.15*1.21</f>
        <v>55.841499999999996</v>
      </c>
      <c r="C20" s="5" t="s">
        <v>42</v>
      </c>
      <c r="D20" s="4" t="s">
        <v>21</v>
      </c>
      <c r="E20" s="6">
        <v>43563</v>
      </c>
      <c r="G20"/>
    </row>
    <row r="21" spans="1:7" x14ac:dyDescent="0.25">
      <c r="A21" s="4" t="s">
        <v>27</v>
      </c>
      <c r="B21" s="5">
        <f>150*1.21</f>
        <v>181.5</v>
      </c>
      <c r="C21" s="5" t="s">
        <v>42</v>
      </c>
      <c r="D21" s="4" t="s">
        <v>28</v>
      </c>
      <c r="E21" s="6">
        <v>43564</v>
      </c>
      <c r="G21"/>
    </row>
    <row r="22" spans="1:7" x14ac:dyDescent="0.25">
      <c r="A22" s="4" t="s">
        <v>24</v>
      </c>
      <c r="B22" s="5">
        <f>200*1.21</f>
        <v>242</v>
      </c>
      <c r="C22" s="5" t="s">
        <v>42</v>
      </c>
      <c r="D22" s="4" t="s">
        <v>15</v>
      </c>
      <c r="E22" s="6">
        <v>43571</v>
      </c>
      <c r="G22"/>
    </row>
    <row r="23" spans="1:7" x14ac:dyDescent="0.25">
      <c r="A23" s="4" t="s">
        <v>25</v>
      </c>
      <c r="B23" s="5">
        <f>1066.17*1.21</f>
        <v>1290.0657000000001</v>
      </c>
      <c r="C23" s="5" t="s">
        <v>42</v>
      </c>
      <c r="D23" s="4" t="s">
        <v>26</v>
      </c>
      <c r="E23" s="6">
        <v>43579</v>
      </c>
      <c r="G23"/>
    </row>
    <row r="24" spans="1:7" x14ac:dyDescent="0.25">
      <c r="A24" s="4" t="s">
        <v>29</v>
      </c>
      <c r="B24" s="5">
        <f>550*1.21</f>
        <v>665.5</v>
      </c>
      <c r="C24" s="5" t="s">
        <v>42</v>
      </c>
      <c r="D24" s="4" t="s">
        <v>30</v>
      </c>
      <c r="E24" s="6">
        <v>43599</v>
      </c>
      <c r="G24"/>
    </row>
    <row r="25" spans="1:7" x14ac:dyDescent="0.25">
      <c r="A25" s="4" t="s">
        <v>33</v>
      </c>
      <c r="B25" s="5">
        <f>370*1.21</f>
        <v>447.7</v>
      </c>
      <c r="C25" s="5" t="s">
        <v>42</v>
      </c>
      <c r="D25" s="4" t="s">
        <v>34</v>
      </c>
      <c r="E25" s="6">
        <v>43636</v>
      </c>
      <c r="G25"/>
    </row>
    <row r="26" spans="1:7" x14ac:dyDescent="0.25">
      <c r="A26" s="4" t="s">
        <v>35</v>
      </c>
      <c r="B26" s="5">
        <f>2200*1.21</f>
        <v>2662</v>
      </c>
      <c r="C26" s="5" t="s">
        <v>42</v>
      </c>
      <c r="D26" s="4" t="s">
        <v>36</v>
      </c>
      <c r="E26" s="6">
        <v>43636</v>
      </c>
      <c r="G26"/>
    </row>
    <row r="27" spans="1:7" x14ac:dyDescent="0.25">
      <c r="A27" s="4" t="s">
        <v>37</v>
      </c>
      <c r="B27" s="5">
        <f>300*1.21</f>
        <v>363</v>
      </c>
      <c r="C27" s="5" t="s">
        <v>42</v>
      </c>
      <c r="D27" s="4" t="s">
        <v>38</v>
      </c>
      <c r="E27" s="6">
        <v>43642</v>
      </c>
      <c r="G27"/>
    </row>
    <row r="28" spans="1:7" x14ac:dyDescent="0.25">
      <c r="C28"/>
      <c r="G28"/>
    </row>
    <row r="29" spans="1:7" x14ac:dyDescent="0.25">
      <c r="C29"/>
      <c r="G29"/>
    </row>
    <row r="30" spans="1:7" ht="15.75" x14ac:dyDescent="0.25">
      <c r="A30" s="2" t="s">
        <v>53</v>
      </c>
      <c r="C30"/>
      <c r="G30"/>
    </row>
    <row r="31" spans="1:7" x14ac:dyDescent="0.25">
      <c r="A31" s="7" t="s">
        <v>0</v>
      </c>
      <c r="B31" s="7" t="s">
        <v>1</v>
      </c>
      <c r="C31" s="7" t="s">
        <v>41</v>
      </c>
      <c r="D31" s="7" t="s">
        <v>2</v>
      </c>
      <c r="E31" s="7" t="s">
        <v>5</v>
      </c>
      <c r="G31"/>
    </row>
    <row r="32" spans="1:7" x14ac:dyDescent="0.25">
      <c r="A32" s="4" t="s">
        <v>39</v>
      </c>
      <c r="B32" s="5">
        <f>150000*1.21</f>
        <v>181500</v>
      </c>
      <c r="C32" s="5" t="s">
        <v>42</v>
      </c>
      <c r="D32" s="4" t="s">
        <v>40</v>
      </c>
      <c r="E32" s="6">
        <v>43665</v>
      </c>
      <c r="G32"/>
    </row>
    <row r="33" spans="1:7" x14ac:dyDescent="0.25">
      <c r="A33" s="4" t="s">
        <v>44</v>
      </c>
      <c r="B33" s="5">
        <f>900*1.21</f>
        <v>1089</v>
      </c>
      <c r="C33" s="5" t="s">
        <v>42</v>
      </c>
      <c r="D33" s="4" t="s">
        <v>45</v>
      </c>
      <c r="E33" s="6">
        <v>43671</v>
      </c>
      <c r="G33"/>
    </row>
    <row r="34" spans="1:7" x14ac:dyDescent="0.25">
      <c r="A34" s="4" t="s">
        <v>49</v>
      </c>
      <c r="B34" s="5">
        <f>724.1*1.21</f>
        <v>876.16100000000006</v>
      </c>
      <c r="C34" s="5" t="s">
        <v>42</v>
      </c>
      <c r="D34" s="4" t="s">
        <v>50</v>
      </c>
      <c r="E34" s="6">
        <v>43691</v>
      </c>
      <c r="G34"/>
    </row>
    <row r="35" spans="1:7" x14ac:dyDescent="0.25">
      <c r="A35" s="4" t="s">
        <v>46</v>
      </c>
      <c r="B35" s="5">
        <f>2250*1.21</f>
        <v>2722.5</v>
      </c>
      <c r="C35" s="5" t="s">
        <v>42</v>
      </c>
      <c r="D35" s="4" t="s">
        <v>15</v>
      </c>
      <c r="E35" s="6">
        <v>43711</v>
      </c>
      <c r="G35"/>
    </row>
    <row r="36" spans="1:7" x14ac:dyDescent="0.25">
      <c r="A36" s="4" t="s">
        <v>62</v>
      </c>
      <c r="B36" s="5">
        <f>1500*1.21</f>
        <v>1815</v>
      </c>
      <c r="C36" s="5" t="s">
        <v>42</v>
      </c>
      <c r="D36" s="4" t="s">
        <v>15</v>
      </c>
      <c r="E36" s="6">
        <v>43734</v>
      </c>
      <c r="G36"/>
    </row>
    <row r="37" spans="1:7" x14ac:dyDescent="0.25">
      <c r="A37" s="4" t="s">
        <v>47</v>
      </c>
      <c r="B37" s="5">
        <f>285*1.21</f>
        <v>344.84999999999997</v>
      </c>
      <c r="C37" s="5" t="s">
        <v>42</v>
      </c>
      <c r="D37" s="4" t="s">
        <v>48</v>
      </c>
      <c r="E37" s="6">
        <v>43719</v>
      </c>
      <c r="G37"/>
    </row>
    <row r="38" spans="1:7" x14ac:dyDescent="0.25">
      <c r="C38"/>
      <c r="G38"/>
    </row>
    <row r="39" spans="1:7" x14ac:dyDescent="0.25">
      <c r="C39"/>
      <c r="G39"/>
    </row>
    <row r="40" spans="1:7" x14ac:dyDescent="0.25">
      <c r="C40"/>
      <c r="G40"/>
    </row>
    <row r="41" spans="1:7" x14ac:dyDescent="0.25">
      <c r="C41"/>
      <c r="G41"/>
    </row>
    <row r="42" spans="1:7" x14ac:dyDescent="0.25">
      <c r="C42"/>
      <c r="G42"/>
    </row>
    <row r="43" spans="1:7" x14ac:dyDescent="0.25">
      <c r="C43"/>
      <c r="G43"/>
    </row>
    <row r="44" spans="1:7" x14ac:dyDescent="0.25">
      <c r="C44"/>
      <c r="G44"/>
    </row>
    <row r="45" spans="1:7" x14ac:dyDescent="0.25">
      <c r="C45"/>
      <c r="G45"/>
    </row>
    <row r="46" spans="1:7" x14ac:dyDescent="0.25">
      <c r="C46"/>
      <c r="G46"/>
    </row>
    <row r="47" spans="1:7" x14ac:dyDescent="0.25">
      <c r="C47"/>
      <c r="G47"/>
    </row>
    <row r="48" spans="1:7" x14ac:dyDescent="0.25">
      <c r="C48"/>
      <c r="G48"/>
    </row>
    <row r="49" spans="3:7" x14ac:dyDescent="0.25">
      <c r="C49"/>
      <c r="G49"/>
    </row>
    <row r="50" spans="3:7" x14ac:dyDescent="0.25">
      <c r="C50"/>
      <c r="G50"/>
    </row>
    <row r="51" spans="3:7" x14ac:dyDescent="0.25">
      <c r="C51"/>
      <c r="G51"/>
    </row>
    <row r="52" spans="3:7" x14ac:dyDescent="0.25">
      <c r="C52"/>
      <c r="G52"/>
    </row>
    <row r="53" spans="3:7" x14ac:dyDescent="0.25">
      <c r="C53"/>
      <c r="G53"/>
    </row>
    <row r="54" spans="3:7" x14ac:dyDescent="0.25">
      <c r="C54"/>
      <c r="G54"/>
    </row>
    <row r="55" spans="3:7" x14ac:dyDescent="0.25">
      <c r="C55"/>
      <c r="G55"/>
    </row>
    <row r="56" spans="3:7" x14ac:dyDescent="0.25">
      <c r="C56"/>
      <c r="G56"/>
    </row>
    <row r="57" spans="3:7" x14ac:dyDescent="0.25">
      <c r="C57"/>
      <c r="G57"/>
    </row>
    <row r="58" spans="3:7" x14ac:dyDescent="0.25">
      <c r="C58"/>
      <c r="G58"/>
    </row>
    <row r="59" spans="3:7" x14ac:dyDescent="0.25">
      <c r="C59"/>
      <c r="G59"/>
    </row>
    <row r="60" spans="3:7" x14ac:dyDescent="0.25">
      <c r="C60"/>
      <c r="G60"/>
    </row>
    <row r="61" spans="3:7" x14ac:dyDescent="0.25">
      <c r="D61" s="3"/>
      <c r="E61" s="3"/>
    </row>
    <row r="62" spans="3:7" x14ac:dyDescent="0.25">
      <c r="D62" s="3"/>
      <c r="E62" s="3"/>
    </row>
    <row r="63" spans="3:7" x14ac:dyDescent="0.25">
      <c r="D63" s="3"/>
      <c r="E63" s="3"/>
    </row>
    <row r="64" spans="3:7" x14ac:dyDescent="0.25">
      <c r="D64" s="3"/>
      <c r="E64" s="3"/>
    </row>
    <row r="65" spans="4:5" x14ac:dyDescent="0.25">
      <c r="D65" s="3"/>
      <c r="E65" s="3"/>
    </row>
    <row r="66" spans="4:5" x14ac:dyDescent="0.25">
      <c r="D66" s="3"/>
      <c r="E66" s="3"/>
    </row>
    <row r="67" spans="4:5" x14ac:dyDescent="0.25">
      <c r="D67" s="3"/>
      <c r="E67" s="3"/>
    </row>
    <row r="68" spans="4:5" x14ac:dyDescent="0.25">
      <c r="D68" s="3"/>
      <c r="E68" s="3"/>
    </row>
    <row r="69" spans="4:5" x14ac:dyDescent="0.25">
      <c r="D69" s="3"/>
      <c r="E69" s="3"/>
    </row>
    <row r="70" spans="4:5" x14ac:dyDescent="0.25">
      <c r="D70" s="3"/>
      <c r="E70" s="3"/>
    </row>
    <row r="71" spans="4:5" x14ac:dyDescent="0.25">
      <c r="D71" s="3"/>
      <c r="E71" s="3"/>
    </row>
    <row r="72" spans="4:5" x14ac:dyDescent="0.25">
      <c r="D72" s="3"/>
      <c r="E72" s="3"/>
    </row>
    <row r="73" spans="4:5" x14ac:dyDescent="0.25">
      <c r="D73" s="3"/>
      <c r="E73" s="3"/>
    </row>
    <row r="74" spans="4:5" x14ac:dyDescent="0.25">
      <c r="D74" s="3"/>
      <c r="E74" s="3"/>
    </row>
    <row r="75" spans="4:5" x14ac:dyDescent="0.25">
      <c r="D75" s="3"/>
      <c r="E75" s="3"/>
    </row>
    <row r="76" spans="4:5" x14ac:dyDescent="0.25">
      <c r="D76" s="3"/>
      <c r="E76" s="3"/>
    </row>
    <row r="77" spans="4:5" x14ac:dyDescent="0.25">
      <c r="D77" s="3"/>
      <c r="E77" s="3"/>
    </row>
    <row r="78" spans="4:5" x14ac:dyDescent="0.25">
      <c r="D78" s="3"/>
      <c r="E78" s="3"/>
    </row>
    <row r="79" spans="4:5" x14ac:dyDescent="0.25">
      <c r="D79" s="3"/>
      <c r="E79" s="3"/>
    </row>
    <row r="80" spans="4:5" x14ac:dyDescent="0.25">
      <c r="D80" s="3"/>
      <c r="E80" s="3"/>
    </row>
    <row r="81" spans="4:5" x14ac:dyDescent="0.25">
      <c r="D81" s="3"/>
      <c r="E81" s="3"/>
    </row>
    <row r="82" spans="4:5" x14ac:dyDescent="0.25">
      <c r="D82" s="3"/>
      <c r="E82" s="3"/>
    </row>
    <row r="83" spans="4:5" x14ac:dyDescent="0.25">
      <c r="D83" s="3"/>
      <c r="E83" s="3"/>
    </row>
    <row r="84" spans="4:5" x14ac:dyDescent="0.25">
      <c r="D84" s="3"/>
      <c r="E84" s="3"/>
    </row>
    <row r="85" spans="4:5" x14ac:dyDescent="0.25">
      <c r="D85" s="3"/>
      <c r="E85" s="3"/>
    </row>
    <row r="86" spans="4:5" x14ac:dyDescent="0.25">
      <c r="D86" s="3"/>
      <c r="E86" s="3"/>
    </row>
    <row r="87" spans="4:5" x14ac:dyDescent="0.25">
      <c r="D87" s="3"/>
      <c r="E87" s="3"/>
    </row>
    <row r="88" spans="4:5" x14ac:dyDescent="0.25">
      <c r="D88" s="3"/>
      <c r="E88" s="3"/>
    </row>
    <row r="89" spans="4:5" x14ac:dyDescent="0.25">
      <c r="D89" s="3"/>
      <c r="E89" s="3"/>
    </row>
    <row r="90" spans="4:5" x14ac:dyDescent="0.25">
      <c r="D90" s="3"/>
      <c r="E90" s="3"/>
    </row>
    <row r="91" spans="4:5" x14ac:dyDescent="0.25">
      <c r="D91" s="3"/>
      <c r="E91" s="3"/>
    </row>
    <row r="92" spans="4:5" x14ac:dyDescent="0.25">
      <c r="D92" s="3"/>
      <c r="E92" s="3"/>
    </row>
    <row r="93" spans="4:5" x14ac:dyDescent="0.25">
      <c r="D93" s="3"/>
      <c r="E93" s="3"/>
    </row>
    <row r="94" spans="4:5" x14ac:dyDescent="0.25">
      <c r="D94" s="3"/>
      <c r="E94" s="3"/>
    </row>
    <row r="95" spans="4:5" x14ac:dyDescent="0.25">
      <c r="D95" s="3"/>
      <c r="E95" s="3"/>
    </row>
    <row r="96" spans="4:5" x14ac:dyDescent="0.25">
      <c r="D96" s="3"/>
      <c r="E96" s="3"/>
    </row>
    <row r="97" spans="4:5" x14ac:dyDescent="0.25">
      <c r="D97" s="3"/>
      <c r="E97" s="3"/>
    </row>
    <row r="98" spans="4:5" x14ac:dyDescent="0.25">
      <c r="D98" s="3"/>
      <c r="E98" s="3"/>
    </row>
    <row r="99" spans="4:5" x14ac:dyDescent="0.25">
      <c r="D99" s="3"/>
      <c r="E99" s="3"/>
    </row>
    <row r="100" spans="4:5" x14ac:dyDescent="0.25">
      <c r="D100" s="3"/>
      <c r="E100" s="3"/>
    </row>
    <row r="101" spans="4:5" x14ac:dyDescent="0.25">
      <c r="D101" s="3"/>
      <c r="E101" s="3"/>
    </row>
    <row r="102" spans="4:5" x14ac:dyDescent="0.25">
      <c r="D102" s="3"/>
      <c r="E102" s="3"/>
    </row>
    <row r="103" spans="4:5" x14ac:dyDescent="0.25">
      <c r="D103" s="3"/>
      <c r="E103" s="3"/>
    </row>
    <row r="104" spans="4:5" x14ac:dyDescent="0.25">
      <c r="D104" s="3"/>
      <c r="E104" s="3"/>
    </row>
    <row r="105" spans="4:5" x14ac:dyDescent="0.25">
      <c r="D105" s="3"/>
      <c r="E105" s="3"/>
    </row>
    <row r="106" spans="4:5" x14ac:dyDescent="0.25">
      <c r="D106" s="3"/>
      <c r="E106" s="3"/>
    </row>
    <row r="107" spans="4:5" x14ac:dyDescent="0.25">
      <c r="D107" s="3"/>
      <c r="E107" s="3"/>
    </row>
    <row r="108" spans="4:5" x14ac:dyDescent="0.25">
      <c r="D108" s="3"/>
      <c r="E108" s="3"/>
    </row>
    <row r="109" spans="4:5" x14ac:dyDescent="0.25">
      <c r="D109" s="3"/>
      <c r="E109" s="3"/>
    </row>
  </sheetData>
  <pageMargins left="0.7" right="0.7" top="0.75" bottom="0.75" header="0.3" footer="0.3"/>
  <pageSetup paperSize="9" scale="86" orientation="landscape" r:id="rId1"/>
  <headerFooter>
    <oddHeader>&amp;CPALACIO DE CONGRESOS DE VALÈNCIA
RELACIÓN DE CONTRATOS MENORES 2019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7379D7-27EA-4426-957A-F2FF68BB78DD}">
  <dimension ref="A1:J9"/>
  <sheetViews>
    <sheetView tabSelected="1" view="pageLayout" zoomScaleNormal="100" workbookViewId="0">
      <selection activeCell="D11" sqref="D11"/>
    </sheetView>
  </sheetViews>
  <sheetFormatPr baseColWidth="10" defaultRowHeight="15" x14ac:dyDescent="0.25"/>
  <cols>
    <col min="1" max="1" width="19.85546875" bestFit="1" customWidth="1"/>
    <col min="2" max="2" width="17.7109375" bestFit="1" customWidth="1"/>
    <col min="3" max="3" width="6.140625" bestFit="1" customWidth="1"/>
    <col min="4" max="4" width="9.28515625" bestFit="1" customWidth="1"/>
    <col min="5" max="5" width="17.7109375" bestFit="1" customWidth="1"/>
    <col min="6" max="6" width="6.140625" bestFit="1" customWidth="1"/>
    <col min="7" max="7" width="9.28515625" bestFit="1" customWidth="1"/>
    <col min="8" max="8" width="17.7109375" bestFit="1" customWidth="1"/>
    <col min="9" max="10" width="12.85546875" customWidth="1"/>
  </cols>
  <sheetData>
    <row r="1" spans="1:10" s="11" customFormat="1" x14ac:dyDescent="0.25"/>
    <row r="2" spans="1:10" x14ac:dyDescent="0.25">
      <c r="A2" s="18" t="s">
        <v>63</v>
      </c>
      <c r="B2" s="18"/>
      <c r="C2" s="18"/>
      <c r="D2" s="18"/>
      <c r="E2" s="18"/>
      <c r="F2" s="18"/>
      <c r="G2" s="18"/>
      <c r="H2" s="18"/>
      <c r="I2" s="18"/>
      <c r="J2" s="11"/>
    </row>
    <row r="4" spans="1:10" x14ac:dyDescent="0.25">
      <c r="A4" s="12"/>
      <c r="B4" s="8" t="s">
        <v>42</v>
      </c>
      <c r="C4" s="9"/>
      <c r="D4" s="10"/>
      <c r="E4" s="8" t="s">
        <v>43</v>
      </c>
      <c r="F4" s="9"/>
      <c r="G4" s="10"/>
      <c r="H4" s="8" t="s">
        <v>54</v>
      </c>
      <c r="I4" s="10"/>
    </row>
    <row r="5" spans="1:10" x14ac:dyDescent="0.25">
      <c r="A5" s="12" t="s">
        <v>55</v>
      </c>
      <c r="B5" s="13" t="s">
        <v>56</v>
      </c>
      <c r="C5" s="13" t="s">
        <v>57</v>
      </c>
      <c r="D5" s="13" t="s">
        <v>58</v>
      </c>
      <c r="E5" s="13" t="s">
        <v>56</v>
      </c>
      <c r="F5" s="13" t="s">
        <v>57</v>
      </c>
      <c r="G5" s="13" t="s">
        <v>58</v>
      </c>
      <c r="H5" s="13" t="s">
        <v>56</v>
      </c>
      <c r="I5" s="13" t="s">
        <v>58</v>
      </c>
    </row>
    <row r="6" spans="1:10" x14ac:dyDescent="0.25">
      <c r="A6" s="14" t="s">
        <v>59</v>
      </c>
      <c r="B6" s="15">
        <v>51394.568499999994</v>
      </c>
      <c r="C6" s="16">
        <v>4.1269437815967966E-2</v>
      </c>
      <c r="D6" s="15">
        <v>10</v>
      </c>
      <c r="E6" s="15">
        <v>1193947.5349999999</v>
      </c>
      <c r="F6" s="16">
        <v>0.95873056218403196</v>
      </c>
      <c r="G6" s="15">
        <v>11</v>
      </c>
      <c r="H6" s="15">
        <v>1245342.1035</v>
      </c>
      <c r="I6" s="15">
        <v>21</v>
      </c>
    </row>
    <row r="7" spans="1:10" x14ac:dyDescent="0.25">
      <c r="A7" s="14" t="s">
        <v>60</v>
      </c>
      <c r="B7" s="15">
        <v>5907.6072000000004</v>
      </c>
      <c r="C7" s="16">
        <v>1.0262884141356015E-2</v>
      </c>
      <c r="D7" s="15">
        <v>8</v>
      </c>
      <c r="E7" s="15">
        <v>569720.75600000005</v>
      </c>
      <c r="F7" s="16">
        <v>0.98973711585864399</v>
      </c>
      <c r="G7" s="15">
        <v>9</v>
      </c>
      <c r="H7" s="15">
        <v>575628.36320000002</v>
      </c>
      <c r="I7" s="15">
        <v>17</v>
      </c>
    </row>
    <row r="8" spans="1:10" x14ac:dyDescent="0.25">
      <c r="A8" s="14" t="s">
        <v>61</v>
      </c>
      <c r="B8" s="15">
        <v>186532.511</v>
      </c>
      <c r="C8" s="16">
        <v>0.44520274692406903</v>
      </c>
      <c r="D8" s="15">
        <v>5</v>
      </c>
      <c r="E8" s="15">
        <v>232450.7776</v>
      </c>
      <c r="F8" s="16">
        <v>0.55479725307593086</v>
      </c>
      <c r="G8" s="15">
        <v>6</v>
      </c>
      <c r="H8" s="15">
        <v>418983.28860000003</v>
      </c>
      <c r="I8" s="15">
        <v>11</v>
      </c>
    </row>
    <row r="9" spans="1:10" x14ac:dyDescent="0.25">
      <c r="A9" s="11"/>
      <c r="B9" s="13">
        <v>243834.68669999999</v>
      </c>
      <c r="C9" s="17">
        <v>0.10885701819649526</v>
      </c>
      <c r="D9" s="13">
        <v>23</v>
      </c>
      <c r="E9" s="13">
        <v>1996119.0685999999</v>
      </c>
      <c r="F9" s="17">
        <v>0.89114298180350471</v>
      </c>
      <c r="G9" s="13">
        <v>26</v>
      </c>
      <c r="H9" s="13">
        <v>2239953.7552999998</v>
      </c>
      <c r="I9" s="13">
        <v>49</v>
      </c>
    </row>
  </sheetData>
  <mergeCells count="3">
    <mergeCell ref="B4:D4"/>
    <mergeCell ref="E4:G4"/>
    <mergeCell ref="H4:I4"/>
  </mergeCells>
  <pageMargins left="0.7" right="0.7" top="0.75" bottom="0.75" header="0.3" footer="0.3"/>
  <pageSetup paperSize="9" scale="68" orientation="portrait" horizontalDpi="1200" verticalDpi="1200" r:id="rId1"/>
  <headerFooter>
    <oddHeader>&amp;CPALACIO DE CONGRESOS DE VALÈNCIA
DATOS ESTADÍSTICOS CONTRATOS MENORES SOBRE RESTO DE PROCEDIMIENTOS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RELACIÓN CONTRATOS MENORES</vt:lpstr>
      <vt:lpstr>% VS RESTO PROCEDIMIENTOS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Sobrino</dc:creator>
  <cp:lastModifiedBy>Trini Aguilar</cp:lastModifiedBy>
  <dcterms:created xsi:type="dcterms:W3CDTF">2019-11-11T14:33:45Z</dcterms:created>
  <dcterms:modified xsi:type="dcterms:W3CDTF">2019-11-12T16:38:12Z</dcterms:modified>
</cp:coreProperties>
</file>