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snavesvlc.sharepoint.com/sites/Administracion/Shared Documents/Administración/Contabilidad/2025/SERVICIO FINANCIERO/PMP/02 FEBRERO/"/>
    </mc:Choice>
  </mc:AlternateContent>
  <xr:revisionPtr revIDLastSave="1" documentId="8_{AFDDD81A-6EF2-4091-9A4F-0B84608E4DD3}" xr6:coauthVersionLast="47" xr6:coauthVersionMax="47" xr10:uidLastSave="{35A177F2-F28C-4185-AA4D-A2BBAB040734}"/>
  <bookViews>
    <workbookView minimized="1" xWindow="18600" yWindow="1035" windowWidth="11235" windowHeight="15600" xr2:uid="{00000000-000D-0000-FFFF-FFFF00000000}"/>
  </bookViews>
  <sheets>
    <sheet name="Facturas pendientes" sheetId="1" r:id="rId1"/>
    <sheet name="Facturas pagad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6" i="2" l="1"/>
  <c r="F176" i="2"/>
  <c r="F174" i="2"/>
  <c r="F175" i="2"/>
  <c r="F173" i="2"/>
  <c r="F172" i="2"/>
  <c r="E161" i="2"/>
  <c r="E156" i="2"/>
  <c r="D156" i="2"/>
  <c r="E157" i="2"/>
  <c r="I148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6" i="2"/>
  <c r="F32" i="1"/>
  <c r="F31" i="1"/>
  <c r="I24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6" i="1"/>
  <c r="H24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6" i="1"/>
</calcChain>
</file>

<file path=xl/sharedStrings.xml><?xml version="1.0" encoding="utf-8"?>
<sst xmlns="http://schemas.openxmlformats.org/spreadsheetml/2006/main" count="957" uniqueCount="405">
  <si>
    <t>Facturas pendientes de pago</t>
  </si>
  <si>
    <t>Fecha inicio</t>
  </si>
  <si>
    <t>01/02/2025</t>
  </si>
  <si>
    <t>Fecha fin</t>
  </si>
  <si>
    <t>28/02/2025</t>
  </si>
  <si>
    <t>Nº Factura del proveedor</t>
  </si>
  <si>
    <t>Nombre Proveedor</t>
  </si>
  <si>
    <t>Nº Factura</t>
  </si>
  <si>
    <t>Fecha de registro</t>
  </si>
  <si>
    <t>Fecha aprobada</t>
  </si>
  <si>
    <t>Fecha fin periodo</t>
  </si>
  <si>
    <t>Importe total</t>
  </si>
  <si>
    <t>RGE-3914</t>
  </si>
  <si>
    <t>EUROPA TRAVEL, S.A.</t>
  </si>
  <si>
    <t>C2025/0181</t>
  </si>
  <si>
    <t>26/02/2025</t>
  </si>
  <si>
    <t>27/02/2025</t>
  </si>
  <si>
    <t>BI-10448</t>
  </si>
  <si>
    <t>C2025/0180</t>
  </si>
  <si>
    <t>BI-10422</t>
  </si>
  <si>
    <t>C2025/0179</t>
  </si>
  <si>
    <t>RGE-3903</t>
  </si>
  <si>
    <t>C2025/0178</t>
  </si>
  <si>
    <t>BI-10421</t>
  </si>
  <si>
    <t>C2025/0177</t>
  </si>
  <si>
    <t>RGE-3902</t>
  </si>
  <si>
    <t>C2025/0176</t>
  </si>
  <si>
    <t>BI-10420</t>
  </si>
  <si>
    <t>C2025/0175</t>
  </si>
  <si>
    <t>RGE3901</t>
  </si>
  <si>
    <t>C2025/0174</t>
  </si>
  <si>
    <t>BI-10419</t>
  </si>
  <si>
    <t>C2025/0173</t>
  </si>
  <si>
    <t>RGE-3900</t>
  </si>
  <si>
    <t>C2025/0172</t>
  </si>
  <si>
    <t>BI-10418</t>
  </si>
  <si>
    <t>C2025/0171</t>
  </si>
  <si>
    <t>RE-2437</t>
  </si>
  <si>
    <t>C2025/0168</t>
  </si>
  <si>
    <t>25/02/2025</t>
  </si>
  <si>
    <t>BI-10417</t>
  </si>
  <si>
    <t>C2025/0167</t>
  </si>
  <si>
    <t>F250010</t>
  </si>
  <si>
    <t>HERNÁNDEZ REINOSO, MARÍA</t>
  </si>
  <si>
    <t>C2025/0143</t>
  </si>
  <si>
    <t>2508600034920</t>
  </si>
  <si>
    <t>CANON ESPAÑA, S.A.U.</t>
  </si>
  <si>
    <t>C2025/0166</t>
  </si>
  <si>
    <t>24/02/2025</t>
  </si>
  <si>
    <t>25/000052</t>
  </si>
  <si>
    <t>CONSULTORIA INFORMATICA V R, S.L. - CIVIRED</t>
  </si>
  <si>
    <t>C2025/0170</t>
  </si>
  <si>
    <t>FVS/25/1920</t>
  </si>
  <si>
    <t>PUNT SISTEMES, S.L.</t>
  </si>
  <si>
    <t>C2025/0165</t>
  </si>
  <si>
    <t>03/02/2025</t>
  </si>
  <si>
    <t>FVS/25/01447</t>
  </si>
  <si>
    <t>C2025/0164</t>
  </si>
  <si>
    <t>FUNDACIÓN NOVAGOB</t>
  </si>
  <si>
    <t>TOTAL</t>
  </si>
  <si>
    <t>Días de pago</t>
  </si>
  <si>
    <t>RATIO DE LAS OPERACIONES PENDIENTES DE PAGO</t>
  </si>
  <si>
    <t>IMPORTE DE LOS PAGOS PENDIENTES</t>
  </si>
  <si>
    <t>Facturas Pagadas</t>
  </si>
  <si>
    <t>Fecha de pago</t>
  </si>
  <si>
    <t>005FOR25</t>
  </si>
  <si>
    <t>LLUNA BELTRÁN, SUSANA</t>
  </si>
  <si>
    <t>C2025/0112</t>
  </si>
  <si>
    <t>19/02/2025</t>
  </si>
  <si>
    <t>20/02/2025</t>
  </si>
  <si>
    <t>21/02/2025</t>
  </si>
  <si>
    <t>01-2025</t>
  </si>
  <si>
    <t>ELENA DE LA POZA PLAZA</t>
  </si>
  <si>
    <t>C2025/0113</t>
  </si>
  <si>
    <t>17/02/2025</t>
  </si>
  <si>
    <t xml:space="preserve">202500097     </t>
  </si>
  <si>
    <t>ADN Auditors and Bookkeepers (A&amp;Bk), S.L.P</t>
  </si>
  <si>
    <t>C2025/0111</t>
  </si>
  <si>
    <t>FR ATSIRE01FR/2</t>
  </si>
  <si>
    <t>João Pedro Costa Luz Baptista Gouveia</t>
  </si>
  <si>
    <t>C2025/0116</t>
  </si>
  <si>
    <t>16/02/2025</t>
  </si>
  <si>
    <t>A/25046</t>
  </si>
  <si>
    <t>SIMBOLS SENYALITZACIO INTEGRAL SCVL</t>
  </si>
  <si>
    <t>C2025/0115</t>
  </si>
  <si>
    <t>14/02/2025</t>
  </si>
  <si>
    <t>504100069</t>
  </si>
  <si>
    <t>CAMILO ALBERT INSTALACIONES, S.L.L.</t>
  </si>
  <si>
    <t>C2025/0118</t>
  </si>
  <si>
    <t>18/02/2025</t>
  </si>
  <si>
    <t>V2500125</t>
  </si>
  <si>
    <t>VALFRIMA, S.L.</t>
  </si>
  <si>
    <t>C2025/0114</t>
  </si>
  <si>
    <t>13/02/2025</t>
  </si>
  <si>
    <t>004-2025</t>
  </si>
  <si>
    <t>GORRÍA ORTEGA, TOMÁS</t>
  </si>
  <si>
    <t>C2025/0108</t>
  </si>
  <si>
    <t>12/02/2025</t>
  </si>
  <si>
    <t>WB01</t>
  </si>
  <si>
    <t>Will Baker Research</t>
  </si>
  <si>
    <t>C2025/0107</t>
  </si>
  <si>
    <t>V2500119</t>
  </si>
  <si>
    <t>C2025/0106</t>
  </si>
  <si>
    <t>11/02/2025</t>
  </si>
  <si>
    <t>V2500118</t>
  </si>
  <si>
    <t>C2025/0105</t>
  </si>
  <si>
    <t>03/2025</t>
  </si>
  <si>
    <t>OLLERO CASQUERO, SUSANA</t>
  </si>
  <si>
    <t>C2025/0103</t>
  </si>
  <si>
    <t>10/02/2025</t>
  </si>
  <si>
    <t xml:space="preserve">F25/0000076 LAS NAVES MNTO ENERO </t>
  </si>
  <si>
    <t>MNV MANTENIMIENTO, S.L.</t>
  </si>
  <si>
    <t>C2025/0098</t>
  </si>
  <si>
    <t>25-007</t>
  </si>
  <si>
    <t>PAU RIUS I FRANCES</t>
  </si>
  <si>
    <t>C2025/0088</t>
  </si>
  <si>
    <t>47</t>
  </si>
  <si>
    <t>CONSEJO DE CÁMARAS DE COMERCIO DE LA COMUNIDAD VALENCIANA</t>
  </si>
  <si>
    <t>C2025/0087</t>
  </si>
  <si>
    <t>043/2025</t>
  </si>
  <si>
    <t>VIA CULTURAL AMBEL S.L.</t>
  </si>
  <si>
    <t>C2025/0120</t>
  </si>
  <si>
    <t>009/25</t>
  </si>
  <si>
    <t>BORT IZQUIERDO, JOSÉ LUIS</t>
  </si>
  <si>
    <t>C2025/0102</t>
  </si>
  <si>
    <t>07/02/2025</t>
  </si>
  <si>
    <t>2508600025507</t>
  </si>
  <si>
    <t>C2025/0097</t>
  </si>
  <si>
    <t>2508600024933</t>
  </si>
  <si>
    <t>C2025/0096</t>
  </si>
  <si>
    <t>250032</t>
  </si>
  <si>
    <t>AVANCE DE PUBLICIDAD, S.L.</t>
  </si>
  <si>
    <t>C2025/0091</t>
  </si>
  <si>
    <t>06/02/2025</t>
  </si>
  <si>
    <t>A025013</t>
  </si>
  <si>
    <t>PORTFOLIO MULTIMEDIA, S.L.</t>
  </si>
  <si>
    <t>C2025/0067</t>
  </si>
  <si>
    <t>039/2025</t>
  </si>
  <si>
    <t>C2025/0119</t>
  </si>
  <si>
    <t>C00022025</t>
  </si>
  <si>
    <t>PEREZ ROCASOLANO, JOSE VICENTE - LOCALEA</t>
  </si>
  <si>
    <t>C2025/0089</t>
  </si>
  <si>
    <t>05/02/2025</t>
  </si>
  <si>
    <t>004FOR25</t>
  </si>
  <si>
    <t>C2025/0064</t>
  </si>
  <si>
    <t>04/02/2025</t>
  </si>
  <si>
    <t>26</t>
  </si>
  <si>
    <t>SAGARMANTA SL</t>
  </si>
  <si>
    <t>C2025/0063</t>
  </si>
  <si>
    <t>25</t>
  </si>
  <si>
    <t>C2025/0062</t>
  </si>
  <si>
    <t>1</t>
  </si>
  <si>
    <t>PuIgpinós Riera, Rosa</t>
  </si>
  <si>
    <t>C2025/0059</t>
  </si>
  <si>
    <t>VF25/00077</t>
  </si>
  <si>
    <t>Kunak Technologies, S.L.</t>
  </si>
  <si>
    <t>C2025/0086</t>
  </si>
  <si>
    <t>011</t>
  </si>
  <si>
    <t>SISTEMA DEL SOLAR PRODUCCIONS, S.L.</t>
  </si>
  <si>
    <t>C2025/0081</t>
  </si>
  <si>
    <t>Betania Producción de Eventos SL</t>
  </si>
  <si>
    <t>C2025/0065</t>
  </si>
  <si>
    <t>6_2025</t>
  </si>
  <si>
    <t>MARTINEZ CAMPOS, ALEXIA</t>
  </si>
  <si>
    <t>C2025/0058</t>
  </si>
  <si>
    <t>504100074</t>
  </si>
  <si>
    <t>C2025/0117</t>
  </si>
  <si>
    <t>81/2025</t>
  </si>
  <si>
    <t>PRODIGIOSO VOLCÁN, S.L.</t>
  </si>
  <si>
    <t>C2025/0110</t>
  </si>
  <si>
    <t>VV/250201</t>
  </si>
  <si>
    <t>SEGURIDAD INTEGRAL SECOEX, S.A.</t>
  </si>
  <si>
    <t>C2025/0109</t>
  </si>
  <si>
    <t>08500057</t>
  </si>
  <si>
    <t>GERMANIA DE INSTALACIONES Y SERVICIOS S.L.</t>
  </si>
  <si>
    <t>C2025/0093</t>
  </si>
  <si>
    <t>508500056</t>
  </si>
  <si>
    <t>C2025/0092</t>
  </si>
  <si>
    <t>F25/0000065 LAS NAVES</t>
  </si>
  <si>
    <t>C2025/0090</t>
  </si>
  <si>
    <t>39</t>
  </si>
  <si>
    <t>C2025/0084</t>
  </si>
  <si>
    <t>FAC00969</t>
  </si>
  <si>
    <t>JARDINES CON VIDA PAISAJISMO, S.L.</t>
  </si>
  <si>
    <t>C2025/0082</t>
  </si>
  <si>
    <t>25/000025</t>
  </si>
  <si>
    <t>C2025/0075</t>
  </si>
  <si>
    <t>25/000027</t>
  </si>
  <si>
    <t>C2025/0074</t>
  </si>
  <si>
    <t>25/000029</t>
  </si>
  <si>
    <t>C2025/0073</t>
  </si>
  <si>
    <t>25/000026</t>
  </si>
  <si>
    <t>C2025/0072</t>
  </si>
  <si>
    <t>25/000028</t>
  </si>
  <si>
    <t>C2025/0071</t>
  </si>
  <si>
    <t>25/000030</t>
  </si>
  <si>
    <t>C2025/0070</t>
  </si>
  <si>
    <t>25/000031</t>
  </si>
  <si>
    <t>C2025/0069</t>
  </si>
  <si>
    <t>25/000024</t>
  </si>
  <si>
    <t>C2025/0068</t>
  </si>
  <si>
    <t>5</t>
  </si>
  <si>
    <t>Artemanda. Gabinete de Arte y Bienestar</t>
  </si>
  <si>
    <t>C2025/0066</t>
  </si>
  <si>
    <t>393</t>
  </si>
  <si>
    <t>IMPREMTA LA PLAÇA, S.L.U</t>
  </si>
  <si>
    <t>C2025/0057</t>
  </si>
  <si>
    <t>FACT. 15/2025</t>
  </si>
  <si>
    <t>ABOGADOS AIP, S.L.</t>
  </si>
  <si>
    <t>C2025/0056</t>
  </si>
  <si>
    <t>31/01/2025</t>
  </si>
  <si>
    <t>EXPCONV24/000028</t>
  </si>
  <si>
    <t>FUNDACION SOCIALNEST</t>
  </si>
  <si>
    <t>C2025/0030</t>
  </si>
  <si>
    <t>25000140</t>
  </si>
  <si>
    <t>CENTRO DE REPROGRAFIA LINEA 2, S.L.</t>
  </si>
  <si>
    <t>C2025/0085</t>
  </si>
  <si>
    <t>20250195</t>
  </si>
  <si>
    <t>BEGUR LEGAL, S.L.P.</t>
  </si>
  <si>
    <t>C2025/0061</t>
  </si>
  <si>
    <t>25010005</t>
  </si>
  <si>
    <t>NOVUS CENTRO DE EMPLEO, S.L.</t>
  </si>
  <si>
    <t>C2025/0060</t>
  </si>
  <si>
    <t>V2500081</t>
  </si>
  <si>
    <t>C2025/0055</t>
  </si>
  <si>
    <t>25/000018</t>
  </si>
  <si>
    <t>C2025/0035</t>
  </si>
  <si>
    <t>30/01/2025</t>
  </si>
  <si>
    <t>SOLICITUD DE PAGO 14</t>
  </si>
  <si>
    <t>FUNDACIÓN KM ZERO HUB DE LA C.V.</t>
  </si>
  <si>
    <t>C2025/0031</t>
  </si>
  <si>
    <t>3522100543</t>
  </si>
  <si>
    <t>KPMG ASESORES, S.L.</t>
  </si>
  <si>
    <t>C2025/0054</t>
  </si>
  <si>
    <t>13/2025</t>
  </si>
  <si>
    <t>PEREZ ZAERA, JORGE</t>
  </si>
  <si>
    <t>C2025/0080</t>
  </si>
  <si>
    <t>009</t>
  </si>
  <si>
    <t>C2025/0078</t>
  </si>
  <si>
    <t>27/01/2025</t>
  </si>
  <si>
    <t>008</t>
  </si>
  <si>
    <t>C2025/0077</t>
  </si>
  <si>
    <t>A/25026</t>
  </si>
  <si>
    <t>C2025/0076</t>
  </si>
  <si>
    <t>252</t>
  </si>
  <si>
    <t>C2025/0052</t>
  </si>
  <si>
    <t>FVE-250101</t>
  </si>
  <si>
    <t>ASOCIACION DE ESTUDIANTES DE VIDEOJUEGOS - AEV</t>
  </si>
  <si>
    <t>C2025/0050</t>
  </si>
  <si>
    <t>FVE-250102</t>
  </si>
  <si>
    <t>C2025/0049</t>
  </si>
  <si>
    <t>V2500056</t>
  </si>
  <si>
    <t>C2025/0039</t>
  </si>
  <si>
    <t>28/01/2025</t>
  </si>
  <si>
    <t>A10/25</t>
  </si>
  <si>
    <t>GARRIGUES MARTÍNEZ, AMPARO (LABIENPAGÁ CATERING)</t>
  </si>
  <si>
    <t>C2025/0045</t>
  </si>
  <si>
    <t>26/01/2025</t>
  </si>
  <si>
    <t>22</t>
  </si>
  <si>
    <t>C2025/0051</t>
  </si>
  <si>
    <t>24/01/2025</t>
  </si>
  <si>
    <t>25/000014</t>
  </si>
  <si>
    <t>C2025/0034</t>
  </si>
  <si>
    <t>29/01/2025</t>
  </si>
  <si>
    <t>24/000013</t>
  </si>
  <si>
    <t>C2025/0033</t>
  </si>
  <si>
    <t>25/000012</t>
  </si>
  <si>
    <t>C2025/0032</t>
  </si>
  <si>
    <t>EXPG25/000016</t>
  </si>
  <si>
    <t>FORMALIZE APS</t>
  </si>
  <si>
    <t>C2025/0079</t>
  </si>
  <si>
    <t>25-0060</t>
  </si>
  <si>
    <t>VALBIT INGENIERIA</t>
  </si>
  <si>
    <t>C2025/0048</t>
  </si>
  <si>
    <t>25-0061</t>
  </si>
  <si>
    <t>C2025/0047</t>
  </si>
  <si>
    <t>V2500036</t>
  </si>
  <si>
    <t>C2025/0053</t>
  </si>
  <si>
    <t>V2500032</t>
  </si>
  <si>
    <t>C2025/0043</t>
  </si>
  <si>
    <t>V2500033</t>
  </si>
  <si>
    <t>C2025/0042</t>
  </si>
  <si>
    <t>V2500034</t>
  </si>
  <si>
    <t>C2025/0041</t>
  </si>
  <si>
    <t>V2500035</t>
  </si>
  <si>
    <t>C2025/0040</t>
  </si>
  <si>
    <t>V2500029</t>
  </si>
  <si>
    <t>C2025/0044</t>
  </si>
  <si>
    <t>013/2025</t>
  </si>
  <si>
    <t>C2025/0036</t>
  </si>
  <si>
    <t>25-0048</t>
  </si>
  <si>
    <t>C2025/0038</t>
  </si>
  <si>
    <t>F1-2501-000289</t>
  </si>
  <si>
    <t>HOL MUSIC DRAL SLU- UME LA PAZ</t>
  </si>
  <si>
    <t>C2025/0083</t>
  </si>
  <si>
    <t>A25/001</t>
  </si>
  <si>
    <t>C2025/0099</t>
  </si>
  <si>
    <t>PALAUGEA COMUNICACIÓN, S.L. - REVISTA GRAFFICA</t>
  </si>
  <si>
    <t>RC2025/0001</t>
  </si>
  <si>
    <t>IR24/001876</t>
  </si>
  <si>
    <t>LORENGA 99, S.L. (EL MANITAS IDEAL)</t>
  </si>
  <si>
    <t>C2025/0104</t>
  </si>
  <si>
    <t>F141_24</t>
  </si>
  <si>
    <t>FUNDACIÓN POLITÉCNICA DE LA COMUNIDAD VALENCIANA</t>
  </si>
  <si>
    <t>C2025/0101</t>
  </si>
  <si>
    <t>85328990</t>
  </si>
  <si>
    <t>C2025/0100</t>
  </si>
  <si>
    <t>v2400914</t>
  </si>
  <si>
    <t>C2025/0095</t>
  </si>
  <si>
    <t>FPR24/0351</t>
  </si>
  <si>
    <t>C2025/0094</t>
  </si>
  <si>
    <t>2025S0000799</t>
  </si>
  <si>
    <t>EDITORIAL PRENSA VALENCIANA, S.A. - LEVANTE EL MERCANTIL VALENCIANO</t>
  </si>
  <si>
    <t>C2025/0046</t>
  </si>
  <si>
    <t>20240950</t>
  </si>
  <si>
    <t>MENMURBIN, S.L. (TCS MENSAJEROS)</t>
  </si>
  <si>
    <t>C2025/0037</t>
  </si>
  <si>
    <t>RC2024/0028</t>
  </si>
  <si>
    <t>RC2024/0026</t>
  </si>
  <si>
    <t>RC2024/0025</t>
  </si>
  <si>
    <t>CLUB DE EMPRESAS RESPONSABLES Y SOSTENIBLES - CE/R+S</t>
  </si>
  <si>
    <t>RC2024/0024</t>
  </si>
  <si>
    <t>FUNDACIO DE LA COMUNITAT VALENCIANA SCITO</t>
  </si>
  <si>
    <t>RC2024/0023</t>
  </si>
  <si>
    <t>INNOBOUND SL</t>
  </si>
  <si>
    <t>RC2024/0022</t>
  </si>
  <si>
    <t>MOVEA CONSULTING MOBILITY S.L.</t>
  </si>
  <si>
    <t>RC2024/0021</t>
  </si>
  <si>
    <t>ASOCIACIÓN ESPAÑOLA DE DIRECCIÓN Y  DESARROLLO DE PERSONAS-AEDIPE</t>
  </si>
  <si>
    <t>RC2024/0020</t>
  </si>
  <si>
    <t>CONNECT CLEAN SL</t>
  </si>
  <si>
    <t>RC2024/0019</t>
  </si>
  <si>
    <t>ALMA CAPITAL PARTNERS SL</t>
  </si>
  <si>
    <t>RC2024/0018</t>
  </si>
  <si>
    <t>ESCOLA DE POSTGRAU I XARXA DE CENTRES D'INVESTIGACIÓ EN INTEL.LIGÈNCIA ARTIFICIAL, FUNDACIÓ DE LA C.V. - VALGRAI</t>
  </si>
  <si>
    <t>RC2024/0017</t>
  </si>
  <si>
    <t>UPBEAT MODUS, S.L.U.</t>
  </si>
  <si>
    <t>RC2024/0016</t>
  </si>
  <si>
    <t>ASOCIACIÓN VALENCIANA DE LA INDUSTRIA DE LA AUTOMOCIÓN -AVIA</t>
  </si>
  <si>
    <t>RC2024/0015</t>
  </si>
  <si>
    <t>LORIOT IOT SERVICES SL</t>
  </si>
  <si>
    <t>RC2024/0014</t>
  </si>
  <si>
    <t>ESCUELA DE NEGOCIOS MEDITERRANEO IEM4 S.L.</t>
  </si>
  <si>
    <t>RC2024/0013</t>
  </si>
  <si>
    <t>NEXT BUSINESS EXHIBITIONS SL</t>
  </si>
  <si>
    <t>RC2024/0012</t>
  </si>
  <si>
    <t>ASOCIACIÓN VALENCIANA PARA LA PROMOCIÓN  DIFUSIÓN DEL CONOCIMIENTO - TEDx Valencia</t>
  </si>
  <si>
    <t>RC2024/0011</t>
  </si>
  <si>
    <t>BUSINESS CONGRESS DIGITAL, S.L.</t>
  </si>
  <si>
    <t>RC2024/0010</t>
  </si>
  <si>
    <t>RC2024/0009</t>
  </si>
  <si>
    <t>RC2024/0008</t>
  </si>
  <si>
    <t>MARTÍNEZ IBÁÑEZ, NORBERTO</t>
  </si>
  <si>
    <t>RC2024/0007</t>
  </si>
  <si>
    <t>Charge Note 1</t>
  </si>
  <si>
    <t>Sigma Squared Society e. V.</t>
  </si>
  <si>
    <t>C2024/1540</t>
  </si>
  <si>
    <t>11S</t>
  </si>
  <si>
    <t>LJTJ INNOVATION SL</t>
  </si>
  <si>
    <t>C2024/1539</t>
  </si>
  <si>
    <t>08S</t>
  </si>
  <si>
    <t>COMISIONEA SL</t>
  </si>
  <si>
    <t>C2024/1538</t>
  </si>
  <si>
    <t>22S</t>
  </si>
  <si>
    <t>VERAZIAL LABS SL</t>
  </si>
  <si>
    <t>C2024/1537</t>
  </si>
  <si>
    <t>29S</t>
  </si>
  <si>
    <t>CROWMIE RENOVABLE SL</t>
  </si>
  <si>
    <t>C2024/1536</t>
  </si>
  <si>
    <t>07S</t>
  </si>
  <si>
    <t>GRUPO IMPACTE PLANIFICACIÓN URBANA, S.L.</t>
  </si>
  <si>
    <t>C2024/1535</t>
  </si>
  <si>
    <t>44S</t>
  </si>
  <si>
    <t>GPT ADVISOR, S.L.</t>
  </si>
  <si>
    <t>C2024/1534</t>
  </si>
  <si>
    <t>C2024/1562</t>
  </si>
  <si>
    <t>C2024/1555</t>
  </si>
  <si>
    <t>C2024/1553</t>
  </si>
  <si>
    <t>C2024/1547</t>
  </si>
  <si>
    <t>C2024/1561</t>
  </si>
  <si>
    <t>C2024/1560</t>
  </si>
  <si>
    <t>C2024/1559</t>
  </si>
  <si>
    <t>C2024/1558</t>
  </si>
  <si>
    <t>C2024/1557</t>
  </si>
  <si>
    <t>C2024/1556</t>
  </si>
  <si>
    <t>C2024/1554</t>
  </si>
  <si>
    <t>C2024/1552</t>
  </si>
  <si>
    <t>C2024/1551</t>
  </si>
  <si>
    <t>C2024/1550</t>
  </si>
  <si>
    <t>C2024/1549</t>
  </si>
  <si>
    <t>C2024/1548</t>
  </si>
  <si>
    <t>C2024/1546</t>
  </si>
  <si>
    <t>C2024/1545</t>
  </si>
  <si>
    <t>C2024/1544</t>
  </si>
  <si>
    <t>C2024/1543</t>
  </si>
  <si>
    <t>C2024/1542</t>
  </si>
  <si>
    <t>04/2025</t>
  </si>
  <si>
    <t>C2024/1541</t>
  </si>
  <si>
    <t>Dias de pago</t>
  </si>
  <si>
    <t>NUMERADOR</t>
  </si>
  <si>
    <t>RATIO OP PDTES *IMPORTE OP PDTES</t>
  </si>
  <si>
    <t>RATIO OP PAGADAS*IMPORTE OP PAGADAS</t>
  </si>
  <si>
    <t>DENOMINADOR</t>
  </si>
  <si>
    <t>IMPORTE PDTE + IMPORTE PAGADO</t>
  </si>
  <si>
    <t>PMP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</si>
</sst>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#,##0.000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0606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2" fillId="0" borderId="0" xfId="0" applyFont="1"/>
    <xf numFmtId="164" fontId="0" fillId="0" borderId="0" xfId="0" applyNumberFormat="1"/>
    <xf numFmtId="43" fontId="0" fillId="0" borderId="0" xfId="1" applyFont="1"/>
    <xf numFmtId="0" fontId="0" fillId="3" borderId="0" xfId="0" applyFill="1"/>
    <xf numFmtId="44" fontId="0" fillId="3" borderId="0" xfId="2" applyFont="1" applyFill="1"/>
    <xf numFmtId="43" fontId="1" fillId="2" borderId="0" xfId="1" applyFont="1" applyFill="1"/>
    <xf numFmtId="0" fontId="3" fillId="3" borderId="0" xfId="0" applyFont="1" applyFill="1"/>
    <xf numFmtId="43" fontId="3" fillId="3" borderId="0" xfId="1" applyFont="1" applyFill="1"/>
    <xf numFmtId="0" fontId="4" fillId="3" borderId="0" xfId="0" applyFont="1" applyFill="1"/>
    <xf numFmtId="165" fontId="4" fillId="3" borderId="0" xfId="0" applyNumberFormat="1" applyFont="1" applyFill="1"/>
    <xf numFmtId="165" fontId="5" fillId="3" borderId="0" xfId="0" applyNumberFormat="1" applyFont="1" applyFill="1"/>
    <xf numFmtId="0" fontId="5" fillId="3" borderId="0" xfId="0" applyFont="1" applyFill="1"/>
    <xf numFmtId="0" fontId="1" fillId="2" borderId="0" xfId="0" applyFont="1" applyFill="1" applyAlignment="1">
      <alignment horizontal="left"/>
    </xf>
    <xf numFmtId="0" fontId="6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topLeftCell="C4" workbookViewId="0">
      <selection activeCell="D31" sqref="D31:E32"/>
    </sheetView>
  </sheetViews>
  <sheetFormatPr baseColWidth="10" defaultColWidth="9.140625" defaultRowHeight="15" x14ac:dyDescent="0.25"/>
  <cols>
    <col min="1" max="1" width="39.7109375" customWidth="1"/>
    <col min="2" max="2" width="54.7109375" customWidth="1"/>
    <col min="3" max="3" width="57.7109375" customWidth="1"/>
    <col min="4" max="4" width="51.42578125" customWidth="1"/>
    <col min="5" max="5" width="48.140625" customWidth="1"/>
    <col min="6" max="7" width="36.5703125" customWidth="1"/>
    <col min="8" max="8" width="26.140625" customWidth="1"/>
    <col min="9" max="9" width="20.42578125" customWidth="1"/>
  </cols>
  <sheetData>
    <row r="1" spans="1:9" x14ac:dyDescent="0.25">
      <c r="A1" s="1" t="s">
        <v>0</v>
      </c>
    </row>
    <row r="2" spans="1:9" x14ac:dyDescent="0.25">
      <c r="A2" s="1" t="s">
        <v>1</v>
      </c>
      <c r="B2" s="2" t="s">
        <v>2</v>
      </c>
    </row>
    <row r="3" spans="1:9" x14ac:dyDescent="0.25">
      <c r="A3" s="1" t="s">
        <v>3</v>
      </c>
      <c r="B3" s="2" t="s">
        <v>4</v>
      </c>
    </row>
    <row r="5" spans="1:9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60</v>
      </c>
      <c r="H5" s="1" t="s">
        <v>11</v>
      </c>
      <c r="I5" s="1"/>
    </row>
    <row r="6" spans="1:9" x14ac:dyDescent="0.25">
      <c r="A6" s="2" t="s">
        <v>12</v>
      </c>
      <c r="B6" s="2" t="s">
        <v>13</v>
      </c>
      <c r="C6" s="2" t="s">
        <v>14</v>
      </c>
      <c r="D6" s="2" t="s">
        <v>15</v>
      </c>
      <c r="E6" s="2" t="s">
        <v>16</v>
      </c>
      <c r="F6" s="2" t="s">
        <v>4</v>
      </c>
      <c r="G6" s="2">
        <f>F6-E6</f>
        <v>1</v>
      </c>
      <c r="H6" s="3">
        <v>86.91</v>
      </c>
      <c r="I6">
        <f>H6*G6</f>
        <v>86.91</v>
      </c>
    </row>
    <row r="7" spans="1:9" x14ac:dyDescent="0.25">
      <c r="A7" s="2" t="s">
        <v>17</v>
      </c>
      <c r="B7" s="2" t="s">
        <v>13</v>
      </c>
      <c r="C7" s="2" t="s">
        <v>18</v>
      </c>
      <c r="D7" s="2" t="s">
        <v>15</v>
      </c>
      <c r="E7" s="2" t="s">
        <v>16</v>
      </c>
      <c r="F7" s="2" t="s">
        <v>4</v>
      </c>
      <c r="G7" s="2">
        <f t="shared" ref="G7:G23" si="0">F7-E7</f>
        <v>1</v>
      </c>
      <c r="H7" s="3">
        <v>76.23</v>
      </c>
      <c r="I7">
        <f t="shared" ref="I7:I23" si="1">H7*G7</f>
        <v>76.23</v>
      </c>
    </row>
    <row r="8" spans="1:9" x14ac:dyDescent="0.25">
      <c r="A8" s="2" t="s">
        <v>19</v>
      </c>
      <c r="B8" s="2" t="s">
        <v>13</v>
      </c>
      <c r="C8" s="2" t="s">
        <v>20</v>
      </c>
      <c r="D8" s="2" t="s">
        <v>15</v>
      </c>
      <c r="E8" s="2" t="s">
        <v>16</v>
      </c>
      <c r="F8" s="2" t="s">
        <v>4</v>
      </c>
      <c r="G8" s="2">
        <f t="shared" si="0"/>
        <v>1</v>
      </c>
      <c r="H8" s="3">
        <v>322.05</v>
      </c>
      <c r="I8">
        <f t="shared" si="1"/>
        <v>322.05</v>
      </c>
    </row>
    <row r="9" spans="1:9" x14ac:dyDescent="0.25">
      <c r="A9" s="2" t="s">
        <v>21</v>
      </c>
      <c r="B9" s="2" t="s">
        <v>13</v>
      </c>
      <c r="C9" s="2" t="s">
        <v>22</v>
      </c>
      <c r="D9" s="2" t="s">
        <v>15</v>
      </c>
      <c r="E9" s="2" t="s">
        <v>16</v>
      </c>
      <c r="F9" s="2" t="s">
        <v>4</v>
      </c>
      <c r="G9" s="2">
        <f t="shared" si="0"/>
        <v>1</v>
      </c>
      <c r="H9" s="3">
        <v>237.79</v>
      </c>
      <c r="I9">
        <f t="shared" si="1"/>
        <v>237.79</v>
      </c>
    </row>
    <row r="10" spans="1:9" x14ac:dyDescent="0.25">
      <c r="A10" s="2" t="s">
        <v>23</v>
      </c>
      <c r="B10" s="2" t="s">
        <v>13</v>
      </c>
      <c r="C10" s="2" t="s">
        <v>24</v>
      </c>
      <c r="D10" s="2" t="s">
        <v>15</v>
      </c>
      <c r="E10" s="2" t="s">
        <v>16</v>
      </c>
      <c r="F10" s="2" t="s">
        <v>4</v>
      </c>
      <c r="G10" s="2">
        <f t="shared" si="0"/>
        <v>1</v>
      </c>
      <c r="H10" s="3">
        <v>311</v>
      </c>
      <c r="I10">
        <f t="shared" si="1"/>
        <v>311</v>
      </c>
    </row>
    <row r="11" spans="1:9" x14ac:dyDescent="0.25">
      <c r="A11" s="2" t="s">
        <v>25</v>
      </c>
      <c r="B11" s="2" t="s">
        <v>13</v>
      </c>
      <c r="C11" s="2" t="s">
        <v>26</v>
      </c>
      <c r="D11" s="2" t="s">
        <v>15</v>
      </c>
      <c r="E11" s="2" t="s">
        <v>16</v>
      </c>
      <c r="F11" s="2" t="s">
        <v>4</v>
      </c>
      <c r="G11" s="2">
        <f t="shared" si="0"/>
        <v>1</v>
      </c>
      <c r="H11" s="3">
        <v>475.59</v>
      </c>
      <c r="I11">
        <f t="shared" si="1"/>
        <v>475.59</v>
      </c>
    </row>
    <row r="12" spans="1:9" x14ac:dyDescent="0.25">
      <c r="A12" s="2" t="s">
        <v>27</v>
      </c>
      <c r="B12" s="2" t="s">
        <v>13</v>
      </c>
      <c r="C12" s="2" t="s">
        <v>28</v>
      </c>
      <c r="D12" s="2" t="s">
        <v>15</v>
      </c>
      <c r="E12" s="2" t="s">
        <v>16</v>
      </c>
      <c r="F12" s="2" t="s">
        <v>4</v>
      </c>
      <c r="G12" s="2">
        <f t="shared" si="0"/>
        <v>1</v>
      </c>
      <c r="H12" s="3">
        <v>197.52</v>
      </c>
      <c r="I12">
        <f t="shared" si="1"/>
        <v>197.52</v>
      </c>
    </row>
    <row r="13" spans="1:9" x14ac:dyDescent="0.25">
      <c r="A13" s="2" t="s">
        <v>29</v>
      </c>
      <c r="B13" s="2" t="s">
        <v>13</v>
      </c>
      <c r="C13" s="2" t="s">
        <v>30</v>
      </c>
      <c r="D13" s="2" t="s">
        <v>15</v>
      </c>
      <c r="E13" s="2" t="s">
        <v>16</v>
      </c>
      <c r="F13" s="2" t="s">
        <v>4</v>
      </c>
      <c r="G13" s="2">
        <f t="shared" si="0"/>
        <v>1</v>
      </c>
      <c r="H13" s="3">
        <v>79.260000000000005</v>
      </c>
      <c r="I13">
        <f t="shared" si="1"/>
        <v>79.260000000000005</v>
      </c>
    </row>
    <row r="14" spans="1:9" x14ac:dyDescent="0.25">
      <c r="A14" s="2" t="s">
        <v>31</v>
      </c>
      <c r="B14" s="2" t="s">
        <v>13</v>
      </c>
      <c r="C14" s="2" t="s">
        <v>32</v>
      </c>
      <c r="D14" s="2" t="s">
        <v>15</v>
      </c>
      <c r="E14" s="2" t="s">
        <v>16</v>
      </c>
      <c r="F14" s="2" t="s">
        <v>4</v>
      </c>
      <c r="G14" s="2">
        <f t="shared" si="0"/>
        <v>1</v>
      </c>
      <c r="H14" s="3">
        <v>52.84</v>
      </c>
      <c r="I14">
        <f t="shared" si="1"/>
        <v>52.84</v>
      </c>
    </row>
    <row r="15" spans="1:9" x14ac:dyDescent="0.25">
      <c r="A15" s="2" t="s">
        <v>33</v>
      </c>
      <c r="B15" s="2" t="s">
        <v>13</v>
      </c>
      <c r="C15" s="2" t="s">
        <v>34</v>
      </c>
      <c r="D15" s="2" t="s">
        <v>15</v>
      </c>
      <c r="E15" s="2" t="s">
        <v>16</v>
      </c>
      <c r="F15" s="2" t="s">
        <v>4</v>
      </c>
      <c r="G15" s="2">
        <f t="shared" si="0"/>
        <v>1</v>
      </c>
      <c r="H15" s="3">
        <v>389.26</v>
      </c>
      <c r="I15">
        <f t="shared" si="1"/>
        <v>389.26</v>
      </c>
    </row>
    <row r="16" spans="1:9" x14ac:dyDescent="0.25">
      <c r="A16" s="2" t="s">
        <v>35</v>
      </c>
      <c r="B16" s="2" t="s">
        <v>13</v>
      </c>
      <c r="C16" s="2" t="s">
        <v>36</v>
      </c>
      <c r="D16" s="2" t="s">
        <v>15</v>
      </c>
      <c r="E16" s="2" t="s">
        <v>16</v>
      </c>
      <c r="F16" s="2" t="s">
        <v>4</v>
      </c>
      <c r="G16" s="2">
        <f t="shared" si="0"/>
        <v>1</v>
      </c>
      <c r="H16" s="3">
        <v>849</v>
      </c>
      <c r="I16">
        <f t="shared" si="1"/>
        <v>849</v>
      </c>
    </row>
    <row r="17" spans="1:9" x14ac:dyDescent="0.25">
      <c r="A17" s="2" t="s">
        <v>37</v>
      </c>
      <c r="B17" s="2" t="s">
        <v>13</v>
      </c>
      <c r="C17" s="2" t="s">
        <v>38</v>
      </c>
      <c r="D17" s="2" t="s">
        <v>39</v>
      </c>
      <c r="E17" s="2" t="s">
        <v>16</v>
      </c>
      <c r="F17" s="2" t="s">
        <v>4</v>
      </c>
      <c r="G17" s="2">
        <f t="shared" si="0"/>
        <v>1</v>
      </c>
      <c r="H17" s="3">
        <v>206.28</v>
      </c>
      <c r="I17">
        <f t="shared" si="1"/>
        <v>206.28</v>
      </c>
    </row>
    <row r="18" spans="1:9" x14ac:dyDescent="0.25">
      <c r="A18" s="2" t="s">
        <v>40</v>
      </c>
      <c r="B18" s="2" t="s">
        <v>13</v>
      </c>
      <c r="C18" s="2" t="s">
        <v>41</v>
      </c>
      <c r="D18" s="2" t="s">
        <v>39</v>
      </c>
      <c r="E18" s="2" t="s">
        <v>16</v>
      </c>
      <c r="F18" s="2" t="s">
        <v>4</v>
      </c>
      <c r="G18" s="2">
        <f t="shared" si="0"/>
        <v>1</v>
      </c>
      <c r="H18" s="3">
        <v>561</v>
      </c>
      <c r="I18">
        <f t="shared" si="1"/>
        <v>561</v>
      </c>
    </row>
    <row r="19" spans="1:9" x14ac:dyDescent="0.25">
      <c r="A19" s="2" t="s">
        <v>42</v>
      </c>
      <c r="B19" s="2" t="s">
        <v>43</v>
      </c>
      <c r="C19" s="2" t="s">
        <v>44</v>
      </c>
      <c r="D19" s="2" t="s">
        <v>15</v>
      </c>
      <c r="E19" s="2" t="s">
        <v>16</v>
      </c>
      <c r="F19" s="2" t="s">
        <v>4</v>
      </c>
      <c r="G19" s="2">
        <f t="shared" si="0"/>
        <v>1</v>
      </c>
      <c r="H19" s="3">
        <v>440.96</v>
      </c>
      <c r="I19">
        <f t="shared" si="1"/>
        <v>440.96</v>
      </c>
    </row>
    <row r="20" spans="1:9" x14ac:dyDescent="0.25">
      <c r="A20" s="2" t="s">
        <v>45</v>
      </c>
      <c r="B20" s="2" t="s">
        <v>46</v>
      </c>
      <c r="C20" s="2" t="s">
        <v>47</v>
      </c>
      <c r="D20" s="2" t="s">
        <v>48</v>
      </c>
      <c r="E20" s="2" t="s">
        <v>16</v>
      </c>
      <c r="F20" s="2" t="s">
        <v>4</v>
      </c>
      <c r="G20" s="2">
        <f t="shared" si="0"/>
        <v>1</v>
      </c>
      <c r="H20" s="3">
        <v>75.56</v>
      </c>
      <c r="I20">
        <f t="shared" si="1"/>
        <v>75.56</v>
      </c>
    </row>
    <row r="21" spans="1:9" x14ac:dyDescent="0.25">
      <c r="A21" s="2" t="s">
        <v>49</v>
      </c>
      <c r="B21" s="2" t="s">
        <v>50</v>
      </c>
      <c r="C21" s="2" t="s">
        <v>51</v>
      </c>
      <c r="D21" s="2" t="s">
        <v>39</v>
      </c>
      <c r="E21" s="2" t="s">
        <v>16</v>
      </c>
      <c r="F21" s="2" t="s">
        <v>4</v>
      </c>
      <c r="G21" s="2">
        <f t="shared" si="0"/>
        <v>1</v>
      </c>
      <c r="H21" s="3">
        <v>2138.98</v>
      </c>
      <c r="I21">
        <f t="shared" si="1"/>
        <v>2138.98</v>
      </c>
    </row>
    <row r="22" spans="1:9" x14ac:dyDescent="0.25">
      <c r="A22" s="2" t="s">
        <v>52</v>
      </c>
      <c r="B22" s="2" t="s">
        <v>53</v>
      </c>
      <c r="C22" s="2" t="s">
        <v>54</v>
      </c>
      <c r="D22" s="2" t="s">
        <v>55</v>
      </c>
      <c r="E22" s="2" t="s">
        <v>16</v>
      </c>
      <c r="F22" s="2" t="s">
        <v>4</v>
      </c>
      <c r="G22" s="2">
        <f t="shared" si="0"/>
        <v>1</v>
      </c>
      <c r="H22" s="3">
        <v>25.65</v>
      </c>
      <c r="I22">
        <f t="shared" si="1"/>
        <v>25.65</v>
      </c>
    </row>
    <row r="23" spans="1:9" x14ac:dyDescent="0.25">
      <c r="A23" s="2" t="s">
        <v>56</v>
      </c>
      <c r="B23" s="2" t="s">
        <v>53</v>
      </c>
      <c r="C23" s="2" t="s">
        <v>57</v>
      </c>
      <c r="D23" s="2" t="s">
        <v>55</v>
      </c>
      <c r="E23" s="2" t="s">
        <v>16</v>
      </c>
      <c r="F23" s="2" t="s">
        <v>4</v>
      </c>
      <c r="G23" s="2">
        <f t="shared" si="0"/>
        <v>1</v>
      </c>
      <c r="H23" s="3">
        <v>313.26</v>
      </c>
      <c r="I23">
        <f t="shared" si="1"/>
        <v>313.26</v>
      </c>
    </row>
    <row r="24" spans="1:9" x14ac:dyDescent="0.25">
      <c r="H24" s="3">
        <f>SUM(H6:H23)</f>
        <v>6839.1399999999994</v>
      </c>
      <c r="I24" s="3">
        <f>SUM(I6:I23)</f>
        <v>6839.1399999999994</v>
      </c>
    </row>
    <row r="28" spans="1:9" x14ac:dyDescent="0.25">
      <c r="F28" s="1" t="s">
        <v>59</v>
      </c>
      <c r="G28" s="1"/>
    </row>
    <row r="31" spans="1:9" x14ac:dyDescent="0.25">
      <c r="D31" s="14" t="s">
        <v>61</v>
      </c>
      <c r="E31" s="14"/>
      <c r="F31" s="8">
        <f>H24/I24</f>
        <v>1</v>
      </c>
    </row>
    <row r="32" spans="1:9" x14ac:dyDescent="0.25">
      <c r="D32" s="14" t="s">
        <v>62</v>
      </c>
      <c r="E32" s="14"/>
      <c r="F32" s="9">
        <f>H24</f>
        <v>6839.1399999999994</v>
      </c>
    </row>
  </sheetData>
  <mergeCells count="2">
    <mergeCell ref="D31:E31"/>
    <mergeCell ref="D32:E32"/>
  </mergeCells>
  <pageMargins left="0.7" right="0.7" top="0.75" bottom="0.75" header="0.3" footer="0.3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4FBA-63E1-452B-BBF2-541B467D1F0B}">
  <dimension ref="A1:I177"/>
  <sheetViews>
    <sheetView topLeftCell="B134" workbookViewId="0">
      <selection activeCell="C177" sqref="C177"/>
    </sheetView>
  </sheetViews>
  <sheetFormatPr baseColWidth="10" defaultColWidth="9.140625" defaultRowHeight="15" x14ac:dyDescent="0.25"/>
  <cols>
    <col min="1" max="1" width="31.28515625" customWidth="1"/>
    <col min="2" max="2" width="71.7109375" customWidth="1"/>
    <col min="3" max="3" width="64.28515625" customWidth="1"/>
    <col min="4" max="4" width="20.7109375" customWidth="1"/>
    <col min="5" max="5" width="52.28515625" customWidth="1"/>
    <col min="6" max="6" width="53.140625" customWidth="1"/>
    <col min="7" max="8" width="20.7109375" customWidth="1"/>
    <col min="9" max="9" width="36.85546875" customWidth="1"/>
    <col min="10" max="28" width="20.7109375" customWidth="1"/>
  </cols>
  <sheetData>
    <row r="1" spans="1:9" x14ac:dyDescent="0.25">
      <c r="A1" s="1" t="s">
        <v>63</v>
      </c>
    </row>
    <row r="2" spans="1:9" x14ac:dyDescent="0.25">
      <c r="A2" s="1" t="s">
        <v>1</v>
      </c>
      <c r="B2" s="2" t="s">
        <v>2</v>
      </c>
    </row>
    <row r="3" spans="1:9" x14ac:dyDescent="0.25">
      <c r="A3" s="1" t="s">
        <v>3</v>
      </c>
      <c r="B3" s="2" t="s">
        <v>4</v>
      </c>
    </row>
    <row r="5" spans="1:9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64</v>
      </c>
      <c r="G5" s="1" t="s">
        <v>398</v>
      </c>
      <c r="H5" s="1" t="s">
        <v>11</v>
      </c>
      <c r="I5" s="1"/>
    </row>
    <row r="6" spans="1:9" x14ac:dyDescent="0.25">
      <c r="A6" s="2" t="s">
        <v>65</v>
      </c>
      <c r="B6" s="2" t="s">
        <v>66</v>
      </c>
      <c r="C6" s="2" t="s">
        <v>67</v>
      </c>
      <c r="D6" s="2" t="s">
        <v>68</v>
      </c>
      <c r="E6" s="2" t="s">
        <v>69</v>
      </c>
      <c r="F6" s="2" t="s">
        <v>70</v>
      </c>
      <c r="G6" s="2">
        <f>F6-D6</f>
        <v>2</v>
      </c>
      <c r="H6" s="3">
        <v>1224</v>
      </c>
      <c r="I6" s="4">
        <f>H6*G6</f>
        <v>2448</v>
      </c>
    </row>
    <row r="7" spans="1:9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68</v>
      </c>
      <c r="F7" s="2" t="s">
        <v>70</v>
      </c>
      <c r="G7" s="2">
        <f t="shared" ref="G7:G70" si="0">F7-D7</f>
        <v>4</v>
      </c>
      <c r="H7" s="3">
        <v>2295</v>
      </c>
      <c r="I7" s="4">
        <f t="shared" ref="I7:I70" si="1">H7*G7</f>
        <v>9180</v>
      </c>
    </row>
    <row r="8" spans="1:9" x14ac:dyDescent="0.25">
      <c r="A8" s="2" t="s">
        <v>75</v>
      </c>
      <c r="B8" s="2" t="s">
        <v>76</v>
      </c>
      <c r="C8" s="2" t="s">
        <v>77</v>
      </c>
      <c r="D8" s="2" t="s">
        <v>69</v>
      </c>
      <c r="E8" s="2" t="s">
        <v>69</v>
      </c>
      <c r="F8" s="2" t="s">
        <v>70</v>
      </c>
      <c r="G8" s="2">
        <f t="shared" si="0"/>
        <v>1</v>
      </c>
      <c r="H8" s="3">
        <v>544.5</v>
      </c>
      <c r="I8" s="4">
        <f t="shared" si="1"/>
        <v>544.5</v>
      </c>
    </row>
    <row r="9" spans="1:9" x14ac:dyDescent="0.25">
      <c r="A9" s="2" t="s">
        <v>78</v>
      </c>
      <c r="B9" s="2" t="s">
        <v>79</v>
      </c>
      <c r="C9" s="2" t="s">
        <v>80</v>
      </c>
      <c r="D9" s="2" t="s">
        <v>81</v>
      </c>
      <c r="E9" s="2" t="s">
        <v>68</v>
      </c>
      <c r="F9" s="2" t="s">
        <v>70</v>
      </c>
      <c r="G9" s="2">
        <f t="shared" si="0"/>
        <v>5</v>
      </c>
      <c r="H9" s="3">
        <v>2700</v>
      </c>
      <c r="I9" s="4">
        <f t="shared" si="1"/>
        <v>13500</v>
      </c>
    </row>
    <row r="10" spans="1:9" x14ac:dyDescent="0.25">
      <c r="A10" s="2" t="s">
        <v>82</v>
      </c>
      <c r="B10" s="2" t="s">
        <v>83</v>
      </c>
      <c r="C10" s="2" t="s">
        <v>84</v>
      </c>
      <c r="D10" s="2" t="s">
        <v>85</v>
      </c>
      <c r="E10" s="2" t="s">
        <v>68</v>
      </c>
      <c r="F10" s="2" t="s">
        <v>70</v>
      </c>
      <c r="G10" s="2">
        <f t="shared" si="0"/>
        <v>7</v>
      </c>
      <c r="H10" s="3">
        <v>1307.77</v>
      </c>
      <c r="I10" s="4">
        <f t="shared" si="1"/>
        <v>9154.39</v>
      </c>
    </row>
    <row r="11" spans="1:9" x14ac:dyDescent="0.25">
      <c r="A11" s="2" t="s">
        <v>86</v>
      </c>
      <c r="B11" s="2" t="s">
        <v>87</v>
      </c>
      <c r="C11" s="2" t="s">
        <v>88</v>
      </c>
      <c r="D11" s="2" t="s">
        <v>89</v>
      </c>
      <c r="E11" s="2" t="s">
        <v>69</v>
      </c>
      <c r="F11" s="2" t="s">
        <v>70</v>
      </c>
      <c r="G11" s="2">
        <f t="shared" si="0"/>
        <v>3</v>
      </c>
      <c r="H11" s="3">
        <v>1958.66</v>
      </c>
      <c r="I11" s="4">
        <f t="shared" si="1"/>
        <v>5875.9800000000005</v>
      </c>
    </row>
    <row r="12" spans="1:9" x14ac:dyDescent="0.25">
      <c r="A12" s="2" t="s">
        <v>90</v>
      </c>
      <c r="B12" s="2" t="s">
        <v>91</v>
      </c>
      <c r="C12" s="2" t="s">
        <v>92</v>
      </c>
      <c r="D12" s="2" t="s">
        <v>93</v>
      </c>
      <c r="E12" s="2" t="s">
        <v>68</v>
      </c>
      <c r="F12" s="2" t="s">
        <v>70</v>
      </c>
      <c r="G12" s="2">
        <f t="shared" si="0"/>
        <v>8</v>
      </c>
      <c r="H12" s="3">
        <v>124.03</v>
      </c>
      <c r="I12" s="4">
        <f t="shared" si="1"/>
        <v>992.24</v>
      </c>
    </row>
    <row r="13" spans="1:9" x14ac:dyDescent="0.25">
      <c r="A13" s="2" t="s">
        <v>94</v>
      </c>
      <c r="B13" s="2" t="s">
        <v>95</v>
      </c>
      <c r="C13" s="2" t="s">
        <v>96</v>
      </c>
      <c r="D13" s="2" t="s">
        <v>97</v>
      </c>
      <c r="E13" s="2" t="s">
        <v>85</v>
      </c>
      <c r="F13" s="2" t="s">
        <v>89</v>
      </c>
      <c r="G13" s="2">
        <f t="shared" si="0"/>
        <v>6</v>
      </c>
      <c r="H13" s="3">
        <v>3569.5</v>
      </c>
      <c r="I13" s="4">
        <f t="shared" si="1"/>
        <v>21417</v>
      </c>
    </row>
    <row r="14" spans="1:9" x14ac:dyDescent="0.25">
      <c r="A14" s="2" t="s">
        <v>98</v>
      </c>
      <c r="B14" s="2" t="s">
        <v>99</v>
      </c>
      <c r="C14" s="2" t="s">
        <v>100</v>
      </c>
      <c r="D14" s="2" t="s">
        <v>97</v>
      </c>
      <c r="E14" s="2" t="s">
        <v>85</v>
      </c>
      <c r="F14" s="2" t="s">
        <v>89</v>
      </c>
      <c r="G14" s="2">
        <f t="shared" si="0"/>
        <v>6</v>
      </c>
      <c r="H14" s="3">
        <v>501.97</v>
      </c>
      <c r="I14" s="4">
        <f t="shared" si="1"/>
        <v>3011.82</v>
      </c>
    </row>
    <row r="15" spans="1:9" x14ac:dyDescent="0.25">
      <c r="A15" s="2" t="s">
        <v>101</v>
      </c>
      <c r="B15" s="2" t="s">
        <v>91</v>
      </c>
      <c r="C15" s="2" t="s">
        <v>102</v>
      </c>
      <c r="D15" s="2" t="s">
        <v>103</v>
      </c>
      <c r="E15" s="2" t="s">
        <v>85</v>
      </c>
      <c r="F15" s="2" t="s">
        <v>89</v>
      </c>
      <c r="G15" s="2">
        <f t="shared" si="0"/>
        <v>7</v>
      </c>
      <c r="H15" s="3">
        <v>181.44</v>
      </c>
      <c r="I15" s="4">
        <f t="shared" si="1"/>
        <v>1270.08</v>
      </c>
    </row>
    <row r="16" spans="1:9" x14ac:dyDescent="0.25">
      <c r="A16" s="2" t="s">
        <v>104</v>
      </c>
      <c r="B16" s="2" t="s">
        <v>91</v>
      </c>
      <c r="C16" s="2" t="s">
        <v>105</v>
      </c>
      <c r="D16" s="2" t="s">
        <v>103</v>
      </c>
      <c r="E16" s="2" t="s">
        <v>85</v>
      </c>
      <c r="F16" s="2" t="s">
        <v>89</v>
      </c>
      <c r="G16" s="2">
        <f t="shared" si="0"/>
        <v>7</v>
      </c>
      <c r="H16" s="3">
        <v>229.9</v>
      </c>
      <c r="I16" s="4">
        <f t="shared" si="1"/>
        <v>1609.3</v>
      </c>
    </row>
    <row r="17" spans="1:9" x14ac:dyDescent="0.25">
      <c r="A17" s="2" t="s">
        <v>106</v>
      </c>
      <c r="B17" s="2" t="s">
        <v>107</v>
      </c>
      <c r="C17" s="2" t="s">
        <v>108</v>
      </c>
      <c r="D17" s="2" t="s">
        <v>109</v>
      </c>
      <c r="E17" s="2" t="s">
        <v>85</v>
      </c>
      <c r="F17" s="2" t="s">
        <v>89</v>
      </c>
      <c r="G17" s="2">
        <f t="shared" si="0"/>
        <v>8</v>
      </c>
      <c r="H17" s="3">
        <v>530</v>
      </c>
      <c r="I17" s="4">
        <f t="shared" si="1"/>
        <v>4240</v>
      </c>
    </row>
    <row r="18" spans="1:9" x14ac:dyDescent="0.25">
      <c r="A18" s="2" t="s">
        <v>110</v>
      </c>
      <c r="B18" s="2" t="s">
        <v>111</v>
      </c>
      <c r="C18" s="2" t="s">
        <v>112</v>
      </c>
      <c r="D18" s="2" t="s">
        <v>109</v>
      </c>
      <c r="E18" s="2" t="s">
        <v>103</v>
      </c>
      <c r="F18" s="2" t="s">
        <v>85</v>
      </c>
      <c r="G18" s="2">
        <f t="shared" si="0"/>
        <v>4</v>
      </c>
      <c r="H18" s="3">
        <v>328.35</v>
      </c>
      <c r="I18" s="4">
        <f t="shared" si="1"/>
        <v>1313.4</v>
      </c>
    </row>
    <row r="19" spans="1:9" x14ac:dyDescent="0.25">
      <c r="A19" s="2" t="s">
        <v>113</v>
      </c>
      <c r="B19" s="2" t="s">
        <v>114</v>
      </c>
      <c r="C19" s="2" t="s">
        <v>115</v>
      </c>
      <c r="D19" s="2" t="s">
        <v>109</v>
      </c>
      <c r="E19" s="2" t="s">
        <v>103</v>
      </c>
      <c r="F19" s="2" t="s">
        <v>85</v>
      </c>
      <c r="G19" s="2">
        <f t="shared" si="0"/>
        <v>4</v>
      </c>
      <c r="H19" s="3">
        <v>190.8</v>
      </c>
      <c r="I19" s="4">
        <f t="shared" si="1"/>
        <v>763.2</v>
      </c>
    </row>
    <row r="20" spans="1:9" x14ac:dyDescent="0.25">
      <c r="A20" s="2" t="s">
        <v>116</v>
      </c>
      <c r="B20" s="2" t="s">
        <v>117</v>
      </c>
      <c r="C20" s="2" t="s">
        <v>118</v>
      </c>
      <c r="D20" s="2" t="s">
        <v>109</v>
      </c>
      <c r="E20" s="2" t="s">
        <v>103</v>
      </c>
      <c r="F20" s="2" t="s">
        <v>85</v>
      </c>
      <c r="G20" s="2">
        <f t="shared" si="0"/>
        <v>4</v>
      </c>
      <c r="H20" s="3">
        <v>6000</v>
      </c>
      <c r="I20" s="4">
        <f t="shared" si="1"/>
        <v>24000</v>
      </c>
    </row>
    <row r="21" spans="1:9" x14ac:dyDescent="0.25">
      <c r="A21" s="2" t="s">
        <v>119</v>
      </c>
      <c r="B21" s="2" t="s">
        <v>120</v>
      </c>
      <c r="C21" s="2" t="s">
        <v>121</v>
      </c>
      <c r="D21" s="2" t="s">
        <v>68</v>
      </c>
      <c r="E21" s="2" t="s">
        <v>69</v>
      </c>
      <c r="F21" s="2" t="s">
        <v>70</v>
      </c>
      <c r="G21" s="2">
        <f t="shared" si="0"/>
        <v>2</v>
      </c>
      <c r="H21" s="3">
        <v>464.64</v>
      </c>
      <c r="I21" s="4">
        <f t="shared" si="1"/>
        <v>929.28</v>
      </c>
    </row>
    <row r="22" spans="1:9" x14ac:dyDescent="0.25">
      <c r="A22" s="2" t="s">
        <v>122</v>
      </c>
      <c r="B22" s="2" t="s">
        <v>123</v>
      </c>
      <c r="C22" s="2" t="s">
        <v>124</v>
      </c>
      <c r="D22" s="2" t="s">
        <v>125</v>
      </c>
      <c r="E22" s="2" t="s">
        <v>85</v>
      </c>
      <c r="F22" s="2" t="s">
        <v>89</v>
      </c>
      <c r="G22" s="2">
        <f t="shared" si="0"/>
        <v>11</v>
      </c>
      <c r="H22" s="3">
        <v>265</v>
      </c>
      <c r="I22" s="4">
        <f t="shared" si="1"/>
        <v>2915</v>
      </c>
    </row>
    <row r="23" spans="1:9" x14ac:dyDescent="0.25">
      <c r="A23" s="2" t="s">
        <v>126</v>
      </c>
      <c r="B23" s="2" t="s">
        <v>46</v>
      </c>
      <c r="C23" s="2" t="s">
        <v>127</v>
      </c>
      <c r="D23" s="2" t="s">
        <v>125</v>
      </c>
      <c r="E23" s="2" t="s">
        <v>103</v>
      </c>
      <c r="F23" s="2" t="s">
        <v>85</v>
      </c>
      <c r="G23" s="2">
        <f t="shared" si="0"/>
        <v>7</v>
      </c>
      <c r="H23" s="3">
        <v>140.88999999999999</v>
      </c>
      <c r="I23" s="4">
        <f t="shared" si="1"/>
        <v>986.2299999999999</v>
      </c>
    </row>
    <row r="24" spans="1:9" x14ac:dyDescent="0.25">
      <c r="A24" s="2" t="s">
        <v>128</v>
      </c>
      <c r="B24" s="2" t="s">
        <v>46</v>
      </c>
      <c r="C24" s="2" t="s">
        <v>129</v>
      </c>
      <c r="D24" s="2" t="s">
        <v>125</v>
      </c>
      <c r="E24" s="2" t="s">
        <v>103</v>
      </c>
      <c r="F24" s="2" t="s">
        <v>85</v>
      </c>
      <c r="G24" s="2">
        <f t="shared" si="0"/>
        <v>7</v>
      </c>
      <c r="H24" s="3">
        <v>32.96</v>
      </c>
      <c r="I24" s="4">
        <f t="shared" si="1"/>
        <v>230.72</v>
      </c>
    </row>
    <row r="25" spans="1:9" x14ac:dyDescent="0.25">
      <c r="A25" s="2" t="s">
        <v>130</v>
      </c>
      <c r="B25" s="2" t="s">
        <v>131</v>
      </c>
      <c r="C25" s="2" t="s">
        <v>132</v>
      </c>
      <c r="D25" s="2" t="s">
        <v>133</v>
      </c>
      <c r="E25" s="2" t="s">
        <v>103</v>
      </c>
      <c r="F25" s="2" t="s">
        <v>85</v>
      </c>
      <c r="G25" s="2">
        <f t="shared" si="0"/>
        <v>8</v>
      </c>
      <c r="H25" s="3">
        <v>214.9</v>
      </c>
      <c r="I25" s="4">
        <f t="shared" si="1"/>
        <v>1719.2</v>
      </c>
    </row>
    <row r="26" spans="1:9" x14ac:dyDescent="0.25">
      <c r="A26" s="2" t="s">
        <v>134</v>
      </c>
      <c r="B26" s="2" t="s">
        <v>135</v>
      </c>
      <c r="C26" s="2" t="s">
        <v>136</v>
      </c>
      <c r="D26" s="2" t="s">
        <v>133</v>
      </c>
      <c r="E26" s="2" t="s">
        <v>133</v>
      </c>
      <c r="F26" s="2" t="s">
        <v>125</v>
      </c>
      <c r="G26" s="2">
        <f t="shared" si="0"/>
        <v>1</v>
      </c>
      <c r="H26" s="3">
        <v>605</v>
      </c>
      <c r="I26" s="4">
        <f t="shared" si="1"/>
        <v>605</v>
      </c>
    </row>
    <row r="27" spans="1:9" x14ac:dyDescent="0.25">
      <c r="A27" s="2" t="s">
        <v>137</v>
      </c>
      <c r="B27" s="2" t="s">
        <v>120</v>
      </c>
      <c r="C27" s="2" t="s">
        <v>138</v>
      </c>
      <c r="D27" s="2" t="s">
        <v>68</v>
      </c>
      <c r="E27" s="2" t="s">
        <v>69</v>
      </c>
      <c r="F27" s="2" t="s">
        <v>70</v>
      </c>
      <c r="G27" s="2">
        <f t="shared" si="0"/>
        <v>2</v>
      </c>
      <c r="H27" s="3">
        <v>271.04000000000002</v>
      </c>
      <c r="I27" s="4">
        <f t="shared" si="1"/>
        <v>542.08000000000004</v>
      </c>
    </row>
    <row r="28" spans="1:9" x14ac:dyDescent="0.25">
      <c r="A28" s="2" t="s">
        <v>139</v>
      </c>
      <c r="B28" s="2" t="s">
        <v>140</v>
      </c>
      <c r="C28" s="2" t="s">
        <v>141</v>
      </c>
      <c r="D28" s="2" t="s">
        <v>142</v>
      </c>
      <c r="E28" s="2" t="s">
        <v>103</v>
      </c>
      <c r="F28" s="2" t="s">
        <v>85</v>
      </c>
      <c r="G28" s="2">
        <f t="shared" si="0"/>
        <v>9</v>
      </c>
      <c r="H28" s="3">
        <v>600</v>
      </c>
      <c r="I28" s="4">
        <f t="shared" si="1"/>
        <v>5400</v>
      </c>
    </row>
    <row r="29" spans="1:9" x14ac:dyDescent="0.25">
      <c r="A29" s="2" t="s">
        <v>143</v>
      </c>
      <c r="B29" s="2" t="s">
        <v>66</v>
      </c>
      <c r="C29" s="2" t="s">
        <v>144</v>
      </c>
      <c r="D29" s="2" t="s">
        <v>145</v>
      </c>
      <c r="E29" s="2" t="s">
        <v>133</v>
      </c>
      <c r="F29" s="2" t="s">
        <v>125</v>
      </c>
      <c r="G29" s="2">
        <f t="shared" si="0"/>
        <v>3</v>
      </c>
      <c r="H29" s="3">
        <v>1224</v>
      </c>
      <c r="I29" s="4">
        <f t="shared" si="1"/>
        <v>3672</v>
      </c>
    </row>
    <row r="30" spans="1:9" x14ac:dyDescent="0.25">
      <c r="A30" s="2" t="s">
        <v>146</v>
      </c>
      <c r="B30" s="2" t="s">
        <v>147</v>
      </c>
      <c r="C30" s="2" t="s">
        <v>148</v>
      </c>
      <c r="D30" s="2" t="s">
        <v>145</v>
      </c>
      <c r="E30" s="2" t="s">
        <v>133</v>
      </c>
      <c r="F30" s="2" t="s">
        <v>125</v>
      </c>
      <c r="G30" s="2">
        <f t="shared" si="0"/>
        <v>3</v>
      </c>
      <c r="H30" s="3">
        <v>15516.37</v>
      </c>
      <c r="I30" s="4">
        <f t="shared" si="1"/>
        <v>46549.11</v>
      </c>
    </row>
    <row r="31" spans="1:9" x14ac:dyDescent="0.25">
      <c r="A31" s="2" t="s">
        <v>149</v>
      </c>
      <c r="B31" s="2" t="s">
        <v>147</v>
      </c>
      <c r="C31" s="2" t="s">
        <v>150</v>
      </c>
      <c r="D31" s="2" t="s">
        <v>145</v>
      </c>
      <c r="E31" s="2" t="s">
        <v>133</v>
      </c>
      <c r="F31" s="2" t="s">
        <v>125</v>
      </c>
      <c r="G31" s="2">
        <f t="shared" si="0"/>
        <v>3</v>
      </c>
      <c r="H31" s="3">
        <v>6993.8</v>
      </c>
      <c r="I31" s="4">
        <f t="shared" si="1"/>
        <v>20981.4</v>
      </c>
    </row>
    <row r="32" spans="1:9" x14ac:dyDescent="0.25">
      <c r="A32" s="2" t="s">
        <v>151</v>
      </c>
      <c r="B32" s="2" t="s">
        <v>152</v>
      </c>
      <c r="C32" s="2" t="s">
        <v>153</v>
      </c>
      <c r="D32" s="2" t="s">
        <v>142</v>
      </c>
      <c r="E32" s="2" t="s">
        <v>133</v>
      </c>
      <c r="F32" s="2" t="s">
        <v>125</v>
      </c>
      <c r="G32" s="2">
        <f t="shared" si="0"/>
        <v>2</v>
      </c>
      <c r="H32" s="3">
        <v>150</v>
      </c>
      <c r="I32" s="4">
        <f t="shared" si="1"/>
        <v>300</v>
      </c>
    </row>
    <row r="33" spans="1:9" x14ac:dyDescent="0.25">
      <c r="A33" s="2" t="s">
        <v>154</v>
      </c>
      <c r="B33" s="2" t="s">
        <v>155</v>
      </c>
      <c r="C33" s="2" t="s">
        <v>156</v>
      </c>
      <c r="D33" s="2" t="s">
        <v>145</v>
      </c>
      <c r="E33" s="2" t="s">
        <v>125</v>
      </c>
      <c r="F33" s="2" t="s">
        <v>85</v>
      </c>
      <c r="G33" s="2">
        <f t="shared" si="0"/>
        <v>10</v>
      </c>
      <c r="H33" s="3">
        <v>943.8</v>
      </c>
      <c r="I33" s="4">
        <f t="shared" si="1"/>
        <v>9438</v>
      </c>
    </row>
    <row r="34" spans="1:9" x14ac:dyDescent="0.25">
      <c r="A34" s="2" t="s">
        <v>157</v>
      </c>
      <c r="B34" s="2" t="s">
        <v>158</v>
      </c>
      <c r="C34" s="2" t="s">
        <v>159</v>
      </c>
      <c r="D34" s="2" t="s">
        <v>55</v>
      </c>
      <c r="E34" s="2" t="s">
        <v>103</v>
      </c>
      <c r="F34" s="2" t="s">
        <v>85</v>
      </c>
      <c r="G34" s="2">
        <f t="shared" si="0"/>
        <v>11</v>
      </c>
      <c r="H34" s="3">
        <v>423.5</v>
      </c>
      <c r="I34" s="4">
        <f t="shared" si="1"/>
        <v>4658.5</v>
      </c>
    </row>
    <row r="35" spans="1:9" x14ac:dyDescent="0.25">
      <c r="A35" s="2" t="s">
        <v>106</v>
      </c>
      <c r="B35" s="2" t="s">
        <v>160</v>
      </c>
      <c r="C35" s="2" t="s">
        <v>161</v>
      </c>
      <c r="D35" s="2" t="s">
        <v>145</v>
      </c>
      <c r="E35" s="2" t="s">
        <v>133</v>
      </c>
      <c r="F35" s="2" t="s">
        <v>125</v>
      </c>
      <c r="G35" s="2">
        <f t="shared" si="0"/>
        <v>3</v>
      </c>
      <c r="H35" s="3">
        <v>3884.1</v>
      </c>
      <c r="I35" s="4">
        <f t="shared" si="1"/>
        <v>11652.3</v>
      </c>
    </row>
    <row r="36" spans="1:9" x14ac:dyDescent="0.25">
      <c r="A36" s="2" t="s">
        <v>162</v>
      </c>
      <c r="B36" s="2" t="s">
        <v>163</v>
      </c>
      <c r="C36" s="2" t="s">
        <v>164</v>
      </c>
      <c r="D36" s="2" t="s">
        <v>55</v>
      </c>
      <c r="E36" s="2" t="s">
        <v>145</v>
      </c>
      <c r="F36" s="2" t="s">
        <v>125</v>
      </c>
      <c r="G36" s="2">
        <f t="shared" si="0"/>
        <v>4</v>
      </c>
      <c r="H36" s="3">
        <v>318</v>
      </c>
      <c r="I36" s="4">
        <f t="shared" si="1"/>
        <v>1272</v>
      </c>
    </row>
    <row r="37" spans="1:9" x14ac:dyDescent="0.25">
      <c r="A37" s="2" t="s">
        <v>165</v>
      </c>
      <c r="B37" s="2" t="s">
        <v>87</v>
      </c>
      <c r="C37" s="2" t="s">
        <v>166</v>
      </c>
      <c r="D37" s="2" t="s">
        <v>89</v>
      </c>
      <c r="E37" s="2" t="s">
        <v>69</v>
      </c>
      <c r="F37" s="2" t="s">
        <v>70</v>
      </c>
      <c r="G37" s="2">
        <f t="shared" si="0"/>
        <v>3</v>
      </c>
      <c r="H37" s="3">
        <v>304.88</v>
      </c>
      <c r="I37" s="4">
        <f t="shared" si="1"/>
        <v>914.64</v>
      </c>
    </row>
    <row r="38" spans="1:9" x14ac:dyDescent="0.25">
      <c r="A38" s="2" t="s">
        <v>167</v>
      </c>
      <c r="B38" s="2" t="s">
        <v>168</v>
      </c>
      <c r="C38" s="2" t="s">
        <v>169</v>
      </c>
      <c r="D38" s="2" t="s">
        <v>93</v>
      </c>
      <c r="E38" s="2" t="s">
        <v>85</v>
      </c>
      <c r="F38" s="2" t="s">
        <v>89</v>
      </c>
      <c r="G38" s="2">
        <f t="shared" si="0"/>
        <v>5</v>
      </c>
      <c r="H38" s="3">
        <v>6763.9</v>
      </c>
      <c r="I38" s="4">
        <f t="shared" si="1"/>
        <v>33819.5</v>
      </c>
    </row>
    <row r="39" spans="1:9" x14ac:dyDescent="0.25">
      <c r="A39" s="2" t="s">
        <v>170</v>
      </c>
      <c r="B39" s="2" t="s">
        <v>171</v>
      </c>
      <c r="C39" s="2" t="s">
        <v>172</v>
      </c>
      <c r="D39" s="2" t="s">
        <v>97</v>
      </c>
      <c r="E39" s="2" t="s">
        <v>85</v>
      </c>
      <c r="F39" s="2" t="s">
        <v>89</v>
      </c>
      <c r="G39" s="2">
        <f t="shared" si="0"/>
        <v>6</v>
      </c>
      <c r="H39" s="3">
        <v>242</v>
      </c>
      <c r="I39" s="4">
        <f t="shared" si="1"/>
        <v>1452</v>
      </c>
    </row>
    <row r="40" spans="1:9" x14ac:dyDescent="0.25">
      <c r="A40" s="2" t="s">
        <v>173</v>
      </c>
      <c r="B40" s="2" t="s">
        <v>174</v>
      </c>
      <c r="C40" s="2" t="s">
        <v>175</v>
      </c>
      <c r="D40" s="2" t="s">
        <v>125</v>
      </c>
      <c r="E40" s="2" t="s">
        <v>103</v>
      </c>
      <c r="F40" s="2" t="s">
        <v>85</v>
      </c>
      <c r="G40" s="2">
        <f t="shared" si="0"/>
        <v>7</v>
      </c>
      <c r="H40" s="3">
        <v>1287.1400000000001</v>
      </c>
      <c r="I40" s="4">
        <f t="shared" si="1"/>
        <v>9009.9800000000014</v>
      </c>
    </row>
    <row r="41" spans="1:9" x14ac:dyDescent="0.25">
      <c r="A41" s="2" t="s">
        <v>176</v>
      </c>
      <c r="B41" s="2" t="s">
        <v>174</v>
      </c>
      <c r="C41" s="2" t="s">
        <v>177</v>
      </c>
      <c r="D41" s="2" t="s">
        <v>125</v>
      </c>
      <c r="E41" s="2" t="s">
        <v>103</v>
      </c>
      <c r="F41" s="2" t="s">
        <v>85</v>
      </c>
      <c r="G41" s="2">
        <f t="shared" si="0"/>
        <v>7</v>
      </c>
      <c r="H41" s="3">
        <v>719.95</v>
      </c>
      <c r="I41" s="4">
        <f t="shared" si="1"/>
        <v>5039.6500000000005</v>
      </c>
    </row>
    <row r="42" spans="1:9" x14ac:dyDescent="0.25">
      <c r="A42" s="2" t="s">
        <v>178</v>
      </c>
      <c r="B42" s="2" t="s">
        <v>111</v>
      </c>
      <c r="C42" s="2" t="s">
        <v>179</v>
      </c>
      <c r="D42" s="2" t="s">
        <v>142</v>
      </c>
      <c r="E42" s="2" t="s">
        <v>125</v>
      </c>
      <c r="F42" s="2" t="s">
        <v>85</v>
      </c>
      <c r="G42" s="2">
        <f t="shared" si="0"/>
        <v>9</v>
      </c>
      <c r="H42" s="3">
        <v>556.54</v>
      </c>
      <c r="I42" s="4">
        <f t="shared" si="1"/>
        <v>5008.8599999999997</v>
      </c>
    </row>
    <row r="43" spans="1:9" x14ac:dyDescent="0.25">
      <c r="A43" s="2" t="s">
        <v>180</v>
      </c>
      <c r="B43" s="2" t="s">
        <v>58</v>
      </c>
      <c r="C43" s="2" t="s">
        <v>181</v>
      </c>
      <c r="D43" s="2" t="s">
        <v>145</v>
      </c>
      <c r="E43" s="2" t="s">
        <v>125</v>
      </c>
      <c r="F43" s="2" t="s">
        <v>85</v>
      </c>
      <c r="G43" s="2">
        <f t="shared" si="0"/>
        <v>10</v>
      </c>
      <c r="H43" s="3">
        <v>5422.91</v>
      </c>
      <c r="I43" s="4">
        <f t="shared" si="1"/>
        <v>54229.1</v>
      </c>
    </row>
    <row r="44" spans="1:9" x14ac:dyDescent="0.25">
      <c r="A44" s="2" t="s">
        <v>182</v>
      </c>
      <c r="B44" s="2" t="s">
        <v>183</v>
      </c>
      <c r="C44" s="2" t="s">
        <v>184</v>
      </c>
      <c r="D44" s="2" t="s">
        <v>55</v>
      </c>
      <c r="E44" s="2" t="s">
        <v>125</v>
      </c>
      <c r="F44" s="2" t="s">
        <v>85</v>
      </c>
      <c r="G44" s="2">
        <f t="shared" si="0"/>
        <v>11</v>
      </c>
      <c r="H44" s="3">
        <v>726</v>
      </c>
      <c r="I44" s="4">
        <f t="shared" si="1"/>
        <v>7986</v>
      </c>
    </row>
    <row r="45" spans="1:9" x14ac:dyDescent="0.25">
      <c r="A45" s="2" t="s">
        <v>185</v>
      </c>
      <c r="B45" s="2" t="s">
        <v>50</v>
      </c>
      <c r="C45" s="2" t="s">
        <v>186</v>
      </c>
      <c r="D45" s="2" t="s">
        <v>145</v>
      </c>
      <c r="E45" s="2" t="s">
        <v>133</v>
      </c>
      <c r="F45" s="2" t="s">
        <v>125</v>
      </c>
      <c r="G45" s="2">
        <f t="shared" si="0"/>
        <v>3</v>
      </c>
      <c r="H45" s="3">
        <v>271.52</v>
      </c>
      <c r="I45" s="4">
        <f t="shared" si="1"/>
        <v>814.56</v>
      </c>
    </row>
    <row r="46" spans="1:9" x14ac:dyDescent="0.25">
      <c r="A46" s="2" t="s">
        <v>187</v>
      </c>
      <c r="B46" s="2" t="s">
        <v>50</v>
      </c>
      <c r="C46" s="2" t="s">
        <v>188</v>
      </c>
      <c r="D46" s="2" t="s">
        <v>145</v>
      </c>
      <c r="E46" s="2" t="s">
        <v>133</v>
      </c>
      <c r="F46" s="2" t="s">
        <v>125</v>
      </c>
      <c r="G46" s="2">
        <f t="shared" si="0"/>
        <v>3</v>
      </c>
      <c r="H46" s="3">
        <v>470.84</v>
      </c>
      <c r="I46" s="4">
        <f t="shared" si="1"/>
        <v>1412.52</v>
      </c>
    </row>
    <row r="47" spans="1:9" x14ac:dyDescent="0.25">
      <c r="A47" s="2" t="s">
        <v>189</v>
      </c>
      <c r="B47" s="2" t="s">
        <v>50</v>
      </c>
      <c r="C47" s="2" t="s">
        <v>190</v>
      </c>
      <c r="D47" s="2" t="s">
        <v>145</v>
      </c>
      <c r="E47" s="2" t="s">
        <v>133</v>
      </c>
      <c r="F47" s="2" t="s">
        <v>125</v>
      </c>
      <c r="G47" s="2">
        <f t="shared" si="0"/>
        <v>3</v>
      </c>
      <c r="H47" s="3">
        <v>165.92</v>
      </c>
      <c r="I47" s="4">
        <f t="shared" si="1"/>
        <v>497.76</v>
      </c>
    </row>
    <row r="48" spans="1:9" x14ac:dyDescent="0.25">
      <c r="A48" s="2" t="s">
        <v>191</v>
      </c>
      <c r="B48" s="2" t="s">
        <v>50</v>
      </c>
      <c r="C48" s="2" t="s">
        <v>192</v>
      </c>
      <c r="D48" s="2" t="s">
        <v>145</v>
      </c>
      <c r="E48" s="2" t="s">
        <v>133</v>
      </c>
      <c r="F48" s="2" t="s">
        <v>125</v>
      </c>
      <c r="G48" s="2">
        <f t="shared" si="0"/>
        <v>3</v>
      </c>
      <c r="H48" s="3">
        <v>1840.51</v>
      </c>
      <c r="I48" s="4">
        <f t="shared" si="1"/>
        <v>5521.53</v>
      </c>
    </row>
    <row r="49" spans="1:9" x14ac:dyDescent="0.25">
      <c r="A49" s="2" t="s">
        <v>193</v>
      </c>
      <c r="B49" s="2" t="s">
        <v>50</v>
      </c>
      <c r="C49" s="2" t="s">
        <v>194</v>
      </c>
      <c r="D49" s="2" t="s">
        <v>145</v>
      </c>
      <c r="E49" s="2" t="s">
        <v>133</v>
      </c>
      <c r="F49" s="2" t="s">
        <v>125</v>
      </c>
      <c r="G49" s="2">
        <f t="shared" si="0"/>
        <v>3</v>
      </c>
      <c r="H49" s="3">
        <v>1058.75</v>
      </c>
      <c r="I49" s="4">
        <f t="shared" si="1"/>
        <v>3176.25</v>
      </c>
    </row>
    <row r="50" spans="1:9" x14ac:dyDescent="0.25">
      <c r="A50" s="2" t="s">
        <v>195</v>
      </c>
      <c r="B50" s="2" t="s">
        <v>50</v>
      </c>
      <c r="C50" s="2" t="s">
        <v>196</v>
      </c>
      <c r="D50" s="2" t="s">
        <v>145</v>
      </c>
      <c r="E50" s="2" t="s">
        <v>133</v>
      </c>
      <c r="F50" s="2" t="s">
        <v>125</v>
      </c>
      <c r="G50" s="2">
        <f t="shared" si="0"/>
        <v>3</v>
      </c>
      <c r="H50" s="3">
        <v>205.6</v>
      </c>
      <c r="I50" s="4">
        <f t="shared" si="1"/>
        <v>616.79999999999995</v>
      </c>
    </row>
    <row r="51" spans="1:9" x14ac:dyDescent="0.25">
      <c r="A51" s="2" t="s">
        <v>197</v>
      </c>
      <c r="B51" s="2" t="s">
        <v>50</v>
      </c>
      <c r="C51" s="2" t="s">
        <v>198</v>
      </c>
      <c r="D51" s="2" t="s">
        <v>145</v>
      </c>
      <c r="E51" s="2" t="s">
        <v>133</v>
      </c>
      <c r="F51" s="2" t="s">
        <v>125</v>
      </c>
      <c r="G51" s="2">
        <f t="shared" si="0"/>
        <v>3</v>
      </c>
      <c r="H51" s="3">
        <v>260.54000000000002</v>
      </c>
      <c r="I51" s="4">
        <f t="shared" si="1"/>
        <v>781.62000000000012</v>
      </c>
    </row>
    <row r="52" spans="1:9" x14ac:dyDescent="0.25">
      <c r="A52" s="2" t="s">
        <v>199</v>
      </c>
      <c r="B52" s="2" t="s">
        <v>50</v>
      </c>
      <c r="C52" s="2" t="s">
        <v>200</v>
      </c>
      <c r="D52" s="2" t="s">
        <v>145</v>
      </c>
      <c r="E52" s="2" t="s">
        <v>133</v>
      </c>
      <c r="F52" s="2" t="s">
        <v>125</v>
      </c>
      <c r="G52" s="2">
        <f t="shared" si="0"/>
        <v>3</v>
      </c>
      <c r="H52" s="3">
        <v>4799.67</v>
      </c>
      <c r="I52" s="4">
        <f t="shared" si="1"/>
        <v>14399.01</v>
      </c>
    </row>
    <row r="53" spans="1:9" x14ac:dyDescent="0.25">
      <c r="A53" s="2" t="s">
        <v>201</v>
      </c>
      <c r="B53" s="2" t="s">
        <v>202</v>
      </c>
      <c r="C53" s="2" t="s">
        <v>203</v>
      </c>
      <c r="D53" s="2" t="s">
        <v>142</v>
      </c>
      <c r="E53" s="2" t="s">
        <v>133</v>
      </c>
      <c r="F53" s="2" t="s">
        <v>125</v>
      </c>
      <c r="G53" s="2">
        <f t="shared" si="0"/>
        <v>2</v>
      </c>
      <c r="H53" s="3">
        <v>150</v>
      </c>
      <c r="I53" s="4">
        <f t="shared" si="1"/>
        <v>300</v>
      </c>
    </row>
    <row r="54" spans="1:9" x14ac:dyDescent="0.25">
      <c r="A54" s="2" t="s">
        <v>204</v>
      </c>
      <c r="B54" s="2" t="s">
        <v>205</v>
      </c>
      <c r="C54" s="2" t="s">
        <v>206</v>
      </c>
      <c r="D54" s="2" t="s">
        <v>55</v>
      </c>
      <c r="E54" s="2" t="s">
        <v>133</v>
      </c>
      <c r="F54" s="2" t="s">
        <v>125</v>
      </c>
      <c r="G54" s="2">
        <f t="shared" si="0"/>
        <v>4</v>
      </c>
      <c r="H54" s="3">
        <v>400.89</v>
      </c>
      <c r="I54" s="4">
        <f t="shared" si="1"/>
        <v>1603.56</v>
      </c>
    </row>
    <row r="55" spans="1:9" x14ac:dyDescent="0.25">
      <c r="A55" s="2" t="s">
        <v>207</v>
      </c>
      <c r="B55" s="2" t="s">
        <v>208</v>
      </c>
      <c r="C55" s="2" t="s">
        <v>209</v>
      </c>
      <c r="D55" s="2" t="s">
        <v>210</v>
      </c>
      <c r="E55" s="2" t="s">
        <v>145</v>
      </c>
      <c r="F55" s="2" t="s">
        <v>125</v>
      </c>
      <c r="G55" s="2">
        <f t="shared" si="0"/>
        <v>7</v>
      </c>
      <c r="H55" s="3">
        <v>484</v>
      </c>
      <c r="I55" s="4">
        <f t="shared" si="1"/>
        <v>3388</v>
      </c>
    </row>
    <row r="56" spans="1:9" x14ac:dyDescent="0.25">
      <c r="A56" s="2" t="s">
        <v>211</v>
      </c>
      <c r="B56" s="2" t="s">
        <v>212</v>
      </c>
      <c r="C56" s="2" t="s">
        <v>213</v>
      </c>
      <c r="D56" s="2" t="s">
        <v>210</v>
      </c>
      <c r="E56" s="2" t="s">
        <v>55</v>
      </c>
      <c r="F56" s="2" t="s">
        <v>145</v>
      </c>
      <c r="G56" s="2">
        <f t="shared" si="0"/>
        <v>4</v>
      </c>
      <c r="H56" s="3">
        <v>30000</v>
      </c>
      <c r="I56" s="4">
        <f t="shared" si="1"/>
        <v>120000</v>
      </c>
    </row>
    <row r="57" spans="1:9" x14ac:dyDescent="0.25">
      <c r="A57" s="2" t="s">
        <v>214</v>
      </c>
      <c r="B57" s="2" t="s">
        <v>215</v>
      </c>
      <c r="C57" s="2" t="s">
        <v>216</v>
      </c>
      <c r="D57" s="2" t="s">
        <v>145</v>
      </c>
      <c r="E57" s="2" t="s">
        <v>103</v>
      </c>
      <c r="F57" s="2" t="s">
        <v>85</v>
      </c>
      <c r="G57" s="2">
        <f t="shared" si="0"/>
        <v>10</v>
      </c>
      <c r="H57" s="3">
        <v>33.840000000000003</v>
      </c>
      <c r="I57" s="4">
        <f t="shared" si="1"/>
        <v>338.40000000000003</v>
      </c>
    </row>
    <row r="58" spans="1:9" x14ac:dyDescent="0.25">
      <c r="A58" s="2" t="s">
        <v>217</v>
      </c>
      <c r="B58" s="2" t="s">
        <v>218</v>
      </c>
      <c r="C58" s="2" t="s">
        <v>219</v>
      </c>
      <c r="D58" s="2" t="s">
        <v>145</v>
      </c>
      <c r="E58" s="2" t="s">
        <v>133</v>
      </c>
      <c r="F58" s="2" t="s">
        <v>125</v>
      </c>
      <c r="G58" s="2">
        <f t="shared" si="0"/>
        <v>3</v>
      </c>
      <c r="H58" s="3">
        <v>618.30999999999995</v>
      </c>
      <c r="I58" s="4">
        <f t="shared" si="1"/>
        <v>1854.9299999999998</v>
      </c>
    </row>
    <row r="59" spans="1:9" x14ac:dyDescent="0.25">
      <c r="A59" s="2" t="s">
        <v>220</v>
      </c>
      <c r="B59" s="2" t="s">
        <v>221</v>
      </c>
      <c r="C59" s="2" t="s">
        <v>222</v>
      </c>
      <c r="D59" s="2" t="s">
        <v>55</v>
      </c>
      <c r="E59" s="2" t="s">
        <v>133</v>
      </c>
      <c r="F59" s="2" t="s">
        <v>125</v>
      </c>
      <c r="G59" s="2">
        <f t="shared" si="0"/>
        <v>4</v>
      </c>
      <c r="H59" s="3">
        <v>1823.17</v>
      </c>
      <c r="I59" s="4">
        <f t="shared" si="1"/>
        <v>7292.68</v>
      </c>
    </row>
    <row r="60" spans="1:9" x14ac:dyDescent="0.25">
      <c r="A60" s="2" t="s">
        <v>223</v>
      </c>
      <c r="B60" s="2" t="s">
        <v>91</v>
      </c>
      <c r="C60" s="2" t="s">
        <v>224</v>
      </c>
      <c r="D60" s="2" t="s">
        <v>210</v>
      </c>
      <c r="E60" s="2" t="s">
        <v>145</v>
      </c>
      <c r="F60" s="2" t="s">
        <v>125</v>
      </c>
      <c r="G60" s="2">
        <f t="shared" si="0"/>
        <v>7</v>
      </c>
      <c r="H60" s="3">
        <v>550.54999999999995</v>
      </c>
      <c r="I60" s="4">
        <f t="shared" si="1"/>
        <v>3853.8499999999995</v>
      </c>
    </row>
    <row r="61" spans="1:9" x14ac:dyDescent="0.25">
      <c r="A61" s="2" t="s">
        <v>225</v>
      </c>
      <c r="B61" s="2" t="s">
        <v>50</v>
      </c>
      <c r="C61" s="2" t="s">
        <v>226</v>
      </c>
      <c r="D61" s="2" t="s">
        <v>227</v>
      </c>
      <c r="E61" s="2" t="s">
        <v>55</v>
      </c>
      <c r="F61" s="2" t="s">
        <v>145</v>
      </c>
      <c r="G61" s="2">
        <f t="shared" si="0"/>
        <v>5</v>
      </c>
      <c r="H61" s="3">
        <v>95.24</v>
      </c>
      <c r="I61" s="4">
        <f t="shared" si="1"/>
        <v>476.2</v>
      </c>
    </row>
    <row r="62" spans="1:9" x14ac:dyDescent="0.25">
      <c r="A62" s="2" t="s">
        <v>228</v>
      </c>
      <c r="B62" s="2" t="s">
        <v>229</v>
      </c>
      <c r="C62" s="2" t="s">
        <v>230</v>
      </c>
      <c r="D62" s="2" t="s">
        <v>227</v>
      </c>
      <c r="E62" s="2" t="s">
        <v>55</v>
      </c>
      <c r="F62" s="2" t="s">
        <v>145</v>
      </c>
      <c r="G62" s="2">
        <f t="shared" si="0"/>
        <v>5</v>
      </c>
      <c r="H62" s="3">
        <v>40000</v>
      </c>
      <c r="I62" s="4">
        <f t="shared" si="1"/>
        <v>200000</v>
      </c>
    </row>
    <row r="63" spans="1:9" x14ac:dyDescent="0.25">
      <c r="A63" s="2" t="s">
        <v>231</v>
      </c>
      <c r="B63" s="2" t="s">
        <v>232</v>
      </c>
      <c r="C63" s="2" t="s">
        <v>233</v>
      </c>
      <c r="D63" s="2" t="s">
        <v>227</v>
      </c>
      <c r="E63" s="2" t="s">
        <v>145</v>
      </c>
      <c r="F63" s="2" t="s">
        <v>125</v>
      </c>
      <c r="G63" s="2">
        <f t="shared" si="0"/>
        <v>8</v>
      </c>
      <c r="H63" s="3">
        <v>9264.3799999999992</v>
      </c>
      <c r="I63" s="4">
        <f t="shared" si="1"/>
        <v>74115.039999999994</v>
      </c>
    </row>
    <row r="64" spans="1:9" x14ac:dyDescent="0.25">
      <c r="A64" s="2" t="s">
        <v>234</v>
      </c>
      <c r="B64" s="2" t="s">
        <v>235</v>
      </c>
      <c r="C64" s="2" t="s">
        <v>236</v>
      </c>
      <c r="D64" s="2" t="s">
        <v>55</v>
      </c>
      <c r="E64" s="2" t="s">
        <v>103</v>
      </c>
      <c r="F64" s="2" t="s">
        <v>85</v>
      </c>
      <c r="G64" s="2">
        <f t="shared" si="0"/>
        <v>11</v>
      </c>
      <c r="H64" s="3">
        <v>742</v>
      </c>
      <c r="I64" s="4">
        <f t="shared" si="1"/>
        <v>8162</v>
      </c>
    </row>
    <row r="65" spans="1:9" x14ac:dyDescent="0.25">
      <c r="A65" s="2" t="s">
        <v>237</v>
      </c>
      <c r="B65" s="2" t="s">
        <v>158</v>
      </c>
      <c r="C65" s="2" t="s">
        <v>238</v>
      </c>
      <c r="D65" s="2" t="s">
        <v>239</v>
      </c>
      <c r="E65" s="2" t="s">
        <v>103</v>
      </c>
      <c r="F65" s="2" t="s">
        <v>85</v>
      </c>
      <c r="G65" s="2">
        <f t="shared" si="0"/>
        <v>18</v>
      </c>
      <c r="H65" s="3">
        <v>605</v>
      </c>
      <c r="I65" s="4">
        <f t="shared" si="1"/>
        <v>10890</v>
      </c>
    </row>
    <row r="66" spans="1:9" x14ac:dyDescent="0.25">
      <c r="A66" s="2" t="s">
        <v>240</v>
      </c>
      <c r="B66" s="2" t="s">
        <v>158</v>
      </c>
      <c r="C66" s="2" t="s">
        <v>241</v>
      </c>
      <c r="D66" s="2" t="s">
        <v>239</v>
      </c>
      <c r="E66" s="2" t="s">
        <v>103</v>
      </c>
      <c r="F66" s="2" t="s">
        <v>85</v>
      </c>
      <c r="G66" s="2">
        <f t="shared" si="0"/>
        <v>18</v>
      </c>
      <c r="H66" s="3">
        <v>605</v>
      </c>
      <c r="I66" s="4">
        <f t="shared" si="1"/>
        <v>10890</v>
      </c>
    </row>
    <row r="67" spans="1:9" x14ac:dyDescent="0.25">
      <c r="A67" s="2" t="s">
        <v>242</v>
      </c>
      <c r="B67" s="2" t="s">
        <v>83</v>
      </c>
      <c r="C67" s="2" t="s">
        <v>243</v>
      </c>
      <c r="D67" s="2" t="s">
        <v>239</v>
      </c>
      <c r="E67" s="2" t="s">
        <v>125</v>
      </c>
      <c r="F67" s="2" t="s">
        <v>85</v>
      </c>
      <c r="G67" s="2">
        <f t="shared" si="0"/>
        <v>18</v>
      </c>
      <c r="H67" s="3">
        <v>1307.77</v>
      </c>
      <c r="I67" s="4">
        <f t="shared" si="1"/>
        <v>23539.86</v>
      </c>
    </row>
    <row r="68" spans="1:9" x14ac:dyDescent="0.25">
      <c r="A68" s="2" t="s">
        <v>244</v>
      </c>
      <c r="B68" s="2" t="s">
        <v>205</v>
      </c>
      <c r="C68" s="2" t="s">
        <v>245</v>
      </c>
      <c r="D68" s="2" t="s">
        <v>227</v>
      </c>
      <c r="E68" s="2" t="s">
        <v>145</v>
      </c>
      <c r="F68" s="2" t="s">
        <v>125</v>
      </c>
      <c r="G68" s="2">
        <f t="shared" si="0"/>
        <v>8</v>
      </c>
      <c r="H68" s="3">
        <v>427.25</v>
      </c>
      <c r="I68" s="4">
        <f t="shared" si="1"/>
        <v>3418</v>
      </c>
    </row>
    <row r="69" spans="1:9" x14ac:dyDescent="0.25">
      <c r="A69" s="2" t="s">
        <v>246</v>
      </c>
      <c r="B69" s="2" t="s">
        <v>247</v>
      </c>
      <c r="C69" s="2" t="s">
        <v>248</v>
      </c>
      <c r="D69" s="2" t="s">
        <v>239</v>
      </c>
      <c r="E69" s="2" t="s">
        <v>145</v>
      </c>
      <c r="F69" s="2" t="s">
        <v>145</v>
      </c>
      <c r="G69" s="2">
        <f t="shared" si="0"/>
        <v>8</v>
      </c>
      <c r="H69" s="3">
        <v>1815</v>
      </c>
      <c r="I69" s="4">
        <f t="shared" si="1"/>
        <v>14520</v>
      </c>
    </row>
    <row r="70" spans="1:9" x14ac:dyDescent="0.25">
      <c r="A70" s="2" t="s">
        <v>249</v>
      </c>
      <c r="B70" s="2" t="s">
        <v>247</v>
      </c>
      <c r="C70" s="2" t="s">
        <v>250</v>
      </c>
      <c r="D70" s="2" t="s">
        <v>239</v>
      </c>
      <c r="E70" s="2" t="s">
        <v>145</v>
      </c>
      <c r="F70" s="2" t="s">
        <v>145</v>
      </c>
      <c r="G70" s="2">
        <f t="shared" si="0"/>
        <v>8</v>
      </c>
      <c r="H70" s="3">
        <v>1796.85</v>
      </c>
      <c r="I70" s="4">
        <f t="shared" si="1"/>
        <v>14374.8</v>
      </c>
    </row>
    <row r="71" spans="1:9" x14ac:dyDescent="0.25">
      <c r="A71" s="2" t="s">
        <v>251</v>
      </c>
      <c r="B71" s="2" t="s">
        <v>91</v>
      </c>
      <c r="C71" s="2" t="s">
        <v>252</v>
      </c>
      <c r="D71" s="2" t="s">
        <v>253</v>
      </c>
      <c r="E71" s="2" t="s">
        <v>55</v>
      </c>
      <c r="F71" s="2" t="s">
        <v>145</v>
      </c>
      <c r="G71" s="2">
        <f t="shared" ref="G71:G134" si="2">F71-D71</f>
        <v>7</v>
      </c>
      <c r="H71" s="3">
        <v>114.95</v>
      </c>
      <c r="I71" s="4">
        <f t="shared" ref="I71:I134" si="3">H71*G71</f>
        <v>804.65</v>
      </c>
    </row>
    <row r="72" spans="1:9" x14ac:dyDescent="0.25">
      <c r="A72" s="2" t="s">
        <v>254</v>
      </c>
      <c r="B72" s="2" t="s">
        <v>255</v>
      </c>
      <c r="C72" s="2" t="s">
        <v>256</v>
      </c>
      <c r="D72" s="2" t="s">
        <v>257</v>
      </c>
      <c r="E72" s="2" t="s">
        <v>55</v>
      </c>
      <c r="F72" s="2" t="s">
        <v>145</v>
      </c>
      <c r="G72" s="2">
        <f t="shared" si="2"/>
        <v>9</v>
      </c>
      <c r="H72" s="3">
        <v>4950</v>
      </c>
      <c r="I72" s="4">
        <f t="shared" si="3"/>
        <v>44550</v>
      </c>
    </row>
    <row r="73" spans="1:9" x14ac:dyDescent="0.25">
      <c r="A73" s="2" t="s">
        <v>258</v>
      </c>
      <c r="B73" s="2" t="s">
        <v>147</v>
      </c>
      <c r="C73" s="2" t="s">
        <v>259</v>
      </c>
      <c r="D73" s="2" t="s">
        <v>260</v>
      </c>
      <c r="E73" s="2" t="s">
        <v>133</v>
      </c>
      <c r="F73" s="2" t="s">
        <v>125</v>
      </c>
      <c r="G73" s="2">
        <f t="shared" si="2"/>
        <v>14</v>
      </c>
      <c r="H73" s="3">
        <v>4573.8</v>
      </c>
      <c r="I73" s="4">
        <f t="shared" si="3"/>
        <v>64033.200000000004</v>
      </c>
    </row>
    <row r="74" spans="1:9" x14ac:dyDescent="0.25">
      <c r="A74" s="2" t="s">
        <v>261</v>
      </c>
      <c r="B74" s="2" t="s">
        <v>50</v>
      </c>
      <c r="C74" s="2" t="s">
        <v>262</v>
      </c>
      <c r="D74" s="2" t="s">
        <v>263</v>
      </c>
      <c r="E74" s="2" t="s">
        <v>55</v>
      </c>
      <c r="F74" s="2" t="s">
        <v>145</v>
      </c>
      <c r="G74" s="2">
        <f t="shared" si="2"/>
        <v>6</v>
      </c>
      <c r="H74" s="3">
        <v>98.36</v>
      </c>
      <c r="I74" s="4">
        <f t="shared" si="3"/>
        <v>590.16</v>
      </c>
    </row>
    <row r="75" spans="1:9" x14ac:dyDescent="0.25">
      <c r="A75" s="2" t="s">
        <v>264</v>
      </c>
      <c r="B75" s="2" t="s">
        <v>50</v>
      </c>
      <c r="C75" s="2" t="s">
        <v>265</v>
      </c>
      <c r="D75" s="2" t="s">
        <v>263</v>
      </c>
      <c r="E75" s="2" t="s">
        <v>55</v>
      </c>
      <c r="F75" s="2" t="s">
        <v>145</v>
      </c>
      <c r="G75" s="2">
        <f t="shared" si="2"/>
        <v>6</v>
      </c>
      <c r="H75" s="3">
        <v>233.24</v>
      </c>
      <c r="I75" s="4">
        <f t="shared" si="3"/>
        <v>1399.44</v>
      </c>
    </row>
    <row r="76" spans="1:9" x14ac:dyDescent="0.25">
      <c r="A76" s="2" t="s">
        <v>266</v>
      </c>
      <c r="B76" s="2" t="s">
        <v>50</v>
      </c>
      <c r="C76" s="2" t="s">
        <v>267</v>
      </c>
      <c r="D76" s="2" t="s">
        <v>263</v>
      </c>
      <c r="E76" s="2" t="s">
        <v>55</v>
      </c>
      <c r="F76" s="2" t="s">
        <v>145</v>
      </c>
      <c r="G76" s="2">
        <f t="shared" si="2"/>
        <v>6</v>
      </c>
      <c r="H76" s="3">
        <v>212.96</v>
      </c>
      <c r="I76" s="4">
        <f t="shared" si="3"/>
        <v>1277.76</v>
      </c>
    </row>
    <row r="77" spans="1:9" x14ac:dyDescent="0.25">
      <c r="A77" s="2" t="s">
        <v>268</v>
      </c>
      <c r="B77" s="2" t="s">
        <v>269</v>
      </c>
      <c r="C77" s="2" t="s">
        <v>270</v>
      </c>
      <c r="D77" s="2" t="s">
        <v>239</v>
      </c>
      <c r="E77" s="2" t="s">
        <v>125</v>
      </c>
      <c r="F77" s="2" t="s">
        <v>85</v>
      </c>
      <c r="G77" s="2">
        <f t="shared" si="2"/>
        <v>18</v>
      </c>
      <c r="H77" s="3">
        <v>672</v>
      </c>
      <c r="I77" s="4">
        <f t="shared" si="3"/>
        <v>12096</v>
      </c>
    </row>
    <row r="78" spans="1:9" x14ac:dyDescent="0.25">
      <c r="A78" s="2" t="s">
        <v>271</v>
      </c>
      <c r="B78" s="2" t="s">
        <v>272</v>
      </c>
      <c r="C78" s="2" t="s">
        <v>273</v>
      </c>
      <c r="D78" s="2" t="s">
        <v>263</v>
      </c>
      <c r="E78" s="2" t="s">
        <v>55</v>
      </c>
      <c r="F78" s="2" t="s">
        <v>145</v>
      </c>
      <c r="G78" s="2">
        <f t="shared" si="2"/>
        <v>6</v>
      </c>
      <c r="H78" s="3">
        <v>4623.41</v>
      </c>
      <c r="I78" s="4">
        <f t="shared" si="3"/>
        <v>27740.46</v>
      </c>
    </row>
    <row r="79" spans="1:9" x14ac:dyDescent="0.25">
      <c r="A79" s="2" t="s">
        <v>274</v>
      </c>
      <c r="B79" s="2" t="s">
        <v>272</v>
      </c>
      <c r="C79" s="2" t="s">
        <v>275</v>
      </c>
      <c r="D79" s="2" t="s">
        <v>263</v>
      </c>
      <c r="E79" s="2" t="s">
        <v>55</v>
      </c>
      <c r="F79" s="2" t="s">
        <v>145</v>
      </c>
      <c r="G79" s="2">
        <f t="shared" si="2"/>
        <v>6</v>
      </c>
      <c r="H79" s="3">
        <v>1212.42</v>
      </c>
      <c r="I79" s="4">
        <f t="shared" si="3"/>
        <v>7274.52</v>
      </c>
    </row>
    <row r="80" spans="1:9" x14ac:dyDescent="0.25">
      <c r="A80" s="2" t="s">
        <v>276</v>
      </c>
      <c r="B80" s="2" t="s">
        <v>91</v>
      </c>
      <c r="C80" s="2" t="s">
        <v>277</v>
      </c>
      <c r="D80" s="2" t="s">
        <v>227</v>
      </c>
      <c r="E80" s="2" t="s">
        <v>145</v>
      </c>
      <c r="F80" s="2" t="s">
        <v>125</v>
      </c>
      <c r="G80" s="2">
        <f t="shared" si="2"/>
        <v>8</v>
      </c>
      <c r="H80" s="3">
        <v>332.75</v>
      </c>
      <c r="I80" s="4">
        <f t="shared" si="3"/>
        <v>2662</v>
      </c>
    </row>
    <row r="81" spans="1:9" x14ac:dyDescent="0.25">
      <c r="A81" s="2" t="s">
        <v>278</v>
      </c>
      <c r="B81" s="2" t="s">
        <v>91</v>
      </c>
      <c r="C81" s="2" t="s">
        <v>279</v>
      </c>
      <c r="D81" s="2" t="s">
        <v>260</v>
      </c>
      <c r="E81" s="2" t="s">
        <v>55</v>
      </c>
      <c r="F81" s="2" t="s">
        <v>145</v>
      </c>
      <c r="G81" s="2">
        <f t="shared" si="2"/>
        <v>11</v>
      </c>
      <c r="H81" s="3">
        <v>2857.05</v>
      </c>
      <c r="I81" s="4">
        <f t="shared" si="3"/>
        <v>31427.550000000003</v>
      </c>
    </row>
    <row r="82" spans="1:9" x14ac:dyDescent="0.25">
      <c r="A82" s="2" t="s">
        <v>280</v>
      </c>
      <c r="B82" s="2" t="s">
        <v>91</v>
      </c>
      <c r="C82" s="2" t="s">
        <v>281</v>
      </c>
      <c r="D82" s="2" t="s">
        <v>260</v>
      </c>
      <c r="E82" s="2" t="s">
        <v>55</v>
      </c>
      <c r="F82" s="2" t="s">
        <v>145</v>
      </c>
      <c r="G82" s="2">
        <f t="shared" si="2"/>
        <v>11</v>
      </c>
      <c r="H82" s="3">
        <v>387.2</v>
      </c>
      <c r="I82" s="4">
        <f t="shared" si="3"/>
        <v>4259.2</v>
      </c>
    </row>
    <row r="83" spans="1:9" x14ac:dyDescent="0.25">
      <c r="A83" s="2" t="s">
        <v>282</v>
      </c>
      <c r="B83" s="2" t="s">
        <v>91</v>
      </c>
      <c r="C83" s="2" t="s">
        <v>283</v>
      </c>
      <c r="D83" s="2" t="s">
        <v>260</v>
      </c>
      <c r="E83" s="2" t="s">
        <v>55</v>
      </c>
      <c r="F83" s="2" t="s">
        <v>145</v>
      </c>
      <c r="G83" s="2">
        <f t="shared" si="2"/>
        <v>11</v>
      </c>
      <c r="H83" s="3">
        <v>151.25</v>
      </c>
      <c r="I83" s="4">
        <f t="shared" si="3"/>
        <v>1663.75</v>
      </c>
    </row>
    <row r="84" spans="1:9" x14ac:dyDescent="0.25">
      <c r="A84" s="2" t="s">
        <v>284</v>
      </c>
      <c r="B84" s="2" t="s">
        <v>91</v>
      </c>
      <c r="C84" s="2" t="s">
        <v>285</v>
      </c>
      <c r="D84" s="2" t="s">
        <v>260</v>
      </c>
      <c r="E84" s="2" t="s">
        <v>55</v>
      </c>
      <c r="F84" s="2" t="s">
        <v>145</v>
      </c>
      <c r="G84" s="2">
        <f t="shared" si="2"/>
        <v>11</v>
      </c>
      <c r="H84" s="3">
        <v>896.61</v>
      </c>
      <c r="I84" s="4">
        <f t="shared" si="3"/>
        <v>9862.7100000000009</v>
      </c>
    </row>
    <row r="85" spans="1:9" x14ac:dyDescent="0.25">
      <c r="A85" s="2" t="s">
        <v>286</v>
      </c>
      <c r="B85" s="2" t="s">
        <v>91</v>
      </c>
      <c r="C85" s="2" t="s">
        <v>287</v>
      </c>
      <c r="D85" s="2" t="s">
        <v>260</v>
      </c>
      <c r="E85" s="2" t="s">
        <v>55</v>
      </c>
      <c r="F85" s="2" t="s">
        <v>145</v>
      </c>
      <c r="G85" s="2">
        <f t="shared" si="2"/>
        <v>11</v>
      </c>
      <c r="H85" s="3">
        <v>347.88</v>
      </c>
      <c r="I85" s="4">
        <f t="shared" si="3"/>
        <v>3826.68</v>
      </c>
    </row>
    <row r="86" spans="1:9" x14ac:dyDescent="0.25">
      <c r="A86" s="2" t="s">
        <v>288</v>
      </c>
      <c r="B86" s="2" t="s">
        <v>120</v>
      </c>
      <c r="C86" s="2" t="s">
        <v>289</v>
      </c>
      <c r="D86" s="2" t="s">
        <v>263</v>
      </c>
      <c r="E86" s="2" t="s">
        <v>55</v>
      </c>
      <c r="F86" s="2" t="s">
        <v>145</v>
      </c>
      <c r="G86" s="2">
        <f t="shared" si="2"/>
        <v>6</v>
      </c>
      <c r="H86" s="3">
        <v>580.79999999999995</v>
      </c>
      <c r="I86" s="4">
        <f t="shared" si="3"/>
        <v>3484.7999999999997</v>
      </c>
    </row>
    <row r="87" spans="1:9" x14ac:dyDescent="0.25">
      <c r="A87" s="2" t="s">
        <v>290</v>
      </c>
      <c r="B87" s="2" t="s">
        <v>272</v>
      </c>
      <c r="C87" s="2" t="s">
        <v>291</v>
      </c>
      <c r="D87" s="2" t="s">
        <v>263</v>
      </c>
      <c r="E87" s="2" t="s">
        <v>55</v>
      </c>
      <c r="F87" s="2" t="s">
        <v>145</v>
      </c>
      <c r="G87" s="2">
        <f t="shared" si="2"/>
        <v>6</v>
      </c>
      <c r="H87" s="3">
        <v>1179.1500000000001</v>
      </c>
      <c r="I87" s="4">
        <f t="shared" si="3"/>
        <v>7074.9000000000005</v>
      </c>
    </row>
    <row r="88" spans="1:9" x14ac:dyDescent="0.25">
      <c r="A88" s="2" t="s">
        <v>292</v>
      </c>
      <c r="B88" s="2" t="s">
        <v>293</v>
      </c>
      <c r="C88" s="2" t="s">
        <v>294</v>
      </c>
      <c r="D88" s="2" t="s">
        <v>55</v>
      </c>
      <c r="E88" s="2" t="s">
        <v>133</v>
      </c>
      <c r="F88" s="2" t="s">
        <v>85</v>
      </c>
      <c r="G88" s="2">
        <f t="shared" si="2"/>
        <v>11</v>
      </c>
      <c r="H88" s="3">
        <v>740.39</v>
      </c>
      <c r="I88" s="4">
        <f t="shared" si="3"/>
        <v>8144.29</v>
      </c>
    </row>
    <row r="89" spans="1:9" x14ac:dyDescent="0.25">
      <c r="A89" s="2" t="s">
        <v>295</v>
      </c>
      <c r="B89" s="2" t="s">
        <v>229</v>
      </c>
      <c r="C89" s="2" t="s">
        <v>296</v>
      </c>
      <c r="D89" s="2" t="s">
        <v>142</v>
      </c>
      <c r="E89" s="2" t="s">
        <v>85</v>
      </c>
      <c r="F89" s="2" t="s">
        <v>89</v>
      </c>
      <c r="G89" s="2">
        <f t="shared" si="2"/>
        <v>13</v>
      </c>
      <c r="H89" s="3">
        <v>10817.4</v>
      </c>
      <c r="I89" s="4">
        <f t="shared" si="3"/>
        <v>140626.19999999998</v>
      </c>
    </row>
    <row r="90" spans="1:9" x14ac:dyDescent="0.25">
      <c r="A90" s="2"/>
      <c r="B90" s="2" t="s">
        <v>297</v>
      </c>
      <c r="C90" s="2" t="s">
        <v>298</v>
      </c>
      <c r="D90" s="2" t="s">
        <v>85</v>
      </c>
      <c r="E90" s="2" t="s">
        <v>85</v>
      </c>
      <c r="F90" s="2" t="s">
        <v>85</v>
      </c>
      <c r="G90" s="2">
        <f t="shared" si="2"/>
        <v>0</v>
      </c>
      <c r="H90" s="3">
        <v>-18.5</v>
      </c>
      <c r="I90" s="4">
        <f t="shared" si="3"/>
        <v>0</v>
      </c>
    </row>
    <row r="91" spans="1:9" x14ac:dyDescent="0.25">
      <c r="A91" s="2" t="s">
        <v>299</v>
      </c>
      <c r="B91" s="2" t="s">
        <v>300</v>
      </c>
      <c r="C91" s="2" t="s">
        <v>301</v>
      </c>
      <c r="D91" s="2" t="s">
        <v>103</v>
      </c>
      <c r="E91" s="2" t="s">
        <v>85</v>
      </c>
      <c r="F91" s="2" t="s">
        <v>89</v>
      </c>
      <c r="G91" s="2">
        <f t="shared" si="2"/>
        <v>7</v>
      </c>
      <c r="H91" s="3">
        <v>62.44</v>
      </c>
      <c r="I91" s="4">
        <f t="shared" si="3"/>
        <v>437.08</v>
      </c>
    </row>
    <row r="92" spans="1:9" x14ac:dyDescent="0.25">
      <c r="A92" s="2" t="s">
        <v>302</v>
      </c>
      <c r="B92" s="2" t="s">
        <v>303</v>
      </c>
      <c r="C92" s="2" t="s">
        <v>304</v>
      </c>
      <c r="D92" s="2" t="s">
        <v>125</v>
      </c>
      <c r="E92" s="2" t="s">
        <v>85</v>
      </c>
      <c r="F92" s="2" t="s">
        <v>89</v>
      </c>
      <c r="G92" s="2">
        <f t="shared" si="2"/>
        <v>11</v>
      </c>
      <c r="H92" s="3">
        <v>3630</v>
      </c>
      <c r="I92" s="4">
        <f t="shared" si="3"/>
        <v>39930</v>
      </c>
    </row>
    <row r="93" spans="1:9" x14ac:dyDescent="0.25">
      <c r="A93" s="2" t="s">
        <v>305</v>
      </c>
      <c r="B93" s="2" t="s">
        <v>79</v>
      </c>
      <c r="C93" s="2" t="s">
        <v>306</v>
      </c>
      <c r="D93" s="2" t="s">
        <v>125</v>
      </c>
      <c r="E93" s="2" t="s">
        <v>85</v>
      </c>
      <c r="F93" s="2" t="s">
        <v>89</v>
      </c>
      <c r="G93" s="2">
        <f t="shared" si="2"/>
        <v>11</v>
      </c>
      <c r="H93" s="3">
        <v>904.03</v>
      </c>
      <c r="I93" s="4">
        <f t="shared" si="3"/>
        <v>9944.33</v>
      </c>
    </row>
    <row r="94" spans="1:9" x14ac:dyDescent="0.25">
      <c r="A94" s="2" t="s">
        <v>307</v>
      </c>
      <c r="B94" s="2" t="s">
        <v>91</v>
      </c>
      <c r="C94" s="2" t="s">
        <v>308</v>
      </c>
      <c r="D94" s="2" t="s">
        <v>125</v>
      </c>
      <c r="E94" s="2" t="s">
        <v>103</v>
      </c>
      <c r="F94" s="2" t="s">
        <v>85</v>
      </c>
      <c r="G94" s="2">
        <f t="shared" si="2"/>
        <v>7</v>
      </c>
      <c r="H94" s="3">
        <v>308.55</v>
      </c>
      <c r="I94" s="4">
        <f t="shared" si="3"/>
        <v>2159.85</v>
      </c>
    </row>
    <row r="95" spans="1:9" x14ac:dyDescent="0.25">
      <c r="A95" s="2" t="s">
        <v>309</v>
      </c>
      <c r="B95" s="2" t="s">
        <v>300</v>
      </c>
      <c r="C95" s="2" t="s">
        <v>310</v>
      </c>
      <c r="D95" s="2" t="s">
        <v>125</v>
      </c>
      <c r="E95" s="2" t="s">
        <v>103</v>
      </c>
      <c r="F95" s="2" t="s">
        <v>85</v>
      </c>
      <c r="G95" s="2">
        <f t="shared" si="2"/>
        <v>7</v>
      </c>
      <c r="H95" s="3">
        <v>350.66</v>
      </c>
      <c r="I95" s="4">
        <f t="shared" si="3"/>
        <v>2454.6200000000003</v>
      </c>
    </row>
    <row r="96" spans="1:9" x14ac:dyDescent="0.25">
      <c r="A96" s="2" t="s">
        <v>311</v>
      </c>
      <c r="B96" s="2" t="s">
        <v>312</v>
      </c>
      <c r="C96" s="2" t="s">
        <v>313</v>
      </c>
      <c r="D96" s="2" t="s">
        <v>260</v>
      </c>
      <c r="E96" s="2" t="s">
        <v>55</v>
      </c>
      <c r="F96" s="2" t="s">
        <v>145</v>
      </c>
      <c r="G96" s="2">
        <f t="shared" si="2"/>
        <v>11</v>
      </c>
      <c r="H96" s="3">
        <v>554.55999999999995</v>
      </c>
      <c r="I96" s="4">
        <f t="shared" si="3"/>
        <v>6100.16</v>
      </c>
    </row>
    <row r="97" spans="1:9" x14ac:dyDescent="0.25">
      <c r="A97" s="2" t="s">
        <v>314</v>
      </c>
      <c r="B97" s="2" t="s">
        <v>315</v>
      </c>
      <c r="C97" s="2" t="s">
        <v>316</v>
      </c>
      <c r="D97" s="2" t="s">
        <v>263</v>
      </c>
      <c r="E97" s="2" t="s">
        <v>55</v>
      </c>
      <c r="F97" s="2" t="s">
        <v>145</v>
      </c>
      <c r="G97" s="2">
        <f t="shared" si="2"/>
        <v>6</v>
      </c>
      <c r="H97" s="3">
        <v>46.79</v>
      </c>
      <c r="I97" s="4">
        <f t="shared" si="3"/>
        <v>280.74</v>
      </c>
    </row>
    <row r="98" spans="1:9" x14ac:dyDescent="0.25">
      <c r="A98" s="2"/>
      <c r="B98" s="2" t="s">
        <v>117</v>
      </c>
      <c r="C98" s="2" t="s">
        <v>317</v>
      </c>
      <c r="D98" s="2" t="s">
        <v>15</v>
      </c>
      <c r="E98" s="2" t="s">
        <v>15</v>
      </c>
      <c r="F98" s="2" t="s">
        <v>15</v>
      </c>
      <c r="G98" s="2">
        <f t="shared" si="2"/>
        <v>0</v>
      </c>
      <c r="H98" s="3">
        <v>-6000</v>
      </c>
      <c r="I98" s="4">
        <f t="shared" si="3"/>
        <v>0</v>
      </c>
    </row>
    <row r="99" spans="1:9" x14ac:dyDescent="0.25">
      <c r="A99" s="2"/>
      <c r="B99" s="2" t="s">
        <v>212</v>
      </c>
      <c r="C99" s="2" t="s">
        <v>318</v>
      </c>
      <c r="D99" s="2" t="s">
        <v>15</v>
      </c>
      <c r="E99" s="2" t="s">
        <v>15</v>
      </c>
      <c r="F99" s="2" t="s">
        <v>15</v>
      </c>
      <c r="G99" s="2">
        <f t="shared" si="2"/>
        <v>0</v>
      </c>
      <c r="H99" s="3">
        <v>-30000</v>
      </c>
      <c r="I99" s="4">
        <f t="shared" si="3"/>
        <v>0</v>
      </c>
    </row>
    <row r="100" spans="1:9" x14ac:dyDescent="0.25">
      <c r="A100" s="2"/>
      <c r="B100" s="2" t="s">
        <v>229</v>
      </c>
      <c r="C100" s="2" t="s">
        <v>319</v>
      </c>
      <c r="D100" s="2" t="s">
        <v>15</v>
      </c>
      <c r="E100" s="2" t="s">
        <v>15</v>
      </c>
      <c r="F100" s="2" t="s">
        <v>15</v>
      </c>
      <c r="G100" s="2">
        <f t="shared" si="2"/>
        <v>0</v>
      </c>
      <c r="H100" s="3">
        <v>-40000</v>
      </c>
      <c r="I100" s="4">
        <f t="shared" si="3"/>
        <v>0</v>
      </c>
    </row>
    <row r="101" spans="1:9" x14ac:dyDescent="0.25">
      <c r="A101" s="2"/>
      <c r="B101" s="2" t="s">
        <v>320</v>
      </c>
      <c r="C101" s="2" t="s">
        <v>321</v>
      </c>
      <c r="D101" s="2" t="s">
        <v>15</v>
      </c>
      <c r="E101" s="2" t="s">
        <v>15</v>
      </c>
      <c r="F101" s="2" t="s">
        <v>15</v>
      </c>
      <c r="G101" s="2">
        <f t="shared" si="2"/>
        <v>0</v>
      </c>
      <c r="H101" s="3">
        <v>-6000</v>
      </c>
      <c r="I101" s="4">
        <f t="shared" si="3"/>
        <v>0</v>
      </c>
    </row>
    <row r="102" spans="1:9" x14ac:dyDescent="0.25">
      <c r="A102" s="2"/>
      <c r="B102" s="2" t="s">
        <v>322</v>
      </c>
      <c r="C102" s="2" t="s">
        <v>323</v>
      </c>
      <c r="D102" s="2" t="s">
        <v>15</v>
      </c>
      <c r="E102" s="2" t="s">
        <v>15</v>
      </c>
      <c r="F102" s="2" t="s">
        <v>15</v>
      </c>
      <c r="G102" s="2">
        <f t="shared" si="2"/>
        <v>0</v>
      </c>
      <c r="H102" s="3">
        <v>-18000</v>
      </c>
      <c r="I102" s="4">
        <f t="shared" si="3"/>
        <v>0</v>
      </c>
    </row>
    <row r="103" spans="1:9" x14ac:dyDescent="0.25">
      <c r="A103" s="2"/>
      <c r="B103" s="2" t="s">
        <v>324</v>
      </c>
      <c r="C103" s="2" t="s">
        <v>325</v>
      </c>
      <c r="D103" s="2" t="s">
        <v>15</v>
      </c>
      <c r="E103" s="2" t="s">
        <v>15</v>
      </c>
      <c r="F103" s="2" t="s">
        <v>15</v>
      </c>
      <c r="G103" s="2">
        <f t="shared" si="2"/>
        <v>0</v>
      </c>
      <c r="H103" s="3">
        <v>-9906.93</v>
      </c>
      <c r="I103" s="4">
        <f t="shared" si="3"/>
        <v>0</v>
      </c>
    </row>
    <row r="104" spans="1:9" x14ac:dyDescent="0.25">
      <c r="A104" s="2"/>
      <c r="B104" s="2" t="s">
        <v>326</v>
      </c>
      <c r="C104" s="2" t="s">
        <v>327</v>
      </c>
      <c r="D104" s="2" t="s">
        <v>15</v>
      </c>
      <c r="E104" s="2" t="s">
        <v>15</v>
      </c>
      <c r="F104" s="2" t="s">
        <v>15</v>
      </c>
      <c r="G104" s="2">
        <f t="shared" si="2"/>
        <v>0</v>
      </c>
      <c r="H104" s="3">
        <v>-8310</v>
      </c>
      <c r="I104" s="4">
        <f t="shared" si="3"/>
        <v>0</v>
      </c>
    </row>
    <row r="105" spans="1:9" x14ac:dyDescent="0.25">
      <c r="A105" s="2"/>
      <c r="B105" s="2" t="s">
        <v>328</v>
      </c>
      <c r="C105" s="2" t="s">
        <v>329</v>
      </c>
      <c r="D105" s="2" t="s">
        <v>15</v>
      </c>
      <c r="E105" s="2" t="s">
        <v>15</v>
      </c>
      <c r="F105" s="2" t="s">
        <v>15</v>
      </c>
      <c r="G105" s="2">
        <f t="shared" si="2"/>
        <v>0</v>
      </c>
      <c r="H105" s="3">
        <v>-10976.4</v>
      </c>
      <c r="I105" s="4">
        <f t="shared" si="3"/>
        <v>0</v>
      </c>
    </row>
    <row r="106" spans="1:9" x14ac:dyDescent="0.25">
      <c r="A106" s="2"/>
      <c r="B106" s="2" t="s">
        <v>330</v>
      </c>
      <c r="C106" s="2" t="s">
        <v>331</v>
      </c>
      <c r="D106" s="2" t="s">
        <v>15</v>
      </c>
      <c r="E106" s="2" t="s">
        <v>15</v>
      </c>
      <c r="F106" s="2" t="s">
        <v>15</v>
      </c>
      <c r="G106" s="2">
        <f t="shared" si="2"/>
        <v>0</v>
      </c>
      <c r="H106" s="3">
        <v>-12000</v>
      </c>
      <c r="I106" s="4">
        <f t="shared" si="3"/>
        <v>0</v>
      </c>
    </row>
    <row r="107" spans="1:9" x14ac:dyDescent="0.25">
      <c r="A107" s="2"/>
      <c r="B107" s="2" t="s">
        <v>332</v>
      </c>
      <c r="C107" s="2" t="s">
        <v>333</v>
      </c>
      <c r="D107" s="2" t="s">
        <v>15</v>
      </c>
      <c r="E107" s="2" t="s">
        <v>15</v>
      </c>
      <c r="F107" s="2" t="s">
        <v>15</v>
      </c>
      <c r="G107" s="2">
        <f t="shared" si="2"/>
        <v>0</v>
      </c>
      <c r="H107" s="3">
        <v>-6000</v>
      </c>
      <c r="I107" s="4">
        <f t="shared" si="3"/>
        <v>0</v>
      </c>
    </row>
    <row r="108" spans="1:9" x14ac:dyDescent="0.25">
      <c r="A108" s="2"/>
      <c r="B108" s="2" t="s">
        <v>334</v>
      </c>
      <c r="C108" s="2" t="s">
        <v>335</v>
      </c>
      <c r="D108" s="2" t="s">
        <v>15</v>
      </c>
      <c r="E108" s="2" t="s">
        <v>15</v>
      </c>
      <c r="F108" s="2" t="s">
        <v>15</v>
      </c>
      <c r="G108" s="2">
        <f t="shared" si="2"/>
        <v>0</v>
      </c>
      <c r="H108" s="3">
        <v>-18000</v>
      </c>
      <c r="I108" s="4">
        <f t="shared" si="3"/>
        <v>0</v>
      </c>
    </row>
    <row r="109" spans="1:9" x14ac:dyDescent="0.25">
      <c r="A109" s="2"/>
      <c r="B109" s="2" t="s">
        <v>336</v>
      </c>
      <c r="C109" s="2" t="s">
        <v>337</v>
      </c>
      <c r="D109" s="2" t="s">
        <v>15</v>
      </c>
      <c r="E109" s="2" t="s">
        <v>15</v>
      </c>
      <c r="F109" s="2" t="s">
        <v>15</v>
      </c>
      <c r="G109" s="2">
        <f t="shared" si="2"/>
        <v>0</v>
      </c>
      <c r="H109" s="3">
        <v>-6000</v>
      </c>
      <c r="I109" s="4">
        <f t="shared" si="3"/>
        <v>0</v>
      </c>
    </row>
    <row r="110" spans="1:9" x14ac:dyDescent="0.25">
      <c r="A110" s="2"/>
      <c r="B110" s="2" t="s">
        <v>338</v>
      </c>
      <c r="C110" s="2" t="s">
        <v>339</v>
      </c>
      <c r="D110" s="2" t="s">
        <v>15</v>
      </c>
      <c r="E110" s="2" t="s">
        <v>15</v>
      </c>
      <c r="F110" s="2" t="s">
        <v>15</v>
      </c>
      <c r="G110" s="2">
        <f t="shared" si="2"/>
        <v>0</v>
      </c>
      <c r="H110" s="3">
        <v>-12000</v>
      </c>
      <c r="I110" s="4">
        <f t="shared" si="3"/>
        <v>0</v>
      </c>
    </row>
    <row r="111" spans="1:9" x14ac:dyDescent="0.25">
      <c r="A111" s="2"/>
      <c r="B111" s="2" t="s">
        <v>340</v>
      </c>
      <c r="C111" s="2" t="s">
        <v>341</v>
      </c>
      <c r="D111" s="2" t="s">
        <v>15</v>
      </c>
      <c r="E111" s="2" t="s">
        <v>15</v>
      </c>
      <c r="F111" s="2" t="s">
        <v>15</v>
      </c>
      <c r="G111" s="2">
        <f t="shared" si="2"/>
        <v>0</v>
      </c>
      <c r="H111" s="3">
        <v>-6000</v>
      </c>
      <c r="I111" s="4">
        <f t="shared" si="3"/>
        <v>0</v>
      </c>
    </row>
    <row r="112" spans="1:9" x14ac:dyDescent="0.25">
      <c r="A112" s="2"/>
      <c r="B112" s="2" t="s">
        <v>342</v>
      </c>
      <c r="C112" s="2" t="s">
        <v>343</v>
      </c>
      <c r="D112" s="2" t="s">
        <v>15</v>
      </c>
      <c r="E112" s="2" t="s">
        <v>15</v>
      </c>
      <c r="F112" s="2" t="s">
        <v>15</v>
      </c>
      <c r="G112" s="2">
        <f t="shared" si="2"/>
        <v>0</v>
      </c>
      <c r="H112" s="3">
        <v>-18000</v>
      </c>
      <c r="I112" s="4">
        <f t="shared" si="3"/>
        <v>0</v>
      </c>
    </row>
    <row r="113" spans="1:9" x14ac:dyDescent="0.25">
      <c r="A113" s="2"/>
      <c r="B113" s="2" t="s">
        <v>344</v>
      </c>
      <c r="C113" s="2" t="s">
        <v>345</v>
      </c>
      <c r="D113" s="2" t="s">
        <v>15</v>
      </c>
      <c r="E113" s="2" t="s">
        <v>15</v>
      </c>
      <c r="F113" s="2" t="s">
        <v>15</v>
      </c>
      <c r="G113" s="2">
        <f t="shared" si="2"/>
        <v>0</v>
      </c>
      <c r="H113" s="3">
        <v>-18000</v>
      </c>
      <c r="I113" s="4">
        <f t="shared" si="3"/>
        <v>0</v>
      </c>
    </row>
    <row r="114" spans="1:9" x14ac:dyDescent="0.25">
      <c r="A114" s="2"/>
      <c r="B114" s="2" t="s">
        <v>346</v>
      </c>
      <c r="C114" s="2" t="s">
        <v>347</v>
      </c>
      <c r="D114" s="2" t="s">
        <v>15</v>
      </c>
      <c r="E114" s="2" t="s">
        <v>15</v>
      </c>
      <c r="F114" s="2" t="s">
        <v>15</v>
      </c>
      <c r="G114" s="2">
        <f t="shared" si="2"/>
        <v>0</v>
      </c>
      <c r="H114" s="3">
        <v>-10432.200000000001</v>
      </c>
      <c r="I114" s="4">
        <f t="shared" si="3"/>
        <v>0</v>
      </c>
    </row>
    <row r="115" spans="1:9" x14ac:dyDescent="0.25">
      <c r="A115" s="2"/>
      <c r="B115" s="2" t="s">
        <v>348</v>
      </c>
      <c r="C115" s="2" t="s">
        <v>349</v>
      </c>
      <c r="D115" s="2" t="s">
        <v>15</v>
      </c>
      <c r="E115" s="2" t="s">
        <v>15</v>
      </c>
      <c r="F115" s="2" t="s">
        <v>15</v>
      </c>
      <c r="G115" s="2">
        <f t="shared" si="2"/>
        <v>0</v>
      </c>
      <c r="H115" s="3">
        <v>-6000</v>
      </c>
      <c r="I115" s="4">
        <f t="shared" si="3"/>
        <v>0</v>
      </c>
    </row>
    <row r="116" spans="1:9" x14ac:dyDescent="0.25">
      <c r="A116" s="2"/>
      <c r="B116" s="2" t="s">
        <v>147</v>
      </c>
      <c r="C116" s="2" t="s">
        <v>350</v>
      </c>
      <c r="D116" s="2" t="s">
        <v>15</v>
      </c>
      <c r="E116" s="2" t="s">
        <v>15</v>
      </c>
      <c r="F116" s="2" t="s">
        <v>15</v>
      </c>
      <c r="G116" s="2">
        <f t="shared" si="2"/>
        <v>0</v>
      </c>
      <c r="H116" s="3">
        <v>-6000</v>
      </c>
      <c r="I116" s="4">
        <f t="shared" si="3"/>
        <v>0</v>
      </c>
    </row>
    <row r="117" spans="1:9" x14ac:dyDescent="0.25">
      <c r="A117" s="2"/>
      <c r="B117" s="2" t="s">
        <v>312</v>
      </c>
      <c r="C117" s="2" t="s">
        <v>351</v>
      </c>
      <c r="D117" s="2" t="s">
        <v>15</v>
      </c>
      <c r="E117" s="2" t="s">
        <v>15</v>
      </c>
      <c r="F117" s="2" t="s">
        <v>15</v>
      </c>
      <c r="G117" s="2">
        <f t="shared" si="2"/>
        <v>0</v>
      </c>
      <c r="H117" s="3">
        <v>-12000</v>
      </c>
      <c r="I117" s="4">
        <f t="shared" si="3"/>
        <v>0</v>
      </c>
    </row>
    <row r="118" spans="1:9" x14ac:dyDescent="0.25">
      <c r="A118" s="2"/>
      <c r="B118" s="2" t="s">
        <v>352</v>
      </c>
      <c r="C118" s="2" t="s">
        <v>353</v>
      </c>
      <c r="D118" s="2" t="s">
        <v>15</v>
      </c>
      <c r="E118" s="2" t="s">
        <v>15</v>
      </c>
      <c r="F118" s="2" t="s">
        <v>15</v>
      </c>
      <c r="G118" s="2">
        <f t="shared" si="2"/>
        <v>0</v>
      </c>
      <c r="H118" s="3">
        <v>-27151.759999999998</v>
      </c>
      <c r="I118" s="4">
        <f t="shared" si="3"/>
        <v>0</v>
      </c>
    </row>
    <row r="119" spans="1:9" x14ac:dyDescent="0.25">
      <c r="A119" s="2" t="s">
        <v>354</v>
      </c>
      <c r="B119" s="2" t="s">
        <v>355</v>
      </c>
      <c r="C119" s="2" t="s">
        <v>356</v>
      </c>
      <c r="D119" s="2" t="s">
        <v>145</v>
      </c>
      <c r="E119" s="2" t="s">
        <v>133</v>
      </c>
      <c r="F119" s="2" t="s">
        <v>125</v>
      </c>
      <c r="G119" s="2">
        <f t="shared" si="2"/>
        <v>3</v>
      </c>
      <c r="H119" s="3">
        <v>100000</v>
      </c>
      <c r="I119" s="4">
        <f t="shared" si="3"/>
        <v>300000</v>
      </c>
    </row>
    <row r="120" spans="1:9" x14ac:dyDescent="0.25">
      <c r="A120" s="2" t="s">
        <v>357</v>
      </c>
      <c r="B120" s="2" t="s">
        <v>358</v>
      </c>
      <c r="C120" s="2" t="s">
        <v>359</v>
      </c>
      <c r="D120" s="2" t="s">
        <v>227</v>
      </c>
      <c r="E120" s="2" t="s">
        <v>55</v>
      </c>
      <c r="F120" s="2" t="s">
        <v>145</v>
      </c>
      <c r="G120" s="2">
        <f t="shared" si="2"/>
        <v>5</v>
      </c>
      <c r="H120" s="3">
        <v>24502.78</v>
      </c>
      <c r="I120" s="4">
        <f t="shared" si="3"/>
        <v>122513.9</v>
      </c>
    </row>
    <row r="121" spans="1:9" x14ac:dyDescent="0.25">
      <c r="A121" s="2" t="s">
        <v>360</v>
      </c>
      <c r="B121" s="2" t="s">
        <v>361</v>
      </c>
      <c r="C121" s="2" t="s">
        <v>362</v>
      </c>
      <c r="D121" s="2" t="s">
        <v>227</v>
      </c>
      <c r="E121" s="2" t="s">
        <v>55</v>
      </c>
      <c r="F121" s="2" t="s">
        <v>145</v>
      </c>
      <c r="G121" s="2">
        <f t="shared" si="2"/>
        <v>5</v>
      </c>
      <c r="H121" s="3">
        <v>25000</v>
      </c>
      <c r="I121" s="4">
        <f t="shared" si="3"/>
        <v>125000</v>
      </c>
    </row>
    <row r="122" spans="1:9" x14ac:dyDescent="0.25">
      <c r="A122" s="2" t="s">
        <v>363</v>
      </c>
      <c r="B122" s="2" t="s">
        <v>364</v>
      </c>
      <c r="C122" s="2" t="s">
        <v>365</v>
      </c>
      <c r="D122" s="2" t="s">
        <v>227</v>
      </c>
      <c r="E122" s="2" t="s">
        <v>55</v>
      </c>
      <c r="F122" s="2" t="s">
        <v>145</v>
      </c>
      <c r="G122" s="2">
        <f t="shared" si="2"/>
        <v>5</v>
      </c>
      <c r="H122" s="3">
        <v>25000</v>
      </c>
      <c r="I122" s="4">
        <f t="shared" si="3"/>
        <v>125000</v>
      </c>
    </row>
    <row r="123" spans="1:9" x14ac:dyDescent="0.25">
      <c r="A123" s="2" t="s">
        <v>366</v>
      </c>
      <c r="B123" s="2" t="s">
        <v>367</v>
      </c>
      <c r="C123" s="2" t="s">
        <v>368</v>
      </c>
      <c r="D123" s="2" t="s">
        <v>227</v>
      </c>
      <c r="E123" s="2" t="s">
        <v>55</v>
      </c>
      <c r="F123" s="2" t="s">
        <v>145</v>
      </c>
      <c r="G123" s="2">
        <f t="shared" si="2"/>
        <v>5</v>
      </c>
      <c r="H123" s="3">
        <v>23246.240000000002</v>
      </c>
      <c r="I123" s="4">
        <f t="shared" si="3"/>
        <v>116231.20000000001</v>
      </c>
    </row>
    <row r="124" spans="1:9" x14ac:dyDescent="0.25">
      <c r="A124" s="2" t="s">
        <v>369</v>
      </c>
      <c r="B124" s="2" t="s">
        <v>370</v>
      </c>
      <c r="C124" s="2" t="s">
        <v>371</v>
      </c>
      <c r="D124" s="2" t="s">
        <v>227</v>
      </c>
      <c r="E124" s="2" t="s">
        <v>55</v>
      </c>
      <c r="F124" s="2" t="s">
        <v>145</v>
      </c>
      <c r="G124" s="2">
        <f t="shared" si="2"/>
        <v>5</v>
      </c>
      <c r="H124" s="3">
        <v>25000</v>
      </c>
      <c r="I124" s="4">
        <f t="shared" si="3"/>
        <v>125000</v>
      </c>
    </row>
    <row r="125" spans="1:9" x14ac:dyDescent="0.25">
      <c r="A125" s="2" t="s">
        <v>372</v>
      </c>
      <c r="B125" s="2" t="s">
        <v>373</v>
      </c>
      <c r="C125" s="2" t="s">
        <v>374</v>
      </c>
      <c r="D125" s="2" t="s">
        <v>227</v>
      </c>
      <c r="E125" s="2" t="s">
        <v>55</v>
      </c>
      <c r="F125" s="2" t="s">
        <v>145</v>
      </c>
      <c r="G125" s="2">
        <f t="shared" si="2"/>
        <v>5</v>
      </c>
      <c r="H125" s="3">
        <v>25000</v>
      </c>
      <c r="I125" s="4">
        <f t="shared" si="3"/>
        <v>125000</v>
      </c>
    </row>
    <row r="126" spans="1:9" x14ac:dyDescent="0.25">
      <c r="A126" s="2"/>
      <c r="B126" s="2" t="s">
        <v>117</v>
      </c>
      <c r="C126" s="2" t="s">
        <v>375</v>
      </c>
      <c r="D126" s="2" t="s">
        <v>15</v>
      </c>
      <c r="E126" s="2" t="s">
        <v>15</v>
      </c>
      <c r="F126" s="2" t="s">
        <v>15</v>
      </c>
      <c r="G126" s="2">
        <f t="shared" si="2"/>
        <v>0</v>
      </c>
      <c r="H126" s="3">
        <v>6000</v>
      </c>
      <c r="I126" s="4">
        <f t="shared" si="3"/>
        <v>0</v>
      </c>
    </row>
    <row r="127" spans="1:9" x14ac:dyDescent="0.25">
      <c r="A127" s="2"/>
      <c r="B127" s="2" t="s">
        <v>328</v>
      </c>
      <c r="C127" s="2" t="s">
        <v>376</v>
      </c>
      <c r="D127" s="2" t="s">
        <v>15</v>
      </c>
      <c r="E127" s="2" t="s">
        <v>15</v>
      </c>
      <c r="F127" s="2" t="s">
        <v>15</v>
      </c>
      <c r="G127" s="2">
        <f t="shared" si="2"/>
        <v>0</v>
      </c>
      <c r="H127" s="3">
        <v>12000</v>
      </c>
      <c r="I127" s="4">
        <f t="shared" si="3"/>
        <v>0</v>
      </c>
    </row>
    <row r="128" spans="1:9" x14ac:dyDescent="0.25">
      <c r="A128" s="2"/>
      <c r="B128" s="2" t="s">
        <v>332</v>
      </c>
      <c r="C128" s="2" t="s">
        <v>377</v>
      </c>
      <c r="D128" s="2" t="s">
        <v>15</v>
      </c>
      <c r="E128" s="2" t="s">
        <v>15</v>
      </c>
      <c r="F128" s="2" t="s">
        <v>15</v>
      </c>
      <c r="G128" s="2">
        <f t="shared" si="2"/>
        <v>0</v>
      </c>
      <c r="H128" s="3">
        <v>6000</v>
      </c>
      <c r="I128" s="4">
        <f t="shared" si="3"/>
        <v>0</v>
      </c>
    </row>
    <row r="129" spans="1:9" x14ac:dyDescent="0.25">
      <c r="A129" s="2"/>
      <c r="B129" s="2" t="s">
        <v>344</v>
      </c>
      <c r="C129" s="2" t="s">
        <v>378</v>
      </c>
      <c r="D129" s="2" t="s">
        <v>15</v>
      </c>
      <c r="E129" s="2" t="s">
        <v>15</v>
      </c>
      <c r="F129" s="2" t="s">
        <v>15</v>
      </c>
      <c r="G129" s="2">
        <f t="shared" si="2"/>
        <v>0</v>
      </c>
      <c r="H129" s="3">
        <v>18000</v>
      </c>
      <c r="I129" s="4">
        <f t="shared" si="3"/>
        <v>0</v>
      </c>
    </row>
    <row r="130" spans="1:9" x14ac:dyDescent="0.25">
      <c r="A130" s="2"/>
      <c r="B130" s="2" t="s">
        <v>212</v>
      </c>
      <c r="C130" s="2" t="s">
        <v>379</v>
      </c>
      <c r="D130" s="2" t="s">
        <v>15</v>
      </c>
      <c r="E130" s="2" t="s">
        <v>15</v>
      </c>
      <c r="F130" s="2" t="s">
        <v>15</v>
      </c>
      <c r="G130" s="2">
        <f t="shared" si="2"/>
        <v>0</v>
      </c>
      <c r="H130" s="3">
        <v>30000</v>
      </c>
      <c r="I130" s="4">
        <f t="shared" si="3"/>
        <v>0</v>
      </c>
    </row>
    <row r="131" spans="1:9" x14ac:dyDescent="0.25">
      <c r="A131" s="2"/>
      <c r="B131" s="2" t="s">
        <v>229</v>
      </c>
      <c r="C131" s="2" t="s">
        <v>380</v>
      </c>
      <c r="D131" s="2" t="s">
        <v>15</v>
      </c>
      <c r="E131" s="2" t="s">
        <v>15</v>
      </c>
      <c r="F131" s="2" t="s">
        <v>15</v>
      </c>
      <c r="G131" s="2">
        <f t="shared" si="2"/>
        <v>0</v>
      </c>
      <c r="H131" s="3">
        <v>40000</v>
      </c>
      <c r="I131" s="4">
        <f t="shared" si="3"/>
        <v>0</v>
      </c>
    </row>
    <row r="132" spans="1:9" x14ac:dyDescent="0.25">
      <c r="A132" s="2"/>
      <c r="B132" s="2" t="s">
        <v>320</v>
      </c>
      <c r="C132" s="2" t="s">
        <v>381</v>
      </c>
      <c r="D132" s="2" t="s">
        <v>15</v>
      </c>
      <c r="E132" s="2" t="s">
        <v>15</v>
      </c>
      <c r="F132" s="2" t="s">
        <v>15</v>
      </c>
      <c r="G132" s="2">
        <f t="shared" si="2"/>
        <v>0</v>
      </c>
      <c r="H132" s="3">
        <v>6000</v>
      </c>
      <c r="I132" s="4">
        <f t="shared" si="3"/>
        <v>0</v>
      </c>
    </row>
    <row r="133" spans="1:9" x14ac:dyDescent="0.25">
      <c r="A133" s="2"/>
      <c r="B133" s="2" t="s">
        <v>322</v>
      </c>
      <c r="C133" s="2" t="s">
        <v>382</v>
      </c>
      <c r="D133" s="2" t="s">
        <v>15</v>
      </c>
      <c r="E133" s="2" t="s">
        <v>15</v>
      </c>
      <c r="F133" s="2" t="s">
        <v>15</v>
      </c>
      <c r="G133" s="2">
        <f t="shared" si="2"/>
        <v>0</v>
      </c>
      <c r="H133" s="3">
        <v>18000</v>
      </c>
      <c r="I133" s="4">
        <f t="shared" si="3"/>
        <v>0</v>
      </c>
    </row>
    <row r="134" spans="1:9" x14ac:dyDescent="0.25">
      <c r="A134" s="2"/>
      <c r="B134" s="2" t="s">
        <v>324</v>
      </c>
      <c r="C134" s="2" t="s">
        <v>383</v>
      </c>
      <c r="D134" s="2" t="s">
        <v>15</v>
      </c>
      <c r="E134" s="2" t="s">
        <v>15</v>
      </c>
      <c r="F134" s="2" t="s">
        <v>15</v>
      </c>
      <c r="G134" s="2">
        <f t="shared" si="2"/>
        <v>0</v>
      </c>
      <c r="H134" s="3">
        <v>10500</v>
      </c>
      <c r="I134" s="4">
        <f t="shared" si="3"/>
        <v>0</v>
      </c>
    </row>
    <row r="135" spans="1:9" x14ac:dyDescent="0.25">
      <c r="A135" s="2"/>
      <c r="B135" s="2" t="s">
        <v>326</v>
      </c>
      <c r="C135" s="2" t="s">
        <v>384</v>
      </c>
      <c r="D135" s="2" t="s">
        <v>15</v>
      </c>
      <c r="E135" s="2" t="s">
        <v>15</v>
      </c>
      <c r="F135" s="2" t="s">
        <v>15</v>
      </c>
      <c r="G135" s="2">
        <f t="shared" ref="G135:G147" si="4">F135-D135</f>
        <v>0</v>
      </c>
      <c r="H135" s="3">
        <v>8310</v>
      </c>
      <c r="I135" s="4">
        <f t="shared" ref="I135:I147" si="5">H135*G135</f>
        <v>0</v>
      </c>
    </row>
    <row r="136" spans="1:9" x14ac:dyDescent="0.25">
      <c r="A136" s="2"/>
      <c r="B136" s="2" t="s">
        <v>330</v>
      </c>
      <c r="C136" s="2" t="s">
        <v>385</v>
      </c>
      <c r="D136" s="2" t="s">
        <v>15</v>
      </c>
      <c r="E136" s="2" t="s">
        <v>15</v>
      </c>
      <c r="F136" s="2" t="s">
        <v>15</v>
      </c>
      <c r="G136" s="2">
        <f t="shared" si="4"/>
        <v>0</v>
      </c>
      <c r="H136" s="3">
        <v>12000</v>
      </c>
      <c r="I136" s="4">
        <f t="shared" si="5"/>
        <v>0</v>
      </c>
    </row>
    <row r="137" spans="1:9" x14ac:dyDescent="0.25">
      <c r="A137" s="2"/>
      <c r="B137" s="2" t="s">
        <v>334</v>
      </c>
      <c r="C137" s="2" t="s">
        <v>386</v>
      </c>
      <c r="D137" s="2" t="s">
        <v>15</v>
      </c>
      <c r="E137" s="2" t="s">
        <v>15</v>
      </c>
      <c r="F137" s="2" t="s">
        <v>15</v>
      </c>
      <c r="G137" s="2">
        <f t="shared" si="4"/>
        <v>0</v>
      </c>
      <c r="H137" s="3">
        <v>18000</v>
      </c>
      <c r="I137" s="4">
        <f t="shared" si="5"/>
        <v>0</v>
      </c>
    </row>
    <row r="138" spans="1:9" x14ac:dyDescent="0.25">
      <c r="A138" s="2"/>
      <c r="B138" s="2" t="s">
        <v>336</v>
      </c>
      <c r="C138" s="2" t="s">
        <v>387</v>
      </c>
      <c r="D138" s="2" t="s">
        <v>15</v>
      </c>
      <c r="E138" s="2" t="s">
        <v>15</v>
      </c>
      <c r="F138" s="2" t="s">
        <v>15</v>
      </c>
      <c r="G138" s="2">
        <f t="shared" si="4"/>
        <v>0</v>
      </c>
      <c r="H138" s="3">
        <v>6000</v>
      </c>
      <c r="I138" s="4">
        <f t="shared" si="5"/>
        <v>0</v>
      </c>
    </row>
    <row r="139" spans="1:9" x14ac:dyDescent="0.25">
      <c r="A139" s="2"/>
      <c r="B139" s="2" t="s">
        <v>338</v>
      </c>
      <c r="C139" s="2" t="s">
        <v>388</v>
      </c>
      <c r="D139" s="2" t="s">
        <v>15</v>
      </c>
      <c r="E139" s="2" t="s">
        <v>15</v>
      </c>
      <c r="F139" s="2" t="s">
        <v>15</v>
      </c>
      <c r="G139" s="2">
        <f t="shared" si="4"/>
        <v>0</v>
      </c>
      <c r="H139" s="3">
        <v>12000</v>
      </c>
      <c r="I139" s="4">
        <f t="shared" si="5"/>
        <v>0</v>
      </c>
    </row>
    <row r="140" spans="1:9" x14ac:dyDescent="0.25">
      <c r="A140" s="2"/>
      <c r="B140" s="2" t="s">
        <v>340</v>
      </c>
      <c r="C140" s="2" t="s">
        <v>389</v>
      </c>
      <c r="D140" s="2" t="s">
        <v>15</v>
      </c>
      <c r="E140" s="2" t="s">
        <v>15</v>
      </c>
      <c r="F140" s="2" t="s">
        <v>15</v>
      </c>
      <c r="G140" s="2">
        <f t="shared" si="4"/>
        <v>0</v>
      </c>
      <c r="H140" s="3">
        <v>6000</v>
      </c>
      <c r="I140" s="4">
        <f t="shared" si="5"/>
        <v>0</v>
      </c>
    </row>
    <row r="141" spans="1:9" x14ac:dyDescent="0.25">
      <c r="A141" s="2"/>
      <c r="B141" s="2" t="s">
        <v>342</v>
      </c>
      <c r="C141" s="2" t="s">
        <v>390</v>
      </c>
      <c r="D141" s="2" t="s">
        <v>15</v>
      </c>
      <c r="E141" s="2" t="s">
        <v>15</v>
      </c>
      <c r="F141" s="2" t="s">
        <v>15</v>
      </c>
      <c r="G141" s="2">
        <f t="shared" si="4"/>
        <v>0</v>
      </c>
      <c r="H141" s="3">
        <v>18000</v>
      </c>
      <c r="I141" s="4">
        <f t="shared" si="5"/>
        <v>0</v>
      </c>
    </row>
    <row r="142" spans="1:9" x14ac:dyDescent="0.25">
      <c r="A142" s="2"/>
      <c r="B142" s="2" t="s">
        <v>346</v>
      </c>
      <c r="C142" s="2" t="s">
        <v>391</v>
      </c>
      <c r="D142" s="2" t="s">
        <v>15</v>
      </c>
      <c r="E142" s="2" t="s">
        <v>15</v>
      </c>
      <c r="F142" s="2" t="s">
        <v>15</v>
      </c>
      <c r="G142" s="2">
        <f t="shared" si="4"/>
        <v>0</v>
      </c>
      <c r="H142" s="3">
        <v>11093.32</v>
      </c>
      <c r="I142" s="4">
        <f t="shared" si="5"/>
        <v>0</v>
      </c>
    </row>
    <row r="143" spans="1:9" x14ac:dyDescent="0.25">
      <c r="A143" s="2"/>
      <c r="B143" s="2" t="s">
        <v>348</v>
      </c>
      <c r="C143" s="2" t="s">
        <v>392</v>
      </c>
      <c r="D143" s="2" t="s">
        <v>15</v>
      </c>
      <c r="E143" s="2" t="s">
        <v>15</v>
      </c>
      <c r="F143" s="2" t="s">
        <v>15</v>
      </c>
      <c r="G143" s="2">
        <f t="shared" si="4"/>
        <v>0</v>
      </c>
      <c r="H143" s="3">
        <v>6000</v>
      </c>
      <c r="I143" s="4">
        <f t="shared" si="5"/>
        <v>0</v>
      </c>
    </row>
    <row r="144" spans="1:9" x14ac:dyDescent="0.25">
      <c r="A144" s="2"/>
      <c r="B144" s="2" t="s">
        <v>147</v>
      </c>
      <c r="C144" s="2" t="s">
        <v>393</v>
      </c>
      <c r="D144" s="2" t="s">
        <v>15</v>
      </c>
      <c r="E144" s="2" t="s">
        <v>15</v>
      </c>
      <c r="F144" s="2" t="s">
        <v>15</v>
      </c>
      <c r="G144" s="2">
        <f t="shared" si="4"/>
        <v>0</v>
      </c>
      <c r="H144" s="3">
        <v>6000</v>
      </c>
      <c r="I144" s="4">
        <f t="shared" si="5"/>
        <v>0</v>
      </c>
    </row>
    <row r="145" spans="1:9" x14ac:dyDescent="0.25">
      <c r="A145" s="2"/>
      <c r="B145" s="2" t="s">
        <v>312</v>
      </c>
      <c r="C145" s="2" t="s">
        <v>394</v>
      </c>
      <c r="D145" s="2" t="s">
        <v>15</v>
      </c>
      <c r="E145" s="2" t="s">
        <v>15</v>
      </c>
      <c r="F145" s="2" t="s">
        <v>15</v>
      </c>
      <c r="G145" s="2">
        <f t="shared" si="4"/>
        <v>0</v>
      </c>
      <c r="H145" s="3">
        <v>12000</v>
      </c>
      <c r="I145" s="4">
        <f t="shared" si="5"/>
        <v>0</v>
      </c>
    </row>
    <row r="146" spans="1:9" x14ac:dyDescent="0.25">
      <c r="A146" s="2"/>
      <c r="B146" s="2" t="s">
        <v>352</v>
      </c>
      <c r="C146" s="2" t="s">
        <v>395</v>
      </c>
      <c r="D146" s="2" t="s">
        <v>15</v>
      </c>
      <c r="E146" s="2" t="s">
        <v>15</v>
      </c>
      <c r="F146" s="2" t="s">
        <v>15</v>
      </c>
      <c r="G146" s="2">
        <f t="shared" si="4"/>
        <v>0</v>
      </c>
      <c r="H146" s="3">
        <v>30000</v>
      </c>
      <c r="I146" s="4">
        <f t="shared" si="5"/>
        <v>0</v>
      </c>
    </row>
    <row r="147" spans="1:9" x14ac:dyDescent="0.25">
      <c r="A147" s="2" t="s">
        <v>396</v>
      </c>
      <c r="B147" s="2" t="s">
        <v>160</v>
      </c>
      <c r="C147" s="2" t="s">
        <v>397</v>
      </c>
      <c r="D147" s="2" t="s">
        <v>145</v>
      </c>
      <c r="E147" s="2" t="s">
        <v>133</v>
      </c>
      <c r="F147" s="2" t="s">
        <v>125</v>
      </c>
      <c r="G147" s="2">
        <f t="shared" si="4"/>
        <v>3</v>
      </c>
      <c r="H147" s="3">
        <v>1167.22</v>
      </c>
      <c r="I147" s="4">
        <f t="shared" si="5"/>
        <v>3501.66</v>
      </c>
    </row>
    <row r="148" spans="1:9" x14ac:dyDescent="0.25">
      <c r="F148" s="1" t="s">
        <v>59</v>
      </c>
      <c r="G148" s="1"/>
      <c r="H148" s="7">
        <v>464412.26</v>
      </c>
      <c r="I148" s="7">
        <f>SUM(I6:I147)</f>
        <v>2331219.64</v>
      </c>
    </row>
    <row r="156" spans="1:9" x14ac:dyDescent="0.25">
      <c r="C156" s="1" t="s">
        <v>61</v>
      </c>
      <c r="D156" s="5">
        <f>I148/H148</f>
        <v>5.0197202804249832</v>
      </c>
      <c r="E156" s="8">
        <f>ROUND(D156,2)</f>
        <v>5.0199999999999996</v>
      </c>
    </row>
    <row r="157" spans="1:9" x14ac:dyDescent="0.25">
      <c r="C157" s="1" t="s">
        <v>62</v>
      </c>
      <c r="D157" s="6"/>
      <c r="E157" s="9">
        <f>H148</f>
        <v>464412.26</v>
      </c>
    </row>
    <row r="161" spans="3:7" x14ac:dyDescent="0.25">
      <c r="C161" s="14" t="s">
        <v>61</v>
      </c>
      <c r="D161" s="14"/>
      <c r="E161" s="8">
        <f>1</f>
        <v>1</v>
      </c>
    </row>
    <row r="162" spans="3:7" x14ac:dyDescent="0.25">
      <c r="C162" s="14" t="s">
        <v>62</v>
      </c>
      <c r="D162" s="14"/>
      <c r="E162" s="9">
        <v>6839.14</v>
      </c>
    </row>
    <row r="171" spans="3:7" ht="23.25" x14ac:dyDescent="0.35">
      <c r="C171" s="10"/>
      <c r="D171" s="10"/>
      <c r="E171" s="10"/>
      <c r="F171" s="10"/>
    </row>
    <row r="172" spans="3:7" ht="23.25" x14ac:dyDescent="0.35">
      <c r="C172" s="10" t="s">
        <v>399</v>
      </c>
      <c r="D172" s="10" t="s">
        <v>400</v>
      </c>
      <c r="E172" s="10"/>
      <c r="F172" s="11">
        <f>E161*E162</f>
        <v>6839.14</v>
      </c>
    </row>
    <row r="173" spans="3:7" ht="23.25" x14ac:dyDescent="0.35">
      <c r="C173" s="10"/>
      <c r="D173" s="10" t="s">
        <v>401</v>
      </c>
      <c r="E173" s="10"/>
      <c r="F173" s="11">
        <f>E156*E157</f>
        <v>2331349.5452000001</v>
      </c>
    </row>
    <row r="174" spans="3:7" ht="23.25" x14ac:dyDescent="0.35">
      <c r="C174" s="10"/>
      <c r="D174" s="10"/>
      <c r="E174" s="10"/>
      <c r="F174" s="12">
        <f>SUM(F172:F173)</f>
        <v>2338188.6852000002</v>
      </c>
    </row>
    <row r="175" spans="3:7" ht="23.25" x14ac:dyDescent="0.35">
      <c r="C175" s="10" t="s">
        <v>402</v>
      </c>
      <c r="D175" s="10" t="s">
        <v>403</v>
      </c>
      <c r="E175" s="10"/>
      <c r="F175" s="12">
        <f>E162+E157</f>
        <v>471251.4</v>
      </c>
    </row>
    <row r="176" spans="3:7" ht="23.25" x14ac:dyDescent="0.35">
      <c r="C176" s="10" t="s">
        <v>404</v>
      </c>
      <c r="D176" s="10"/>
      <c r="E176" s="10"/>
      <c r="F176" s="13">
        <f>F174/F175</f>
        <v>4.9616588623397195</v>
      </c>
      <c r="G176" s="13">
        <f>ROUND(F176,2)</f>
        <v>4.96</v>
      </c>
    </row>
    <row r="177" spans="3:3" x14ac:dyDescent="0.25">
      <c r="C177" s="15"/>
    </row>
  </sheetData>
  <mergeCells count="2">
    <mergeCell ref="C161:D161"/>
    <mergeCell ref="C162:D16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680CF482CD409D49F99C79659434" ma:contentTypeVersion="20" ma:contentTypeDescription="Create a new document." ma:contentTypeScope="" ma:versionID="ac018c705ba11d9ef56e524186cc8463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f041886cf663ef4e4126903524d2b21f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E90FEA-C062-44C0-8A06-06D93B1B1E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43C88E-DBB3-4002-BF75-993DAEE6E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14ba67-df02-42bb-95f8-0b416e1c5afa"/>
    <ds:schemaRef ds:uri="66b9bb20-c38a-4224-82c8-e2f80ecaa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FB8CDC-DF30-4495-B816-B45B8A3A79E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6b9bb20-c38a-4224-82c8-e2f80ecaa450"/>
    <ds:schemaRef ds:uri="d914ba67-df02-42bb-95f8-0b416e1c5a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 pendientes</vt:lpstr>
      <vt:lpstr>Facturas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Jesus Sanchez</dc:creator>
  <cp:lastModifiedBy>Maria Jesus Sanchez</cp:lastModifiedBy>
  <dcterms:created xsi:type="dcterms:W3CDTF">2025-03-07T11:01:06Z</dcterms:created>
  <dcterms:modified xsi:type="dcterms:W3CDTF">2025-04-03T11:34:43Z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MediaServiceImageTags">
    <vt:lpwstr/>
  </property>
</Properties>
</file>