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C:\Users\maicatadeo\Desktop\Teletrabajo Maica_II_portátil LAS NAVES\TRANSPARENCIA\2020\"/>
    </mc:Choice>
  </mc:AlternateContent>
  <xr:revisionPtr revIDLastSave="0" documentId="8_{465725F4-8BF7-4AAE-BD33-79245A01ED33}" xr6:coauthVersionLast="36" xr6:coauthVersionMax="36" xr10:uidLastSave="{00000000-0000-0000-0000-000000000000}"/>
  <bookViews>
    <workbookView xWindow="0" yWindow="0" windowWidth="19200" windowHeight="693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F45" i="1" l="1"/>
  <c r="F56" i="2" l="1"/>
  <c r="F55" i="2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45" i="2" l="1"/>
  <c r="F45" i="2" s="1"/>
  <c r="D46" i="2"/>
  <c r="F46" i="2" s="1"/>
  <c r="D44" i="2"/>
  <c r="F44" i="2" s="1"/>
  <c r="D43" i="2"/>
  <c r="F43" i="2" s="1"/>
  <c r="D42" i="2"/>
  <c r="F42" i="2" s="1"/>
  <c r="D41" i="2"/>
  <c r="F41" i="2" s="1"/>
  <c r="D40" i="2"/>
  <c r="F40" i="2" s="1"/>
  <c r="D9" i="2"/>
  <c r="F9" i="2" s="1"/>
  <c r="D7" i="2"/>
  <c r="F7" i="2" s="1"/>
  <c r="D8" i="2"/>
  <c r="F8" i="2" s="1"/>
  <c r="D6" i="2"/>
  <c r="F6" i="2" s="1"/>
  <c r="D5" i="2"/>
  <c r="F5" i="2" s="1"/>
  <c r="D4" i="2"/>
  <c r="F4" i="2" s="1"/>
  <c r="D2" i="2"/>
  <c r="F2" i="2" s="1"/>
  <c r="D3" i="2"/>
  <c r="F3" i="2" s="1"/>
  <c r="D47" i="2"/>
  <c r="F47" i="2" s="1"/>
  <c r="E50" i="2" l="1"/>
  <c r="F53" i="2" s="1"/>
  <c r="F59" i="2" s="1"/>
  <c r="D50" i="2"/>
  <c r="D48" i="2"/>
  <c r="F48" i="2" s="1"/>
  <c r="D39" i="2"/>
  <c r="F39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E43" i="1"/>
  <c r="F46" i="1" s="1"/>
  <c r="D41" i="1"/>
  <c r="F41" i="1" s="1"/>
  <c r="D40" i="1"/>
  <c r="F40" i="1" s="1"/>
  <c r="D2" i="1"/>
  <c r="F2" i="1" s="1"/>
  <c r="F50" i="2" l="1"/>
  <c r="F52" i="2" s="1"/>
  <c r="F58" i="2" s="1"/>
  <c r="F61" i="2" s="1"/>
  <c r="F43" i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<sst xmlns="http://schemas.openxmlformats.org/spreadsheetml/2006/main" count="17" uniqueCount="15">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</sst>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opLeftCell="A24" workbookViewId="0">
      <selection activeCell="E49" sqref="E49"/>
    </sheetView>
  </sheetViews>
  <sheetFormatPr defaultColWidth="11.25" defaultRowHeight="15" customHeight="1" x14ac:dyDescent="0.35"/>
  <cols>
    <col min="1" max="1" width="18.08203125" customWidth="1"/>
    <col min="2" max="2" width="20.83203125" customWidth="1"/>
    <col min="3" max="3" width="21.08203125" customWidth="1"/>
    <col min="4" max="4" width="13.3320312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5"/>
      <c r="B3" s="10">
        <v>43978</v>
      </c>
      <c r="C3" s="10">
        <v>43982</v>
      </c>
      <c r="D3" s="11">
        <f t="shared" si="0"/>
        <v>4</v>
      </c>
      <c r="E3" s="26">
        <v>-361.51</v>
      </c>
      <c r="F3" s="8">
        <f t="shared" si="1"/>
        <v>-1446.04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5"/>
      <c r="B4" s="10">
        <v>43978</v>
      </c>
      <c r="C4" s="10">
        <v>43982</v>
      </c>
      <c r="D4" s="11">
        <f t="shared" si="0"/>
        <v>4</v>
      </c>
      <c r="E4" s="26">
        <v>713.26</v>
      </c>
      <c r="F4" s="8">
        <f t="shared" si="1"/>
        <v>2853.04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5"/>
      <c r="B5" s="10">
        <v>43978</v>
      </c>
      <c r="C5" s="10">
        <v>43982</v>
      </c>
      <c r="D5" s="11">
        <f t="shared" si="0"/>
        <v>4</v>
      </c>
      <c r="E5" s="26">
        <v>87.88</v>
      </c>
      <c r="F5" s="8">
        <f t="shared" si="1"/>
        <v>351.52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5"/>
      <c r="B6" s="10">
        <v>43978</v>
      </c>
      <c r="C6" s="10">
        <v>43982</v>
      </c>
      <c r="D6" s="11">
        <f t="shared" si="0"/>
        <v>4</v>
      </c>
      <c r="E6" s="12">
        <v>283.79000000000002</v>
      </c>
      <c r="F6" s="8">
        <f t="shared" si="1"/>
        <v>1135.1600000000001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5"/>
      <c r="B7" s="10">
        <v>43978</v>
      </c>
      <c r="C7" s="10">
        <v>43982</v>
      </c>
      <c r="D7" s="11">
        <f t="shared" si="0"/>
        <v>4</v>
      </c>
      <c r="E7" s="12">
        <v>87.88</v>
      </c>
      <c r="F7" s="8">
        <f t="shared" si="1"/>
        <v>351.52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5"/>
      <c r="B8" s="10">
        <v>43978</v>
      </c>
      <c r="C8" s="10">
        <v>43982</v>
      </c>
      <c r="D8" s="11">
        <f t="shared" si="0"/>
        <v>4</v>
      </c>
      <c r="E8" s="12">
        <v>283.79000000000002</v>
      </c>
      <c r="F8" s="8">
        <f t="shared" si="1"/>
        <v>1135.1600000000001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5"/>
      <c r="B9" s="10">
        <v>43978</v>
      </c>
      <c r="C9" s="10">
        <v>43982</v>
      </c>
      <c r="D9" s="11">
        <f t="shared" si="0"/>
        <v>4</v>
      </c>
      <c r="E9" s="12">
        <v>762.41</v>
      </c>
      <c r="F9" s="8">
        <f t="shared" si="1"/>
        <v>3049.64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10">
        <v>43978</v>
      </c>
      <c r="C10" s="10">
        <v>43982</v>
      </c>
      <c r="D10" s="11">
        <f t="shared" si="0"/>
        <v>4</v>
      </c>
      <c r="E10" s="12">
        <v>367.86</v>
      </c>
      <c r="F10" s="8">
        <f t="shared" si="1"/>
        <v>1471.44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10">
        <v>43978</v>
      </c>
      <c r="C11" s="10">
        <v>43982</v>
      </c>
      <c r="D11" s="11">
        <f t="shared" si="0"/>
        <v>4</v>
      </c>
      <c r="E11" s="12">
        <v>122.45</v>
      </c>
      <c r="F11" s="8">
        <f t="shared" si="1"/>
        <v>489.8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10">
        <v>43978</v>
      </c>
      <c r="C12" s="10">
        <v>43982</v>
      </c>
      <c r="D12" s="11">
        <f t="shared" si="0"/>
        <v>4</v>
      </c>
      <c r="E12" s="12">
        <v>56.87</v>
      </c>
      <c r="F12" s="8">
        <f t="shared" si="1"/>
        <v>227.48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10">
        <v>43978</v>
      </c>
      <c r="C13" s="10">
        <v>43982</v>
      </c>
      <c r="D13" s="11">
        <f t="shared" si="0"/>
        <v>4</v>
      </c>
      <c r="E13" s="12">
        <v>2981.57</v>
      </c>
      <c r="F13" s="8">
        <f t="shared" si="1"/>
        <v>11926.28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10">
        <v>43978</v>
      </c>
      <c r="C14" s="10">
        <v>43982</v>
      </c>
      <c r="D14" s="11">
        <f t="shared" si="0"/>
        <v>4</v>
      </c>
      <c r="E14" s="12">
        <v>148.83000000000001</v>
      </c>
      <c r="F14" s="8">
        <f t="shared" si="1"/>
        <v>595.32000000000005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10">
        <v>43978</v>
      </c>
      <c r="C15" s="10">
        <v>43982</v>
      </c>
      <c r="D15" s="11">
        <f t="shared" si="0"/>
        <v>4</v>
      </c>
      <c r="E15" s="12">
        <v>301.3</v>
      </c>
      <c r="F15" s="8">
        <f t="shared" si="1"/>
        <v>1205.2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10">
        <v>43978</v>
      </c>
      <c r="C16" s="10">
        <v>43982</v>
      </c>
      <c r="D16" s="11">
        <f t="shared" si="0"/>
        <v>4</v>
      </c>
      <c r="E16" s="13">
        <v>2951.17</v>
      </c>
      <c r="F16" s="8">
        <f t="shared" si="1"/>
        <v>11804.68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10">
        <v>43978</v>
      </c>
      <c r="C17" s="10">
        <v>43982</v>
      </c>
      <c r="D17" s="11">
        <f t="shared" si="0"/>
        <v>4</v>
      </c>
      <c r="E17" s="12">
        <v>544.5</v>
      </c>
      <c r="F17" s="8">
        <f t="shared" si="1"/>
        <v>2178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10">
        <v>43978</v>
      </c>
      <c r="C18" s="10">
        <v>43982</v>
      </c>
      <c r="D18" s="11">
        <f t="shared" si="0"/>
        <v>4</v>
      </c>
      <c r="E18" s="12">
        <v>1018.22</v>
      </c>
      <c r="F18" s="8">
        <f t="shared" si="1"/>
        <v>4072.88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10">
        <v>43978</v>
      </c>
      <c r="C19" s="10">
        <v>43982</v>
      </c>
      <c r="D19" s="11">
        <f t="shared" si="0"/>
        <v>4</v>
      </c>
      <c r="E19" s="12">
        <v>605</v>
      </c>
      <c r="F19" s="8">
        <f t="shared" si="1"/>
        <v>2420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10">
        <v>43978</v>
      </c>
      <c r="C20" s="10">
        <v>43982</v>
      </c>
      <c r="D20" s="11">
        <f t="shared" si="0"/>
        <v>4</v>
      </c>
      <c r="E20" s="26">
        <v>1712.15</v>
      </c>
      <c r="F20" s="8">
        <f t="shared" si="1"/>
        <v>6848.6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10">
        <v>43978</v>
      </c>
      <c r="C21" s="10">
        <v>43982</v>
      </c>
      <c r="D21" s="11">
        <f t="shared" si="0"/>
        <v>4</v>
      </c>
      <c r="E21" s="7">
        <v>290.39999999999998</v>
      </c>
      <c r="F21" s="8">
        <f t="shared" si="1"/>
        <v>1161.5999999999999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10">
        <v>43978</v>
      </c>
      <c r="C22" s="10">
        <v>43982</v>
      </c>
      <c r="D22" s="11">
        <f t="shared" si="0"/>
        <v>4</v>
      </c>
      <c r="E22" s="7">
        <v>1401.18</v>
      </c>
      <c r="F22" s="8">
        <f t="shared" si="1"/>
        <v>5604.72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10">
        <v>43978</v>
      </c>
      <c r="C23" s="10">
        <v>43982</v>
      </c>
      <c r="D23" s="11">
        <f t="shared" si="0"/>
        <v>4</v>
      </c>
      <c r="E23" s="7">
        <v>231.76</v>
      </c>
      <c r="F23" s="8">
        <f t="shared" si="1"/>
        <v>927.04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10">
        <v>43978</v>
      </c>
      <c r="C24" s="10">
        <v>43982</v>
      </c>
      <c r="D24" s="11">
        <f t="shared" si="0"/>
        <v>4</v>
      </c>
      <c r="E24" s="26">
        <v>318</v>
      </c>
      <c r="F24" s="8">
        <f t="shared" si="1"/>
        <v>1272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10">
        <v>43978</v>
      </c>
      <c r="C25" s="10">
        <v>43982</v>
      </c>
      <c r="D25" s="11">
        <f t="shared" si="0"/>
        <v>4</v>
      </c>
      <c r="E25" s="26">
        <v>189.97</v>
      </c>
      <c r="F25" s="8">
        <f t="shared" si="1"/>
        <v>759.88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10">
        <v>43978</v>
      </c>
      <c r="C26" s="10">
        <v>43982</v>
      </c>
      <c r="D26" s="11">
        <f t="shared" si="0"/>
        <v>4</v>
      </c>
      <c r="E26" s="26">
        <v>255</v>
      </c>
      <c r="F26" s="8">
        <f t="shared" si="1"/>
        <v>1020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10">
        <v>43978</v>
      </c>
      <c r="C27" s="10">
        <v>43982</v>
      </c>
      <c r="D27" s="11">
        <f t="shared" si="0"/>
        <v>4</v>
      </c>
      <c r="E27" s="26">
        <v>420</v>
      </c>
      <c r="F27" s="8">
        <f t="shared" si="1"/>
        <v>1680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10">
        <v>43978</v>
      </c>
      <c r="C28" s="10">
        <v>43982</v>
      </c>
      <c r="D28" s="11">
        <f t="shared" si="0"/>
        <v>4</v>
      </c>
      <c r="E28" s="26">
        <v>296.8</v>
      </c>
      <c r="F28" s="8">
        <f t="shared" si="1"/>
        <v>1187.2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10">
        <v>43978</v>
      </c>
      <c r="C29" s="10">
        <v>43982</v>
      </c>
      <c r="D29" s="11">
        <f t="shared" si="0"/>
        <v>4</v>
      </c>
      <c r="E29" s="26">
        <v>255</v>
      </c>
      <c r="F29" s="8">
        <f t="shared" si="1"/>
        <v>1020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10">
        <v>43978</v>
      </c>
      <c r="C30" s="10">
        <v>43982</v>
      </c>
      <c r="D30" s="11">
        <f t="shared" si="0"/>
        <v>4</v>
      </c>
      <c r="E30" s="26">
        <v>363</v>
      </c>
      <c r="F30" s="8">
        <f t="shared" si="1"/>
        <v>1452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10">
        <v>43978</v>
      </c>
      <c r="C31" s="10">
        <v>43982</v>
      </c>
      <c r="D31" s="11">
        <f t="shared" si="0"/>
        <v>4</v>
      </c>
      <c r="E31" s="26">
        <v>1484</v>
      </c>
      <c r="F31" s="8">
        <f t="shared" si="1"/>
        <v>5936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10">
        <v>43978</v>
      </c>
      <c r="C32" s="10">
        <v>43982</v>
      </c>
      <c r="D32" s="11">
        <f t="shared" si="0"/>
        <v>4</v>
      </c>
      <c r="E32" s="26">
        <v>57.49</v>
      </c>
      <c r="F32" s="8">
        <f t="shared" si="1"/>
        <v>229.96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10">
        <v>43978</v>
      </c>
      <c r="C33" s="10">
        <v>43982</v>
      </c>
      <c r="D33" s="11">
        <f t="shared" si="0"/>
        <v>4</v>
      </c>
      <c r="E33" s="26">
        <v>850</v>
      </c>
      <c r="F33" s="8">
        <f t="shared" si="1"/>
        <v>3400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10">
        <v>43978</v>
      </c>
      <c r="C34" s="10">
        <v>43982</v>
      </c>
      <c r="D34" s="11">
        <f t="shared" si="0"/>
        <v>4</v>
      </c>
      <c r="E34" s="26">
        <v>318</v>
      </c>
      <c r="F34" s="8">
        <f t="shared" si="1"/>
        <v>1272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10">
        <v>43978</v>
      </c>
      <c r="C35" s="10">
        <v>43982</v>
      </c>
      <c r="D35" s="11">
        <f t="shared" si="0"/>
        <v>4</v>
      </c>
      <c r="E35" s="26">
        <v>954</v>
      </c>
      <c r="F35" s="8">
        <f t="shared" si="1"/>
        <v>3816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10">
        <v>43978</v>
      </c>
      <c r="C36" s="10">
        <v>43982</v>
      </c>
      <c r="D36" s="11">
        <f t="shared" si="0"/>
        <v>4</v>
      </c>
      <c r="E36" s="26">
        <v>2171.19</v>
      </c>
      <c r="F36" s="8">
        <f t="shared" si="1"/>
        <v>8684.76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10">
        <v>43978</v>
      </c>
      <c r="C37" s="10">
        <v>43982</v>
      </c>
      <c r="D37" s="11">
        <f t="shared" si="0"/>
        <v>4</v>
      </c>
      <c r="E37" s="26">
        <v>702.91</v>
      </c>
      <c r="F37" s="8">
        <f t="shared" si="1"/>
        <v>2811.64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10">
        <v>43978</v>
      </c>
      <c r="C38" s="10">
        <v>43982</v>
      </c>
      <c r="D38" s="11">
        <f t="shared" si="0"/>
        <v>4</v>
      </c>
      <c r="E38" s="26">
        <v>702.91</v>
      </c>
      <c r="F38" s="8">
        <f t="shared" si="1"/>
        <v>2811.64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10">
        <v>43978</v>
      </c>
      <c r="C39" s="10">
        <v>43982</v>
      </c>
      <c r="D39" s="11">
        <f t="shared" si="0"/>
        <v>4</v>
      </c>
      <c r="E39" s="26">
        <v>72.400000000000006</v>
      </c>
      <c r="F39" s="8">
        <f t="shared" si="1"/>
        <v>289.60000000000002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22"/>
      <c r="C43" s="20"/>
      <c r="D43" s="21" t="s">
        <v>8</v>
      </c>
      <c r="E43" s="8">
        <f>SUM(E2:E42)</f>
        <v>24001.43</v>
      </c>
      <c r="F43" s="8">
        <f>SUM(F2:F42)</f>
        <v>96005.72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19"/>
      <c r="C45" s="17"/>
      <c r="D45" s="5"/>
      <c r="E45" s="7" t="s">
        <v>9</v>
      </c>
      <c r="F45" s="9">
        <f>+F43/E43</f>
        <v>4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19"/>
      <c r="C46" s="17"/>
      <c r="D46" s="5"/>
      <c r="E46" s="23" t="s">
        <v>10</v>
      </c>
      <c r="F46" s="9">
        <f>E43</f>
        <v>24001.43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35">
      <c r="B976" s="19"/>
      <c r="C976" s="5"/>
      <c r="D976" s="5"/>
      <c r="E976" s="7"/>
      <c r="F976" s="9"/>
    </row>
    <row r="977" spans="2:6" ht="15" customHeight="1" x14ac:dyDescent="0.35">
      <c r="B977" s="19"/>
      <c r="C977" s="5"/>
      <c r="D977" s="5"/>
      <c r="E977" s="7"/>
      <c r="F977" s="9"/>
    </row>
    <row r="978" spans="2:6" ht="15" customHeight="1" x14ac:dyDescent="0.35">
      <c r="B978" s="19"/>
      <c r="C978" s="5"/>
      <c r="D978" s="5"/>
      <c r="E978" s="7"/>
      <c r="F978" s="9"/>
    </row>
    <row r="979" spans="2:6" ht="15" customHeight="1" x14ac:dyDescent="0.35">
      <c r="B979" s="19"/>
      <c r="C979" s="5"/>
      <c r="D979" s="5"/>
      <c r="E979" s="7"/>
      <c r="F979" s="9"/>
    </row>
    <row r="980" spans="2:6" ht="15" customHeight="1" x14ac:dyDescent="0.35">
      <c r="B980" s="19"/>
      <c r="C980" s="5"/>
      <c r="D980" s="5"/>
      <c r="E980" s="7"/>
      <c r="F980" s="9"/>
    </row>
    <row r="981" spans="2:6" ht="15" customHeight="1" x14ac:dyDescent="0.35">
      <c r="B981" s="19"/>
      <c r="C981" s="5"/>
      <c r="D981" s="5"/>
      <c r="E981" s="7"/>
      <c r="F981" s="9"/>
    </row>
    <row r="982" spans="2:6" ht="15" customHeight="1" x14ac:dyDescent="0.35">
      <c r="B982" s="19"/>
      <c r="C982" s="5"/>
      <c r="D982" s="5"/>
      <c r="E982" s="7"/>
      <c r="F982" s="9"/>
    </row>
    <row r="983" spans="2:6" ht="15" customHeight="1" x14ac:dyDescent="0.35">
      <c r="B983" s="19"/>
      <c r="C983" s="5"/>
      <c r="D983" s="5"/>
      <c r="E983" s="7"/>
      <c r="F983" s="9"/>
    </row>
    <row r="984" spans="2:6" ht="15" customHeight="1" x14ac:dyDescent="0.35">
      <c r="B984" s="19"/>
      <c r="C984" s="5"/>
      <c r="D984" s="5"/>
      <c r="E984" s="7"/>
      <c r="F984" s="9"/>
    </row>
    <row r="985" spans="2:6" ht="15" customHeight="1" x14ac:dyDescent="0.35">
      <c r="B985" s="19"/>
      <c r="C985" s="5"/>
      <c r="D985" s="5"/>
      <c r="E985" s="7"/>
      <c r="F985" s="9"/>
    </row>
    <row r="986" spans="2:6" ht="15" customHeight="1" x14ac:dyDescent="0.35">
      <c r="B986" s="19"/>
      <c r="C986" s="5"/>
      <c r="D986" s="5"/>
      <c r="E986" s="7"/>
      <c r="F986" s="9"/>
    </row>
    <row r="987" spans="2:6" ht="15" customHeight="1" x14ac:dyDescent="0.35">
      <c r="B987" s="19"/>
      <c r="C987" s="5"/>
      <c r="D987" s="5"/>
      <c r="E987" s="7"/>
      <c r="F987" s="9"/>
    </row>
    <row r="988" spans="2:6" ht="15" customHeight="1" x14ac:dyDescent="0.35">
      <c r="B988" s="19"/>
      <c r="C988" s="5"/>
      <c r="D988" s="5"/>
      <c r="E988" s="7"/>
      <c r="F988" s="9"/>
    </row>
    <row r="989" spans="2:6" ht="15" customHeight="1" x14ac:dyDescent="0.35">
      <c r="B989" s="19"/>
      <c r="C989" s="5"/>
      <c r="D989" s="5"/>
      <c r="E989" s="7"/>
      <c r="F989" s="9"/>
    </row>
    <row r="990" spans="2:6" ht="15" customHeight="1" x14ac:dyDescent="0.35">
      <c r="B990" s="19"/>
      <c r="C990" s="5"/>
      <c r="D990" s="5"/>
      <c r="E990" s="7"/>
      <c r="F990" s="9"/>
    </row>
    <row r="991" spans="2:6" ht="15" customHeight="1" x14ac:dyDescent="0.35">
      <c r="B991" s="19"/>
      <c r="C991" s="5"/>
      <c r="D991" s="5"/>
      <c r="E991" s="7"/>
      <c r="F991" s="9"/>
    </row>
    <row r="992" spans="2:6" ht="15" customHeight="1" x14ac:dyDescent="0.35">
      <c r="B992" s="19"/>
      <c r="C992" s="5"/>
      <c r="D992" s="5"/>
      <c r="E992" s="7"/>
      <c r="F992" s="9"/>
    </row>
    <row r="993" spans="2:6" ht="15" customHeight="1" x14ac:dyDescent="0.35">
      <c r="B993" s="19"/>
      <c r="C993" s="5"/>
      <c r="D993" s="5"/>
      <c r="E993" s="7"/>
      <c r="F993" s="9"/>
    </row>
    <row r="994" spans="2:6" ht="15" customHeight="1" x14ac:dyDescent="0.35">
      <c r="B994" s="19"/>
      <c r="C994" s="5"/>
      <c r="D994" s="5"/>
      <c r="E994" s="7"/>
      <c r="F994" s="9"/>
    </row>
    <row r="995" spans="2:6" ht="15" customHeight="1" x14ac:dyDescent="0.35">
      <c r="B995" s="19"/>
      <c r="C995" s="5"/>
      <c r="D995" s="5"/>
      <c r="E995" s="7"/>
      <c r="F995" s="9"/>
    </row>
    <row r="996" spans="2:6" ht="15" customHeight="1" x14ac:dyDescent="0.35">
      <c r="B996" s="19"/>
      <c r="C996" s="5"/>
      <c r="D996" s="5"/>
      <c r="E996" s="7"/>
      <c r="F996" s="9"/>
    </row>
    <row r="997" spans="2:6" ht="15" customHeight="1" x14ac:dyDescent="0.35">
      <c r="B997" s="19"/>
      <c r="C997" s="5"/>
      <c r="D997" s="5"/>
      <c r="E997" s="7"/>
      <c r="F997" s="9"/>
    </row>
    <row r="998" spans="2:6" ht="15" customHeight="1" x14ac:dyDescent="0.35">
      <c r="B998" s="19"/>
      <c r="C998" s="5"/>
      <c r="D998" s="5"/>
      <c r="E998" s="7"/>
      <c r="F998" s="9"/>
    </row>
    <row r="999" spans="2:6" ht="15" customHeight="1" x14ac:dyDescent="0.35">
      <c r="B999" s="19"/>
      <c r="C999" s="5"/>
      <c r="D999" s="5"/>
      <c r="E999" s="7"/>
      <c r="F999" s="9"/>
    </row>
    <row r="1000" spans="2:6" ht="15" customHeight="1" x14ac:dyDescent="0.35">
      <c r="B1000" s="19"/>
      <c r="C1000" s="5"/>
      <c r="D1000" s="5"/>
      <c r="E1000" s="7"/>
      <c r="F1000" s="9"/>
    </row>
    <row r="1001" spans="2:6" ht="15" customHeight="1" x14ac:dyDescent="0.35">
      <c r="B1001" s="19"/>
      <c r="C1001" s="5"/>
      <c r="D1001" s="5"/>
      <c r="E1001" s="7"/>
      <c r="F1001" s="9"/>
    </row>
    <row r="1002" spans="2:6" ht="15" customHeight="1" x14ac:dyDescent="0.35">
      <c r="B1002" s="19"/>
      <c r="C1002" s="5"/>
      <c r="D1002" s="5"/>
      <c r="E1002" s="7"/>
      <c r="F1002" s="9"/>
    </row>
    <row r="1003" spans="2:6" ht="15" customHeight="1" x14ac:dyDescent="0.35">
      <c r="B1003" s="19"/>
      <c r="C1003" s="5"/>
      <c r="D1003" s="5"/>
      <c r="E1003" s="7"/>
      <c r="F1003" s="9"/>
    </row>
    <row r="1004" spans="2:6" ht="15" customHeight="1" x14ac:dyDescent="0.35">
      <c r="B1004" s="19"/>
      <c r="C1004" s="5"/>
      <c r="D1004" s="5"/>
      <c r="E1004" s="7"/>
      <c r="F1004" s="9"/>
    </row>
    <row r="1005" spans="2:6" ht="15" customHeight="1" x14ac:dyDescent="0.35">
      <c r="B1005" s="19"/>
      <c r="C1005" s="5"/>
      <c r="D1005" s="5"/>
      <c r="E1005" s="7"/>
      <c r="F1005" s="9"/>
    </row>
    <row r="1006" spans="2:6" ht="15" customHeight="1" x14ac:dyDescent="0.35">
      <c r="B1006" s="19"/>
      <c r="C1006" s="5"/>
      <c r="D1006" s="5"/>
      <c r="E1006" s="7"/>
      <c r="F1006" s="9"/>
    </row>
    <row r="1007" spans="2:6" ht="15" customHeight="1" x14ac:dyDescent="0.35">
      <c r="B1007" s="19"/>
      <c r="C1007" s="5"/>
      <c r="D1007" s="5"/>
      <c r="E1007" s="7"/>
      <c r="F1007" s="9"/>
    </row>
    <row r="1008" spans="2:6" ht="15" customHeight="1" x14ac:dyDescent="0.35">
      <c r="B1008" s="19"/>
      <c r="C1008" s="5"/>
      <c r="D1008" s="5"/>
      <c r="E1008" s="7"/>
      <c r="F1008" s="9"/>
    </row>
    <row r="1009" spans="2:6" ht="15" customHeight="1" x14ac:dyDescent="0.35">
      <c r="B1009" s="19"/>
      <c r="C1009" s="5"/>
      <c r="D1009" s="5"/>
      <c r="E1009" s="7"/>
      <c r="F1009" s="9"/>
    </row>
    <row r="1010" spans="2:6" ht="15" customHeight="1" x14ac:dyDescent="0.35">
      <c r="B1010" s="19"/>
      <c r="C1010" s="5"/>
      <c r="D1010" s="5"/>
      <c r="E1010" s="7"/>
      <c r="F1010" s="9"/>
    </row>
    <row r="1011" spans="2:6" ht="15" customHeight="1" x14ac:dyDescent="0.35">
      <c r="B1011" s="19"/>
      <c r="C1011" s="5"/>
      <c r="D1011" s="5"/>
      <c r="E1011" s="7"/>
      <c r="F1011" s="9"/>
    </row>
    <row r="1012" spans="2:6" ht="15" customHeight="1" x14ac:dyDescent="0.3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56"/>
  <sheetViews>
    <sheetView tabSelected="1" topLeftCell="A31" workbookViewId="0">
      <selection activeCell="C54" sqref="C54"/>
    </sheetView>
  </sheetViews>
  <sheetFormatPr defaultColWidth="11.25" defaultRowHeight="15" customHeight="1" x14ac:dyDescent="0.35"/>
  <cols>
    <col min="1" max="1" width="15" customWidth="1"/>
    <col min="2" max="2" width="19.58203125" customWidth="1"/>
    <col min="3" max="4" width="17.582031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3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10"/>
      <c r="B2" s="10">
        <v>43956</v>
      </c>
      <c r="C2" s="10">
        <v>43956</v>
      </c>
      <c r="D2" s="11">
        <f t="shared" ref="D2:D46" si="0">+C2-B2</f>
        <v>0</v>
      </c>
      <c r="E2" s="26">
        <v>177.45</v>
      </c>
      <c r="F2" s="8">
        <f t="shared" ref="F2:F46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10"/>
      <c r="B3" s="10">
        <v>43956</v>
      </c>
      <c r="C3" s="10">
        <v>43956</v>
      </c>
      <c r="D3" s="11">
        <f t="shared" si="0"/>
        <v>0</v>
      </c>
      <c r="E3" s="26">
        <v>48.89</v>
      </c>
      <c r="F3" s="8">
        <f t="shared" si="1"/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10"/>
      <c r="B4" s="10">
        <v>43957</v>
      </c>
      <c r="C4" s="10">
        <v>43957</v>
      </c>
      <c r="D4" s="11">
        <f t="shared" si="0"/>
        <v>0</v>
      </c>
      <c r="E4" s="26">
        <v>72.599999999999994</v>
      </c>
      <c r="F4" s="8">
        <f t="shared" si="1"/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10"/>
      <c r="B5" s="10">
        <v>43959</v>
      </c>
      <c r="C5" s="10">
        <v>43959</v>
      </c>
      <c r="D5" s="11">
        <f t="shared" si="0"/>
        <v>0</v>
      </c>
      <c r="E5" s="26">
        <v>68.790000000000006</v>
      </c>
      <c r="F5" s="8">
        <f t="shared" si="1"/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10"/>
      <c r="B6" s="10">
        <v>43963</v>
      </c>
      <c r="C6" s="10">
        <v>43963</v>
      </c>
      <c r="D6" s="11">
        <f t="shared" si="0"/>
        <v>0</v>
      </c>
      <c r="E6" s="26">
        <v>2196.1999999999998</v>
      </c>
      <c r="F6" s="8">
        <f t="shared" si="1"/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10"/>
      <c r="B7" s="10">
        <v>43964</v>
      </c>
      <c r="C7" s="10">
        <v>43964</v>
      </c>
      <c r="D7" s="11">
        <f t="shared" si="0"/>
        <v>0</v>
      </c>
      <c r="E7" s="26">
        <v>809.56</v>
      </c>
      <c r="F7" s="8">
        <f t="shared" si="1"/>
        <v>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10"/>
      <c r="B8" s="10">
        <v>43964</v>
      </c>
      <c r="C8" s="10">
        <v>43964</v>
      </c>
      <c r="D8" s="11">
        <f t="shared" si="0"/>
        <v>0</v>
      </c>
      <c r="E8" s="26">
        <v>804.18</v>
      </c>
      <c r="F8" s="8">
        <f t="shared" si="1"/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0"/>
      <c r="B9" s="10">
        <v>43965</v>
      </c>
      <c r="C9" s="10">
        <v>43965</v>
      </c>
      <c r="D9" s="11">
        <f t="shared" si="0"/>
        <v>0</v>
      </c>
      <c r="E9" s="26">
        <v>95.59</v>
      </c>
      <c r="F9" s="8">
        <f t="shared" si="1"/>
        <v>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10"/>
      <c r="B10" s="10">
        <v>43965</v>
      </c>
      <c r="C10" s="10">
        <v>43966</v>
      </c>
      <c r="D10" s="11">
        <f t="shared" si="0"/>
        <v>1</v>
      </c>
      <c r="E10" s="12">
        <v>3593.7</v>
      </c>
      <c r="F10" s="8">
        <f t="shared" si="1"/>
        <v>3593.7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10"/>
      <c r="B11" s="10">
        <v>43965</v>
      </c>
      <c r="C11" s="10">
        <v>43966</v>
      </c>
      <c r="D11" s="11">
        <f t="shared" si="0"/>
        <v>1</v>
      </c>
      <c r="E11" s="13">
        <v>2122.12</v>
      </c>
      <c r="F11" s="8">
        <f t="shared" si="1"/>
        <v>2122.12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10"/>
      <c r="B12" s="10">
        <v>43965</v>
      </c>
      <c r="C12" s="10">
        <v>43966</v>
      </c>
      <c r="D12" s="11">
        <f t="shared" si="0"/>
        <v>1</v>
      </c>
      <c r="E12" s="12">
        <v>2628.1</v>
      </c>
      <c r="F12" s="8">
        <f t="shared" si="1"/>
        <v>2628.1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10"/>
      <c r="B13" s="10">
        <v>43965</v>
      </c>
      <c r="C13" s="10">
        <v>43966</v>
      </c>
      <c r="D13" s="11">
        <f t="shared" si="0"/>
        <v>1</v>
      </c>
      <c r="E13" s="12">
        <v>456</v>
      </c>
      <c r="F13" s="8">
        <f t="shared" si="1"/>
        <v>456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10"/>
      <c r="B14" s="10">
        <v>43965</v>
      </c>
      <c r="C14" s="10">
        <v>43966</v>
      </c>
      <c r="D14" s="11">
        <f t="shared" si="0"/>
        <v>1</v>
      </c>
      <c r="E14" s="12">
        <v>301.3</v>
      </c>
      <c r="F14" s="8">
        <f t="shared" si="1"/>
        <v>301.3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10"/>
      <c r="B15" s="10">
        <v>43965</v>
      </c>
      <c r="C15" s="10">
        <v>43966</v>
      </c>
      <c r="D15" s="11">
        <f t="shared" si="0"/>
        <v>1</v>
      </c>
      <c r="E15" s="12">
        <v>5185.66</v>
      </c>
      <c r="F15" s="8">
        <f t="shared" si="1"/>
        <v>5185.66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10"/>
      <c r="B16" s="10">
        <v>43965</v>
      </c>
      <c r="C16" s="10">
        <v>43966</v>
      </c>
      <c r="D16" s="11">
        <f t="shared" si="0"/>
        <v>1</v>
      </c>
      <c r="E16" s="12">
        <v>1694</v>
      </c>
      <c r="F16" s="8">
        <f t="shared" si="1"/>
        <v>1694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10"/>
      <c r="B17" s="10">
        <v>43965</v>
      </c>
      <c r="C17" s="10">
        <v>43966</v>
      </c>
      <c r="D17" s="11">
        <f t="shared" si="0"/>
        <v>1</v>
      </c>
      <c r="E17" s="13">
        <v>2420</v>
      </c>
      <c r="F17" s="8">
        <f t="shared" si="1"/>
        <v>2420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10"/>
      <c r="B18" s="10">
        <v>43965</v>
      </c>
      <c r="C18" s="10">
        <v>43966</v>
      </c>
      <c r="D18" s="11">
        <f t="shared" si="0"/>
        <v>1</v>
      </c>
      <c r="E18" s="12">
        <v>424</v>
      </c>
      <c r="F18" s="8">
        <f t="shared" si="1"/>
        <v>424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10"/>
      <c r="B19" s="10">
        <v>43965</v>
      </c>
      <c r="C19" s="10">
        <v>43966</v>
      </c>
      <c r="D19" s="11">
        <f t="shared" si="0"/>
        <v>1</v>
      </c>
      <c r="E19" s="12">
        <v>3388</v>
      </c>
      <c r="F19" s="8">
        <f t="shared" si="1"/>
        <v>3388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10"/>
      <c r="B20" s="10">
        <v>43965</v>
      </c>
      <c r="C20" s="10">
        <v>43966</v>
      </c>
      <c r="D20" s="11">
        <f t="shared" si="0"/>
        <v>1</v>
      </c>
      <c r="E20" s="12">
        <v>572.58000000000004</v>
      </c>
      <c r="F20" s="8">
        <f t="shared" si="1"/>
        <v>572.58000000000004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10"/>
      <c r="B21" s="10">
        <v>43965</v>
      </c>
      <c r="C21" s="10">
        <v>43966</v>
      </c>
      <c r="D21" s="11">
        <f t="shared" si="0"/>
        <v>1</v>
      </c>
      <c r="E21" s="12">
        <v>413.4</v>
      </c>
      <c r="F21" s="8">
        <f t="shared" si="1"/>
        <v>413.4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10"/>
      <c r="B22" s="10">
        <v>43965</v>
      </c>
      <c r="C22" s="10">
        <v>43966</v>
      </c>
      <c r="D22" s="11">
        <f t="shared" si="0"/>
        <v>1</v>
      </c>
      <c r="E22" s="13">
        <v>80</v>
      </c>
      <c r="F22" s="8">
        <f t="shared" si="1"/>
        <v>80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10"/>
      <c r="B23" s="10">
        <v>43965</v>
      </c>
      <c r="C23" s="10">
        <v>43966</v>
      </c>
      <c r="D23" s="11">
        <f t="shared" si="0"/>
        <v>1</v>
      </c>
      <c r="E23" s="12">
        <v>286.14999999999998</v>
      </c>
      <c r="F23" s="8">
        <f t="shared" si="1"/>
        <v>286.14999999999998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10"/>
      <c r="B24" s="10">
        <v>43965</v>
      </c>
      <c r="C24" s="10">
        <v>43966</v>
      </c>
      <c r="D24" s="11">
        <f t="shared" si="0"/>
        <v>1</v>
      </c>
      <c r="E24" s="12">
        <v>2440.41</v>
      </c>
      <c r="F24" s="8">
        <f t="shared" si="1"/>
        <v>2440.41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10"/>
      <c r="B25" s="10">
        <v>43965</v>
      </c>
      <c r="C25" s="10">
        <v>43966</v>
      </c>
      <c r="D25" s="11">
        <f t="shared" si="0"/>
        <v>1</v>
      </c>
      <c r="E25" s="12">
        <v>2167.92</v>
      </c>
      <c r="F25" s="8">
        <f t="shared" si="1"/>
        <v>2167.92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10"/>
      <c r="B26" s="10">
        <v>43965</v>
      </c>
      <c r="C26" s="10">
        <v>43966</v>
      </c>
      <c r="D26" s="11">
        <f t="shared" si="0"/>
        <v>1</v>
      </c>
      <c r="E26" s="12">
        <v>472.5</v>
      </c>
      <c r="F26" s="8">
        <f t="shared" si="1"/>
        <v>472.5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10"/>
      <c r="B27" s="10">
        <v>43965</v>
      </c>
      <c r="C27" s="10">
        <v>43966</v>
      </c>
      <c r="D27" s="11">
        <f t="shared" si="0"/>
        <v>1</v>
      </c>
      <c r="E27" s="13">
        <v>493.68</v>
      </c>
      <c r="F27" s="8">
        <f t="shared" si="1"/>
        <v>493.68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10"/>
      <c r="B28" s="10">
        <v>43965</v>
      </c>
      <c r="C28" s="10">
        <v>43966</v>
      </c>
      <c r="D28" s="11">
        <f t="shared" si="0"/>
        <v>1</v>
      </c>
      <c r="E28" s="12">
        <v>889.35</v>
      </c>
      <c r="F28" s="8">
        <f t="shared" si="1"/>
        <v>889.35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10"/>
      <c r="B29" s="10">
        <v>43965</v>
      </c>
      <c r="C29" s="10">
        <v>43966</v>
      </c>
      <c r="D29" s="11">
        <f t="shared" si="0"/>
        <v>1</v>
      </c>
      <c r="E29" s="12">
        <v>248.05</v>
      </c>
      <c r="F29" s="8">
        <f t="shared" si="1"/>
        <v>248.05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10"/>
      <c r="B30" s="10">
        <v>43965</v>
      </c>
      <c r="C30" s="10">
        <v>43966</v>
      </c>
      <c r="D30" s="11">
        <f t="shared" si="0"/>
        <v>1</v>
      </c>
      <c r="E30" s="12">
        <v>5112.8999999999996</v>
      </c>
      <c r="F30" s="8">
        <f t="shared" si="1"/>
        <v>5112.8999999999996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10"/>
      <c r="B31" s="10">
        <v>43965</v>
      </c>
      <c r="C31" s="10">
        <v>43966</v>
      </c>
      <c r="D31" s="11">
        <f t="shared" si="0"/>
        <v>1</v>
      </c>
      <c r="E31" s="12">
        <v>7579</v>
      </c>
      <c r="F31" s="8">
        <f t="shared" si="1"/>
        <v>7579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5" customFormat="1" ht="15.75" customHeight="1" x14ac:dyDescent="0.35">
      <c r="A32" s="10"/>
      <c r="B32" s="10">
        <v>43965</v>
      </c>
      <c r="C32" s="10">
        <v>43966</v>
      </c>
      <c r="D32" s="11">
        <f t="shared" si="0"/>
        <v>1</v>
      </c>
      <c r="E32" s="13">
        <v>3091.66</v>
      </c>
      <c r="F32" s="8">
        <f t="shared" si="1"/>
        <v>3091.66</v>
      </c>
    </row>
    <row r="33" spans="1:26" s="5" customFormat="1" ht="15.75" customHeight="1" x14ac:dyDescent="0.35">
      <c r="A33" s="10"/>
      <c r="B33" s="10">
        <v>43965</v>
      </c>
      <c r="C33" s="10">
        <v>43966</v>
      </c>
      <c r="D33" s="11">
        <f t="shared" si="0"/>
        <v>1</v>
      </c>
      <c r="E33" s="12">
        <v>4845</v>
      </c>
      <c r="F33" s="8">
        <f t="shared" si="1"/>
        <v>4845</v>
      </c>
    </row>
    <row r="34" spans="1:26" s="5" customFormat="1" ht="15.75" customHeight="1" x14ac:dyDescent="0.35">
      <c r="A34" s="10"/>
      <c r="B34" s="10">
        <v>43965</v>
      </c>
      <c r="C34" s="10">
        <v>43966</v>
      </c>
      <c r="D34" s="11">
        <f t="shared" si="0"/>
        <v>1</v>
      </c>
      <c r="E34" s="12">
        <v>1210.97</v>
      </c>
      <c r="F34" s="8">
        <f t="shared" si="1"/>
        <v>1210.97</v>
      </c>
    </row>
    <row r="35" spans="1:26" s="5" customFormat="1" ht="15.75" customHeight="1" x14ac:dyDescent="0.35">
      <c r="A35" s="10"/>
      <c r="B35" s="10">
        <v>43965</v>
      </c>
      <c r="C35" s="10">
        <v>43966</v>
      </c>
      <c r="D35" s="11">
        <f t="shared" si="0"/>
        <v>1</v>
      </c>
      <c r="E35" s="12">
        <v>12563.43</v>
      </c>
      <c r="F35" s="8">
        <f t="shared" si="1"/>
        <v>12563.43</v>
      </c>
    </row>
    <row r="36" spans="1:26" s="5" customFormat="1" ht="15.75" customHeight="1" x14ac:dyDescent="0.35">
      <c r="A36" s="10"/>
      <c r="B36" s="10">
        <v>43965</v>
      </c>
      <c r="C36" s="10">
        <v>43966</v>
      </c>
      <c r="D36" s="11">
        <f t="shared" si="0"/>
        <v>1</v>
      </c>
      <c r="E36" s="26">
        <v>377.41</v>
      </c>
      <c r="F36" s="8">
        <f t="shared" si="1"/>
        <v>377.41</v>
      </c>
    </row>
    <row r="37" spans="1:26" s="5" customFormat="1" ht="15.75" customHeight="1" x14ac:dyDescent="0.35">
      <c r="A37" s="10"/>
      <c r="B37" s="10">
        <v>43965</v>
      </c>
      <c r="C37" s="10">
        <v>43966</v>
      </c>
      <c r="D37" s="11">
        <f t="shared" si="0"/>
        <v>1</v>
      </c>
      <c r="E37" s="26">
        <v>300</v>
      </c>
      <c r="F37" s="8">
        <f t="shared" si="1"/>
        <v>300</v>
      </c>
    </row>
    <row r="38" spans="1:26" ht="15.75" customHeight="1" x14ac:dyDescent="0.35">
      <c r="A38" s="10"/>
      <c r="B38" s="10">
        <v>43965</v>
      </c>
      <c r="C38" s="10">
        <v>43966</v>
      </c>
      <c r="D38" s="11">
        <f t="shared" si="0"/>
        <v>1</v>
      </c>
      <c r="E38" s="26">
        <v>3000</v>
      </c>
      <c r="F38" s="8">
        <f t="shared" si="1"/>
        <v>3000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10"/>
      <c r="B39" s="10">
        <v>43965</v>
      </c>
      <c r="C39" s="10">
        <v>43966</v>
      </c>
      <c r="D39" s="11">
        <f t="shared" si="0"/>
        <v>1</v>
      </c>
      <c r="E39" s="26">
        <v>3000</v>
      </c>
      <c r="F39" s="8">
        <f t="shared" si="1"/>
        <v>3000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10"/>
      <c r="B40" s="10">
        <v>43966</v>
      </c>
      <c r="C40" s="10">
        <v>43966</v>
      </c>
      <c r="D40" s="11">
        <f t="shared" si="0"/>
        <v>0</v>
      </c>
      <c r="E40" s="26">
        <v>7.35</v>
      </c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10"/>
      <c r="B41" s="10">
        <v>43969</v>
      </c>
      <c r="C41" s="10">
        <v>43969</v>
      </c>
      <c r="D41" s="11">
        <f t="shared" si="0"/>
        <v>0</v>
      </c>
      <c r="E41" s="26">
        <v>2746.18</v>
      </c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10"/>
      <c r="B42" s="10">
        <v>43970</v>
      </c>
      <c r="C42" s="10">
        <v>43970</v>
      </c>
      <c r="D42" s="11">
        <f t="shared" si="0"/>
        <v>0</v>
      </c>
      <c r="E42" s="26">
        <v>89.99</v>
      </c>
      <c r="F42" s="8">
        <f t="shared" si="1"/>
        <v>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10"/>
      <c r="B43" s="10">
        <v>43971</v>
      </c>
      <c r="C43" s="10">
        <v>43971</v>
      </c>
      <c r="D43" s="11">
        <f t="shared" si="0"/>
        <v>0</v>
      </c>
      <c r="E43" s="26">
        <v>303.05</v>
      </c>
      <c r="F43" s="8">
        <f t="shared" si="1"/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10"/>
      <c r="B44" s="10">
        <v>43972</v>
      </c>
      <c r="C44" s="10">
        <v>43972</v>
      </c>
      <c r="D44" s="11">
        <f t="shared" si="0"/>
        <v>0</v>
      </c>
      <c r="E44" s="26">
        <v>231.98</v>
      </c>
      <c r="F44" s="8">
        <f t="shared" si="1"/>
        <v>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10"/>
      <c r="B45" s="10">
        <v>43977</v>
      </c>
      <c r="C45" s="10">
        <v>43977</v>
      </c>
      <c r="D45" s="11">
        <f t="shared" si="0"/>
        <v>0</v>
      </c>
      <c r="E45" s="26">
        <v>5.78</v>
      </c>
      <c r="F45" s="8">
        <f t="shared" si="1"/>
        <v>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10"/>
      <c r="B46" s="10">
        <v>43977</v>
      </c>
      <c r="C46" s="10">
        <v>43977</v>
      </c>
      <c r="D46" s="11">
        <f t="shared" si="0"/>
        <v>0</v>
      </c>
      <c r="E46" s="26">
        <v>34.99</v>
      </c>
      <c r="F46" s="8">
        <f t="shared" si="1"/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10"/>
      <c r="B47" s="10"/>
      <c r="C47" s="10"/>
      <c r="D47" s="11">
        <f t="shared" ref="D47:D48" si="2">+C47-B47</f>
        <v>0</v>
      </c>
      <c r="E47" s="26"/>
      <c r="F47" s="8">
        <f t="shared" ref="F47:F48" si="3">D47*E47</f>
        <v>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10"/>
      <c r="B48" s="10"/>
      <c r="C48" s="10"/>
      <c r="D48" s="11">
        <f t="shared" si="2"/>
        <v>0</v>
      </c>
      <c r="E48" s="26"/>
      <c r="F48" s="8">
        <f t="shared" si="3"/>
        <v>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10"/>
      <c r="B49" s="10"/>
      <c r="C49" s="10"/>
      <c r="D49" s="11"/>
      <c r="E49" s="13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10"/>
      <c r="B50" s="1"/>
      <c r="C50" s="10"/>
      <c r="D50" s="11">
        <f>+C50-B50</f>
        <v>0</v>
      </c>
      <c r="E50" s="12">
        <f t="shared" ref="E50:F50" si="4">SUM(E2:E49)</f>
        <v>79049.870000000024</v>
      </c>
      <c r="F50" s="12">
        <f t="shared" si="4"/>
        <v>71357.290000000008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10"/>
      <c r="B51" s="1"/>
      <c r="C51" s="1"/>
      <c r="D51" s="4"/>
      <c r="E51" s="26"/>
      <c r="F51" s="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10"/>
      <c r="B52" s="1"/>
      <c r="C52" s="1"/>
      <c r="D52" s="4"/>
      <c r="E52" s="26" t="s">
        <v>11</v>
      </c>
      <c r="F52" s="8">
        <f>F50/E50</f>
        <v>0.90268699999127111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10"/>
      <c r="B53" s="27"/>
      <c r="C53" s="28"/>
      <c r="D53" s="5"/>
      <c r="E53" s="26" t="s">
        <v>12</v>
      </c>
      <c r="F53" s="8">
        <f>E50</f>
        <v>79049.870000000024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10"/>
      <c r="B54" s="27"/>
      <c r="C54" s="28"/>
      <c r="D54" s="5"/>
      <c r="E54" s="26"/>
      <c r="F54" s="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10"/>
      <c r="B55" s="27"/>
      <c r="C55" s="28"/>
      <c r="D55" s="5"/>
      <c r="E55" s="26" t="s">
        <v>13</v>
      </c>
      <c r="F55" s="8">
        <f>+'RATIO DE LAS PENDIENTES DE PAGO'!F45</f>
        <v>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10"/>
      <c r="B56" s="27"/>
      <c r="C56" s="28"/>
      <c r="D56" s="5"/>
      <c r="E56" s="26" t="s">
        <v>10</v>
      </c>
      <c r="F56" s="8">
        <f>+'RATIO DE LAS PENDIENTES DE PAGO'!F46</f>
        <v>24001.43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10"/>
      <c r="B57" s="1"/>
      <c r="C57" s="1"/>
      <c r="D57" s="4"/>
      <c r="E57" s="6"/>
      <c r="F57" s="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10"/>
      <c r="B58" s="27"/>
      <c r="C58" s="28"/>
      <c r="D58" s="5"/>
      <c r="E58" s="6"/>
      <c r="F58" s="8">
        <f>(F52*F53)+(F55*F56)</f>
        <v>167363.01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10"/>
      <c r="B59" s="27"/>
      <c r="C59" s="28"/>
      <c r="D59" s="5"/>
      <c r="E59" s="6"/>
      <c r="F59" s="8">
        <f>F53+F56</f>
        <v>103051.30000000002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10"/>
      <c r="B60" s="1"/>
      <c r="C60" s="1"/>
      <c r="D60" s="4"/>
      <c r="E60" s="6"/>
      <c r="F60" s="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10"/>
      <c r="B61" s="27"/>
      <c r="C61" s="28"/>
      <c r="D61" s="5"/>
      <c r="E61" s="29" t="s">
        <v>14</v>
      </c>
      <c r="F61" s="25">
        <f>F58/F59</f>
        <v>1.6240747084219218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10"/>
      <c r="B62" s="1"/>
      <c r="C62" s="1"/>
      <c r="D62" s="4"/>
      <c r="E62" s="6"/>
      <c r="F62" s="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10"/>
      <c r="B63" s="1"/>
      <c r="C63" s="1"/>
      <c r="D63" s="4"/>
      <c r="E63" s="6"/>
      <c r="F63" s="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10"/>
      <c r="B64" s="1"/>
      <c r="C64" s="1"/>
      <c r="D64" s="4"/>
      <c r="E64" s="6"/>
      <c r="F64" s="8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10"/>
      <c r="B65" s="1"/>
      <c r="C65" s="1"/>
      <c r="D65" s="4"/>
      <c r="E65" s="6"/>
      <c r="F65" s="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10"/>
      <c r="B66" s="1"/>
      <c r="C66" s="1"/>
      <c r="D66" s="4"/>
      <c r="E66" s="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10"/>
      <c r="B67" s="1"/>
      <c r="C67" s="1"/>
      <c r="D67" s="4"/>
      <c r="E67" s="6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10"/>
      <c r="B68" s="1"/>
      <c r="C68" s="1"/>
      <c r="D68" s="4"/>
      <c r="E68" s="6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10"/>
      <c r="B69" s="1"/>
      <c r="C69" s="1"/>
      <c r="D69" s="4"/>
      <c r="E69" s="6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10"/>
      <c r="B70" s="1"/>
      <c r="C70" s="1"/>
      <c r="D70" s="4"/>
      <c r="E70" s="6"/>
      <c r="F70" s="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10"/>
      <c r="B71" s="1"/>
      <c r="C71" s="1"/>
      <c r="D71" s="4"/>
      <c r="E71" s="6"/>
      <c r="F71" s="8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10"/>
      <c r="B72" s="1"/>
      <c r="C72" s="1"/>
      <c r="D72" s="4"/>
      <c r="E72" s="6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10"/>
      <c r="B73" s="1"/>
      <c r="C73" s="1"/>
      <c r="D73" s="4"/>
      <c r="E73" s="6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10"/>
      <c r="B74" s="1"/>
      <c r="C74" s="1"/>
      <c r="D74" s="4"/>
      <c r="E74" s="6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10"/>
      <c r="B75" s="1"/>
      <c r="C75" s="1"/>
      <c r="D75" s="4"/>
      <c r="E75" s="6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1"/>
      <c r="B76" s="1"/>
      <c r="C76" s="1"/>
      <c r="D76" s="4"/>
      <c r="E76" s="6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1"/>
      <c r="B77" s="1"/>
      <c r="C77" s="1"/>
      <c r="D77" s="4"/>
      <c r="E77" s="6"/>
      <c r="F77" s="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1"/>
      <c r="B78" s="1"/>
      <c r="C78" s="1"/>
      <c r="D78" s="4"/>
      <c r="E78" s="6"/>
      <c r="F78" s="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27"/>
      <c r="B79" s="1"/>
      <c r="C79" s="1"/>
      <c r="D79" s="4"/>
      <c r="E79" s="6"/>
      <c r="F79" s="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27"/>
      <c r="B80" s="1"/>
      <c r="C80" s="1"/>
      <c r="D80" s="4"/>
      <c r="E80" s="6"/>
      <c r="F80" s="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27"/>
      <c r="B81" s="1"/>
      <c r="C81" s="1"/>
      <c r="D81" s="4"/>
      <c r="E81" s="6"/>
      <c r="F81" s="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27"/>
      <c r="B82" s="1"/>
      <c r="C82" s="1"/>
      <c r="D82" s="4"/>
      <c r="E82" s="6"/>
      <c r="F82" s="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1"/>
      <c r="B83" s="1"/>
      <c r="C83" s="1"/>
      <c r="D83" s="4"/>
      <c r="E83" s="6"/>
      <c r="F83" s="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27"/>
      <c r="B84" s="1"/>
      <c r="C84" s="1"/>
      <c r="D84" s="4"/>
      <c r="E84" s="6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27"/>
      <c r="B85" s="1"/>
      <c r="C85" s="1"/>
      <c r="D85" s="4"/>
      <c r="E85" s="6"/>
      <c r="F85" s="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1"/>
      <c r="B86" s="1"/>
      <c r="C86" s="1"/>
      <c r="D86" s="4"/>
      <c r="E86" s="6"/>
      <c r="F86" s="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27"/>
      <c r="B87" s="1"/>
      <c r="C87" s="1"/>
      <c r="D87" s="4"/>
      <c r="E87" s="6"/>
      <c r="F87" s="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1"/>
      <c r="B88" s="1"/>
      <c r="C88" s="1"/>
      <c r="D88" s="4"/>
      <c r="E88" s="6"/>
      <c r="F88" s="8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1"/>
      <c r="B89" s="1"/>
      <c r="C89" s="1"/>
      <c r="D89" s="4"/>
      <c r="E89" s="6"/>
      <c r="F89" s="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1"/>
      <c r="B90" s="1"/>
      <c r="C90" s="1"/>
      <c r="D90" s="4"/>
      <c r="E90" s="6"/>
      <c r="F90" s="8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1"/>
      <c r="B91" s="1"/>
      <c r="C91" s="1"/>
      <c r="D91" s="4"/>
      <c r="E91" s="6"/>
      <c r="F91" s="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1"/>
      <c r="B92" s="1"/>
      <c r="C92" s="1"/>
      <c r="D92" s="4"/>
      <c r="E92" s="6"/>
      <c r="F92" s="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1"/>
      <c r="B93" s="1"/>
      <c r="C93" s="1"/>
      <c r="D93" s="4"/>
      <c r="E93" s="6"/>
      <c r="F93" s="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1"/>
      <c r="B94" s="1"/>
      <c r="C94" s="1"/>
      <c r="D94" s="4"/>
      <c r="E94" s="6"/>
      <c r="F94" s="8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1"/>
      <c r="B95" s="1"/>
      <c r="C95" s="1"/>
      <c r="D95" s="4"/>
      <c r="E95" s="6"/>
      <c r="F95" s="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1"/>
      <c r="B96" s="1"/>
      <c r="C96" s="1"/>
      <c r="D96" s="4"/>
      <c r="E96" s="6"/>
      <c r="F96" s="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1"/>
      <c r="B97" s="1"/>
      <c r="C97" s="1"/>
      <c r="D97" s="4"/>
      <c r="E97" s="6"/>
      <c r="F97" s="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1"/>
      <c r="B98" s="1"/>
      <c r="C98" s="1"/>
      <c r="D98" s="4"/>
      <c r="E98" s="6"/>
      <c r="F98" s="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1"/>
      <c r="B99" s="1"/>
      <c r="C99" s="1"/>
      <c r="D99" s="4"/>
      <c r="E99" s="6"/>
      <c r="F99" s="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1"/>
      <c r="B100" s="1"/>
      <c r="C100" s="1"/>
      <c r="D100" s="4"/>
      <c r="E100" s="6"/>
      <c r="F100" s="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1"/>
      <c r="B101" s="1"/>
      <c r="C101" s="1"/>
      <c r="D101" s="4"/>
      <c r="E101" s="6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1"/>
      <c r="B102" s="1"/>
      <c r="C102" s="1"/>
      <c r="D102" s="4"/>
      <c r="E102" s="6"/>
      <c r="F102" s="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1"/>
      <c r="B103" s="1"/>
      <c r="C103" s="1"/>
      <c r="D103" s="4"/>
      <c r="E103" s="6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1"/>
      <c r="B104" s="1"/>
      <c r="C104" s="1"/>
      <c r="D104" s="4"/>
      <c r="E104" s="6"/>
      <c r="F104" s="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1"/>
      <c r="B105" s="1"/>
      <c r="C105" s="1"/>
      <c r="D105" s="4"/>
      <c r="E105" s="6"/>
      <c r="F105" s="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1"/>
      <c r="B106" s="1"/>
      <c r="C106" s="1"/>
      <c r="D106" s="4"/>
      <c r="E106" s="6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1"/>
      <c r="B107" s="1"/>
      <c r="C107" s="1"/>
      <c r="D107" s="4"/>
      <c r="E107" s="6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1"/>
      <c r="B108" s="1"/>
      <c r="C108" s="1"/>
      <c r="D108" s="4"/>
      <c r="E108" s="6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1"/>
      <c r="B109" s="1"/>
      <c r="C109" s="1"/>
      <c r="D109" s="4"/>
      <c r="E109" s="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1"/>
      <c r="B110" s="1"/>
      <c r="C110" s="1"/>
      <c r="D110" s="4"/>
      <c r="E110" s="6"/>
      <c r="F110" s="8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1"/>
      <c r="B111" s="1"/>
      <c r="C111" s="1"/>
      <c r="D111" s="4"/>
      <c r="E111" s="6"/>
      <c r="F111" s="8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1"/>
      <c r="B112" s="1"/>
      <c r="C112" s="1"/>
      <c r="D112" s="4"/>
      <c r="E112" s="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1"/>
      <c r="B113" s="1"/>
      <c r="C113" s="1"/>
      <c r="D113" s="4"/>
      <c r="E113" s="6"/>
      <c r="F113" s="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1"/>
      <c r="B114" s="1"/>
      <c r="C114" s="1"/>
      <c r="D114" s="4"/>
      <c r="E114" s="6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1"/>
      <c r="B116" s="1"/>
      <c r="C116" s="1"/>
      <c r="D116" s="4"/>
      <c r="E116" s="6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1"/>
      <c r="B117" s="1"/>
      <c r="C117" s="1"/>
      <c r="D117" s="4"/>
      <c r="E117" s="6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1"/>
      <c r="B119" s="1"/>
      <c r="C119" s="1"/>
      <c r="D119" s="4"/>
      <c r="E119" s="6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1"/>
      <c r="B949" s="1"/>
      <c r="C949" s="1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1"/>
      <c r="B950" s="1"/>
      <c r="C950" s="1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1"/>
      <c r="B951" s="1"/>
      <c r="C951" s="1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1"/>
      <c r="B952" s="1"/>
      <c r="C952" s="1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1"/>
      <c r="B953" s="1"/>
      <c r="C953" s="1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1"/>
      <c r="B954" s="1"/>
      <c r="C954" s="1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1"/>
      <c r="B955" s="1"/>
      <c r="C955" s="1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1"/>
      <c r="B956" s="1"/>
      <c r="C956" s="1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</sheetData>
  <sortState ref="B2:F46">
    <sortCondition ref="C2:C46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maicatadeo</cp:lastModifiedBy>
  <dcterms:created xsi:type="dcterms:W3CDTF">2018-10-03T10:16:35Z</dcterms:created>
  <dcterms:modified xsi:type="dcterms:W3CDTF">2020-06-09T06:40:26Z</dcterms:modified>
</cp:coreProperties>
</file>