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4/Servicio Financiero Ayto de València/PMP/03 MARZO/"/>
    </mc:Choice>
  </mc:AlternateContent>
  <xr:revisionPtr revIDLastSave="14" documentId="11_B153727A7CCF1A901F54DEE516092FD56BA59110" xr6:coauthVersionLast="47" xr6:coauthVersionMax="47" xr10:uidLastSave="{EC91143F-C131-4DE7-8CD9-C4EFDF0EB0A0}"/>
  <bookViews>
    <workbookView minimized="1" xWindow="0" yWindow="0" windowWidth="16695" windowHeight="15600" activeTab="1" xr2:uid="{00000000-000D-0000-FFFF-FFFF00000000}"/>
  </bookViews>
  <sheets>
    <sheet name="Pendientes de pago" sheetId="1" r:id="rId1"/>
    <sheet name="Ratio de l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0" i="2" l="1"/>
  <c r="F189" i="2" l="1"/>
  <c r="F185" i="2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F35" i="2"/>
  <c r="H35" i="2" s="1"/>
  <c r="F36" i="2"/>
  <c r="H36" i="2" s="1"/>
  <c r="F37" i="2"/>
  <c r="H37" i="2" s="1"/>
  <c r="F38" i="2"/>
  <c r="H38" i="2" s="1"/>
  <c r="F39" i="2"/>
  <c r="H39" i="2" s="1"/>
  <c r="F40" i="2"/>
  <c r="H40" i="2" s="1"/>
  <c r="F41" i="2"/>
  <c r="H41" i="2" s="1"/>
  <c r="F42" i="2"/>
  <c r="H42" i="2" s="1"/>
  <c r="F43" i="2"/>
  <c r="H43" i="2" s="1"/>
  <c r="F44" i="2"/>
  <c r="H44" i="2" s="1"/>
  <c r="F45" i="2"/>
  <c r="H45" i="2" s="1"/>
  <c r="F46" i="2"/>
  <c r="H46" i="2" s="1"/>
  <c r="F47" i="2"/>
  <c r="H47" i="2" s="1"/>
  <c r="F48" i="2"/>
  <c r="H48" i="2" s="1"/>
  <c r="F49" i="2"/>
  <c r="H49" i="2" s="1"/>
  <c r="F50" i="2"/>
  <c r="H50" i="2" s="1"/>
  <c r="F51" i="2"/>
  <c r="H51" i="2" s="1"/>
  <c r="F52" i="2"/>
  <c r="H52" i="2" s="1"/>
  <c r="F53" i="2"/>
  <c r="H53" i="2" s="1"/>
  <c r="F54" i="2"/>
  <c r="H54" i="2" s="1"/>
  <c r="F55" i="2"/>
  <c r="H55" i="2" s="1"/>
  <c r="F56" i="2"/>
  <c r="H56" i="2" s="1"/>
  <c r="F57" i="2"/>
  <c r="H57" i="2" s="1"/>
  <c r="F58" i="2"/>
  <c r="H58" i="2" s="1"/>
  <c r="F59" i="2"/>
  <c r="H59" i="2" s="1"/>
  <c r="F60" i="2"/>
  <c r="H60" i="2" s="1"/>
  <c r="F61" i="2"/>
  <c r="H61" i="2" s="1"/>
  <c r="F62" i="2"/>
  <c r="H62" i="2" s="1"/>
  <c r="F63" i="2"/>
  <c r="H63" i="2" s="1"/>
  <c r="F64" i="2"/>
  <c r="H64" i="2" s="1"/>
  <c r="F65" i="2"/>
  <c r="H65" i="2" s="1"/>
  <c r="F66" i="2"/>
  <c r="H66" i="2" s="1"/>
  <c r="F67" i="2"/>
  <c r="H67" i="2" s="1"/>
  <c r="F68" i="2"/>
  <c r="H68" i="2" s="1"/>
  <c r="F69" i="2"/>
  <c r="H69" i="2" s="1"/>
  <c r="F70" i="2"/>
  <c r="H70" i="2" s="1"/>
  <c r="F71" i="2"/>
  <c r="H71" i="2" s="1"/>
  <c r="F72" i="2"/>
  <c r="H72" i="2" s="1"/>
  <c r="F73" i="2"/>
  <c r="H73" i="2" s="1"/>
  <c r="F74" i="2"/>
  <c r="H74" i="2" s="1"/>
  <c r="F75" i="2"/>
  <c r="H75" i="2" s="1"/>
  <c r="F76" i="2"/>
  <c r="H76" i="2" s="1"/>
  <c r="F77" i="2"/>
  <c r="H77" i="2" s="1"/>
  <c r="F78" i="2"/>
  <c r="H78" i="2" s="1"/>
  <c r="F79" i="2"/>
  <c r="H79" i="2" s="1"/>
  <c r="F80" i="2"/>
  <c r="H80" i="2" s="1"/>
  <c r="F81" i="2"/>
  <c r="H81" i="2" s="1"/>
  <c r="F82" i="2"/>
  <c r="H82" i="2" s="1"/>
  <c r="F83" i="2"/>
  <c r="H83" i="2" s="1"/>
  <c r="F84" i="2"/>
  <c r="H84" i="2" s="1"/>
  <c r="F85" i="2"/>
  <c r="H85" i="2" s="1"/>
  <c r="F86" i="2"/>
  <c r="H86" i="2" s="1"/>
  <c r="F87" i="2"/>
  <c r="H87" i="2" s="1"/>
  <c r="F88" i="2"/>
  <c r="H88" i="2" s="1"/>
  <c r="F89" i="2"/>
  <c r="H89" i="2" s="1"/>
  <c r="F90" i="2"/>
  <c r="H90" i="2" s="1"/>
  <c r="F91" i="2"/>
  <c r="H91" i="2" s="1"/>
  <c r="F92" i="2"/>
  <c r="H92" i="2" s="1"/>
  <c r="F93" i="2"/>
  <c r="H93" i="2" s="1"/>
  <c r="F94" i="2"/>
  <c r="H94" i="2" s="1"/>
  <c r="F95" i="2"/>
  <c r="H95" i="2" s="1"/>
  <c r="F96" i="2"/>
  <c r="H96" i="2" s="1"/>
  <c r="F97" i="2"/>
  <c r="H97" i="2" s="1"/>
  <c r="F98" i="2"/>
  <c r="H98" i="2" s="1"/>
  <c r="F99" i="2"/>
  <c r="H99" i="2" s="1"/>
  <c r="F100" i="2"/>
  <c r="H100" i="2" s="1"/>
  <c r="F101" i="2"/>
  <c r="H101" i="2" s="1"/>
  <c r="F102" i="2"/>
  <c r="H102" i="2" s="1"/>
  <c r="F103" i="2"/>
  <c r="H103" i="2" s="1"/>
  <c r="F104" i="2"/>
  <c r="H104" i="2" s="1"/>
  <c r="F105" i="2"/>
  <c r="H105" i="2" s="1"/>
  <c r="F106" i="2"/>
  <c r="H106" i="2" s="1"/>
  <c r="F107" i="2"/>
  <c r="H107" i="2" s="1"/>
  <c r="F108" i="2"/>
  <c r="H108" i="2" s="1"/>
  <c r="F109" i="2"/>
  <c r="H109" i="2" s="1"/>
  <c r="F110" i="2"/>
  <c r="H110" i="2" s="1"/>
  <c r="F111" i="2"/>
  <c r="H111" i="2" s="1"/>
  <c r="F112" i="2"/>
  <c r="H112" i="2" s="1"/>
  <c r="F113" i="2"/>
  <c r="H113" i="2" s="1"/>
  <c r="F114" i="2"/>
  <c r="H114" i="2" s="1"/>
  <c r="F115" i="2"/>
  <c r="H115" i="2" s="1"/>
  <c r="F116" i="2"/>
  <c r="H116" i="2" s="1"/>
  <c r="F117" i="2"/>
  <c r="H117" i="2" s="1"/>
  <c r="F118" i="2"/>
  <c r="H118" i="2" s="1"/>
  <c r="F119" i="2"/>
  <c r="H119" i="2" s="1"/>
  <c r="F120" i="2"/>
  <c r="H120" i="2" s="1"/>
  <c r="F121" i="2"/>
  <c r="H121" i="2" s="1"/>
  <c r="F122" i="2"/>
  <c r="H122" i="2" s="1"/>
  <c r="F123" i="2"/>
  <c r="H123" i="2" s="1"/>
  <c r="F124" i="2"/>
  <c r="H124" i="2" s="1"/>
  <c r="F125" i="2"/>
  <c r="H125" i="2" s="1"/>
  <c r="F126" i="2"/>
  <c r="H126" i="2" s="1"/>
  <c r="F127" i="2"/>
  <c r="H127" i="2" s="1"/>
  <c r="F128" i="2"/>
  <c r="H128" i="2" s="1"/>
  <c r="F129" i="2"/>
  <c r="H129" i="2" s="1"/>
  <c r="F130" i="2"/>
  <c r="H130" i="2" s="1"/>
  <c r="F131" i="2"/>
  <c r="H131" i="2" s="1"/>
  <c r="F132" i="2"/>
  <c r="H132" i="2" s="1"/>
  <c r="F133" i="2"/>
  <c r="H133" i="2" s="1"/>
  <c r="F134" i="2"/>
  <c r="H134" i="2" s="1"/>
  <c r="F135" i="2"/>
  <c r="H135" i="2" s="1"/>
  <c r="F136" i="2"/>
  <c r="H136" i="2" s="1"/>
  <c r="F137" i="2"/>
  <c r="H137" i="2" s="1"/>
  <c r="F138" i="2"/>
  <c r="H138" i="2" s="1"/>
  <c r="F139" i="2"/>
  <c r="H139" i="2" s="1"/>
  <c r="F140" i="2"/>
  <c r="H140" i="2" s="1"/>
  <c r="F141" i="2"/>
  <c r="H141" i="2" s="1"/>
  <c r="F142" i="2"/>
  <c r="H142" i="2" s="1"/>
  <c r="F143" i="2"/>
  <c r="H143" i="2" s="1"/>
  <c r="F144" i="2"/>
  <c r="H144" i="2" s="1"/>
  <c r="F145" i="2"/>
  <c r="H145" i="2" s="1"/>
  <c r="F146" i="2"/>
  <c r="H146" i="2" s="1"/>
  <c r="F147" i="2"/>
  <c r="H147" i="2" s="1"/>
  <c r="F148" i="2"/>
  <c r="H148" i="2" s="1"/>
  <c r="F149" i="2"/>
  <c r="H149" i="2" s="1"/>
  <c r="F150" i="2"/>
  <c r="H150" i="2" s="1"/>
  <c r="F151" i="2"/>
  <c r="H151" i="2" s="1"/>
  <c r="F152" i="2"/>
  <c r="H152" i="2" s="1"/>
  <c r="F153" i="2"/>
  <c r="H153" i="2" s="1"/>
  <c r="F154" i="2"/>
  <c r="H154" i="2" s="1"/>
  <c r="F155" i="2"/>
  <c r="H155" i="2" s="1"/>
  <c r="F156" i="2"/>
  <c r="H156" i="2" s="1"/>
  <c r="F157" i="2"/>
  <c r="H157" i="2" s="1"/>
  <c r="F158" i="2"/>
  <c r="H158" i="2" s="1"/>
  <c r="F159" i="2"/>
  <c r="H159" i="2" s="1"/>
  <c r="F160" i="2"/>
  <c r="H160" i="2" s="1"/>
  <c r="F161" i="2"/>
  <c r="H161" i="2" s="1"/>
  <c r="F162" i="2"/>
  <c r="H162" i="2" s="1"/>
  <c r="F163" i="2"/>
  <c r="H163" i="2" s="1"/>
  <c r="F164" i="2"/>
  <c r="H164" i="2" s="1"/>
  <c r="F165" i="2"/>
  <c r="H165" i="2" s="1"/>
  <c r="F166" i="2"/>
  <c r="H166" i="2" s="1"/>
  <c r="F167" i="2"/>
  <c r="H167" i="2" s="1"/>
  <c r="F168" i="2"/>
  <c r="H168" i="2" s="1"/>
  <c r="F169" i="2"/>
  <c r="H169" i="2" s="1"/>
  <c r="F170" i="2"/>
  <c r="H170" i="2" s="1"/>
  <c r="F171" i="2"/>
  <c r="H171" i="2" s="1"/>
  <c r="F172" i="2"/>
  <c r="H172" i="2" s="1"/>
  <c r="F6" i="2"/>
  <c r="H6" i="2" s="1"/>
  <c r="F21" i="1"/>
  <c r="H7" i="1"/>
  <c r="H6" i="1"/>
  <c r="F7" i="1"/>
  <c r="F8" i="1"/>
  <c r="H8" i="1" s="1"/>
  <c r="F6" i="1"/>
  <c r="H9" i="1" l="1"/>
  <c r="G20" i="1" s="1"/>
  <c r="H173" i="2"/>
  <c r="F184" i="2" s="1"/>
  <c r="G184" i="2" s="1"/>
  <c r="G185" i="2" l="1"/>
  <c r="H185" i="2" s="1"/>
  <c r="G189" i="2" s="1"/>
  <c r="H189" i="2" s="1"/>
  <c r="F193" i="2" s="1"/>
  <c r="G193" i="2" s="1"/>
  <c r="F24" i="1"/>
  <c r="G21" i="1"/>
</calcChain>
</file>

<file path=xl/sharedStrings.xml><?xml version="1.0" encoding="utf-8"?>
<sst xmlns="http://schemas.openxmlformats.org/spreadsheetml/2006/main" count="877" uniqueCount="457">
  <si>
    <t>Facturas pendientes de pago</t>
  </si>
  <si>
    <t>Fecha inicio</t>
  </si>
  <si>
    <t>01/03/2024</t>
  </si>
  <si>
    <t>Fecha fin</t>
  </si>
  <si>
    <t>31/03/2024</t>
  </si>
  <si>
    <t>Nº Factura del proveedor</t>
  </si>
  <si>
    <t>Nombre Proveedor</t>
  </si>
  <si>
    <t>Nº Factura</t>
  </si>
  <si>
    <t>Fecha fin periodo</t>
  </si>
  <si>
    <t>Importe total</t>
  </si>
  <si>
    <t>202403</t>
  </si>
  <si>
    <t>WECOLAB NETWORK, S.L.</t>
  </si>
  <si>
    <t>C2024/0257</t>
  </si>
  <si>
    <t>27/03/2024</t>
  </si>
  <si>
    <t>N2024/53</t>
  </si>
  <si>
    <t>INGENIERÍA E INSTALACIONES ELÉCTRICAS DE LEVANTE, S.L.</t>
  </si>
  <si>
    <t>C2024/0258</t>
  </si>
  <si>
    <t>11</t>
  </si>
  <si>
    <t>FORCADELL INGENIERÍA, S.L.</t>
  </si>
  <si>
    <t>C2024/0259</t>
  </si>
  <si>
    <t>TOTAL</t>
  </si>
  <si>
    <t>Fecha de conformidad</t>
  </si>
  <si>
    <t>Días de pago</t>
  </si>
  <si>
    <t>TOTOAL</t>
  </si>
  <si>
    <t>TOTALES</t>
  </si>
  <si>
    <t>RATIO DE LAS OPERACIONES PENDIENTES DE PAGO</t>
  </si>
  <si>
    <t>IMPORTE DE LOS PAGOS PENDIENTES</t>
  </si>
  <si>
    <t>PMPP</t>
  </si>
  <si>
    <t>Facturas Pagadas</t>
  </si>
  <si>
    <t>Fecha de pago</t>
  </si>
  <si>
    <t>24/1161</t>
  </si>
  <si>
    <t>UNIVERSITAT POLITECNICA DE VALENCIA</t>
  </si>
  <si>
    <t>C2024/0260</t>
  </si>
  <si>
    <t>28/03/2024</t>
  </si>
  <si>
    <t>2304006315</t>
  </si>
  <si>
    <t>OCA INSPECCION, CONTROL Y PREVENCION SAU</t>
  </si>
  <si>
    <t>C2023/1384</t>
  </si>
  <si>
    <t>20/03/2024</t>
  </si>
  <si>
    <t>2301040443</t>
  </si>
  <si>
    <t>C2023/1383</t>
  </si>
  <si>
    <t>543858</t>
  </si>
  <si>
    <t>METRICOOL SOFTWARE, S.L.</t>
  </si>
  <si>
    <t>C2024/0263</t>
  </si>
  <si>
    <t>MC19147309</t>
  </si>
  <si>
    <t>MAILCHIMP</t>
  </si>
  <si>
    <t>C2024/0265</t>
  </si>
  <si>
    <t>08/2024</t>
  </si>
  <si>
    <t>ASSOCIACIÓ INTERNACIONAL D'ENGINYERIA SENSE FRONTERES</t>
  </si>
  <si>
    <t>C2024/0248</t>
  </si>
  <si>
    <t>BI-7167</t>
  </si>
  <si>
    <t>EUROPA TRAVEL, S.A.</t>
  </si>
  <si>
    <t>C2024/0253</t>
  </si>
  <si>
    <t>22/03/2024</t>
  </si>
  <si>
    <t>RGE-2885</t>
  </si>
  <si>
    <t>C2024/0252</t>
  </si>
  <si>
    <t>BI-7165</t>
  </si>
  <si>
    <t>C2024/0251</t>
  </si>
  <si>
    <t>24029</t>
  </si>
  <si>
    <t>PULIDOS VITRIVAL, S.L.U</t>
  </si>
  <si>
    <t>C2024/0246</t>
  </si>
  <si>
    <t>A2024FC0490705</t>
  </si>
  <si>
    <t>EMPRESA MIXTA VALENCIANA DE AGUAS, S.A. - EMIVASA</t>
  </si>
  <si>
    <t>C2024/0229</t>
  </si>
  <si>
    <t>14/03/2024</t>
  </si>
  <si>
    <t>22/24</t>
  </si>
  <si>
    <t>SANMARTIN BONO, OFELIA</t>
  </si>
  <si>
    <t>C2024/0214</t>
  </si>
  <si>
    <t>11/03/2024</t>
  </si>
  <si>
    <t>FACT. 42/2024</t>
  </si>
  <si>
    <t>ABOGADOS AIP, S.L.</t>
  </si>
  <si>
    <t>C2024/0213</t>
  </si>
  <si>
    <t>FAC00513</t>
  </si>
  <si>
    <t>JARDINES CON VIDA PAISAJISMO, S.L.</t>
  </si>
  <si>
    <t>C2024/0247</t>
  </si>
  <si>
    <t>A198</t>
  </si>
  <si>
    <t>ECO3 MULTIMEDIA S.A.</t>
  </si>
  <si>
    <t>C2024/0240</t>
  </si>
  <si>
    <t>2402419</t>
  </si>
  <si>
    <t>EL RAYO DEL AMANECER, S.L.</t>
  </si>
  <si>
    <t>C2024/0238</t>
  </si>
  <si>
    <t>FVR24-00001</t>
  </si>
  <si>
    <t>ANA SERRATOSA LUJAN - (GALERÍA ANA SERRATOSA)</t>
  </si>
  <si>
    <t>C2024/0250</t>
  </si>
  <si>
    <t>25/03/2024</t>
  </si>
  <si>
    <t>CLCE24/036898</t>
  </si>
  <si>
    <t>AVATEL TELECOM S.A.</t>
  </si>
  <si>
    <t>C2024/0255</t>
  </si>
  <si>
    <t>1324</t>
  </si>
  <si>
    <t>AVANTE EVENTOS 2022, S.L.</t>
  </si>
  <si>
    <t>C2024/0231</t>
  </si>
  <si>
    <t>24/000107</t>
  </si>
  <si>
    <t>CONSULTORIA INFORMATICA V R, S.L. - CIVIRED</t>
  </si>
  <si>
    <t>C2024/0223</t>
  </si>
  <si>
    <t>A024026</t>
  </si>
  <si>
    <t>PORTFOLIO MULTIMEDIA, S.L.</t>
  </si>
  <si>
    <t>C2024/0233</t>
  </si>
  <si>
    <t>15/2024</t>
  </si>
  <si>
    <t>PEREZ ZAERA, JORGE</t>
  </si>
  <si>
    <t>C2024/0209</t>
  </si>
  <si>
    <t>A024025</t>
  </si>
  <si>
    <t>C2024/0207</t>
  </si>
  <si>
    <t>3/2024</t>
  </si>
  <si>
    <t>RUÍZ BRUGADA, PEDRO</t>
  </si>
  <si>
    <t>C2024/0234</t>
  </si>
  <si>
    <t>EUREES24-192235</t>
  </si>
  <si>
    <t xml:space="preserve">AMAZON WEB SERVICES, INC. </t>
  </si>
  <si>
    <t>C2024/0256</t>
  </si>
  <si>
    <t>01/24</t>
  </si>
  <si>
    <t>MARCET RODRÍGUEZ, Mª DOLORES</t>
  </si>
  <si>
    <t>C2024/0242</t>
  </si>
  <si>
    <t>CI0922415082</t>
  </si>
  <si>
    <t>VODAFONE ESPAÑA S.A.U</t>
  </si>
  <si>
    <t>C2024/0230</t>
  </si>
  <si>
    <t>05/2024</t>
  </si>
  <si>
    <t>CASTELL PENADÉS, MARÍA AMPARO</t>
  </si>
  <si>
    <t>C2024/0205</t>
  </si>
  <si>
    <t>F2400036</t>
  </si>
  <si>
    <t>INITECH CONTROL, S.L.</t>
  </si>
  <si>
    <t>C2024/0244</t>
  </si>
  <si>
    <t>F-24-00186</t>
  </si>
  <si>
    <t>GRAFICAS LITOLEMA, S.L. - IMPRESUM</t>
  </si>
  <si>
    <t>C2024/0239</t>
  </si>
  <si>
    <t>01052</t>
  </si>
  <si>
    <t>GRUPO UNIVE SERVICIOS JURÍDICOS, S.L.</t>
  </si>
  <si>
    <t>C2024/0237</t>
  </si>
  <si>
    <t>V05/240166</t>
  </si>
  <si>
    <t>PRESTACIONES AUXILIARES VALENCIANAS, S.L.</t>
  </si>
  <si>
    <t>C2024/0236</t>
  </si>
  <si>
    <t>2024_0010</t>
  </si>
  <si>
    <t>MICREA FILM PROJECTS</t>
  </si>
  <si>
    <t>C2024/0226</t>
  </si>
  <si>
    <t>13/03/2024</t>
  </si>
  <si>
    <t>24/000086</t>
  </si>
  <si>
    <t>C2024/0221</t>
  </si>
  <si>
    <t>24/000085</t>
  </si>
  <si>
    <t>C2024/0220</t>
  </si>
  <si>
    <t>24/000084</t>
  </si>
  <si>
    <t>C2024/0219</t>
  </si>
  <si>
    <t>24/000083</t>
  </si>
  <si>
    <t>C2024/0218</t>
  </si>
  <si>
    <t>24/000082</t>
  </si>
  <si>
    <t>C2024/0217</t>
  </si>
  <si>
    <t>24/000081</t>
  </si>
  <si>
    <t>C2024/0216</t>
  </si>
  <si>
    <t>24/000080</t>
  </si>
  <si>
    <t>C2024/0215</t>
  </si>
  <si>
    <t>VV/240282</t>
  </si>
  <si>
    <t>SEGURIDAD INTEGRAL SECOEX, S.A.</t>
  </si>
  <si>
    <t>C2024/0212</t>
  </si>
  <si>
    <t>ENLACE DE IMÁGENES Y SERVICIOS S.L.</t>
  </si>
  <si>
    <t>C2024/0210</t>
  </si>
  <si>
    <t>20240425</t>
  </si>
  <si>
    <t>BEGUR LEGAL, S.L.P.</t>
  </si>
  <si>
    <t>C2024/0204</t>
  </si>
  <si>
    <t>24020011</t>
  </si>
  <si>
    <t>NOVUS CENTRO DE EMPLEO, S.L.</t>
  </si>
  <si>
    <t>C2024/0202</t>
  </si>
  <si>
    <t>24020010</t>
  </si>
  <si>
    <t>C2024/0165</t>
  </si>
  <si>
    <t>A-24 13</t>
  </si>
  <si>
    <t>Dula Auditores</t>
  </si>
  <si>
    <t>C2024/0126</t>
  </si>
  <si>
    <t>08/03/2024</t>
  </si>
  <si>
    <t>032-2024</t>
  </si>
  <si>
    <t>ORTIZ FERRI, CRISTINA (MUST EVENTOS)</t>
  </si>
  <si>
    <t>C2024/0164</t>
  </si>
  <si>
    <t>100039</t>
  </si>
  <si>
    <t>PRODUCCIONES TROTAMUNDOS SLU</t>
  </si>
  <si>
    <t>C2024/0163</t>
  </si>
  <si>
    <t>29/02/2024</t>
  </si>
  <si>
    <t>HER2024A01-0491</t>
  </si>
  <si>
    <t>HERTOCAR S.L (AUTOCARES TORRES)</t>
  </si>
  <si>
    <t>C2024/0162</t>
  </si>
  <si>
    <t>24 17</t>
  </si>
  <si>
    <t>MIGUEL ANGEL CAMPOS DIAZ - oficina toldos mac</t>
  </si>
  <si>
    <t>C2024/0129</t>
  </si>
  <si>
    <t>24 16</t>
  </si>
  <si>
    <t>C2024/0128</t>
  </si>
  <si>
    <t>24 15</t>
  </si>
  <si>
    <t>C2024/0127</t>
  </si>
  <si>
    <t>NOTA DE CARGO</t>
  </si>
  <si>
    <t>ASOCIACIÓN VALENCIANA DE START-UPS</t>
  </si>
  <si>
    <t>C2024/0117</t>
  </si>
  <si>
    <t>1/2024</t>
  </si>
  <si>
    <t>SANNAS EMPRESAS DE TRIPLE BALANCE</t>
  </si>
  <si>
    <t>C2024/0249</t>
  </si>
  <si>
    <t>C6.2024-02-27</t>
  </si>
  <si>
    <t>VEGETAS COOP. V</t>
  </si>
  <si>
    <t>C2024/0206</t>
  </si>
  <si>
    <t>1441-24</t>
  </si>
  <si>
    <t>PUBLIGRAMA ADVERTISING SL</t>
  </si>
  <si>
    <t>C2024/0122</t>
  </si>
  <si>
    <t>2401381</t>
  </si>
  <si>
    <t>C2024/0198</t>
  </si>
  <si>
    <t>F24/00179 LAS NAVES</t>
  </si>
  <si>
    <t>MNV MANTENIMIENTO, S.L.</t>
  </si>
  <si>
    <t>C2024/0159</t>
  </si>
  <si>
    <t>42</t>
  </si>
  <si>
    <t>ESPECTACULOS Y PRODUCCIONES ARTISTICAS MAS SL</t>
  </si>
  <si>
    <t>C2024/0124</t>
  </si>
  <si>
    <t>2024/01/00000048</t>
  </si>
  <si>
    <t>MUNTATGES ELECTRICS NOVALLUM, S.L.</t>
  </si>
  <si>
    <t>C2024/0201</t>
  </si>
  <si>
    <t>RGE2805</t>
  </si>
  <si>
    <t>C2024/0167</t>
  </si>
  <si>
    <t>BI6920</t>
  </si>
  <si>
    <t>C2024/0166</t>
  </si>
  <si>
    <t>HA24-000000184</t>
  </si>
  <si>
    <t>C2024/0266</t>
  </si>
  <si>
    <t>2024031</t>
  </si>
  <si>
    <t>FUNDACIO DE C.V. ASFPLANT</t>
  </si>
  <si>
    <t>C2024/0243</t>
  </si>
  <si>
    <t>FCT-0017-2024</t>
  </si>
  <si>
    <t>EVENTOS LA CAJA MUSICAL, S.L.</t>
  </si>
  <si>
    <t>C2024/0158</t>
  </si>
  <si>
    <t>FCT-0016-2024</t>
  </si>
  <si>
    <t>C2024/0157</t>
  </si>
  <si>
    <t>FCT-0015-2024</t>
  </si>
  <si>
    <t>C2024/0156</t>
  </si>
  <si>
    <t>2024-0019</t>
  </si>
  <si>
    <t>FUNDACIÓN NOVAGOB</t>
  </si>
  <si>
    <t>C2024/0155</t>
  </si>
  <si>
    <t>F2400137</t>
  </si>
  <si>
    <t>MOLCAWORLD, S.L.U.</t>
  </si>
  <si>
    <t>C2024/0224</t>
  </si>
  <si>
    <t>20240181</t>
  </si>
  <si>
    <t>OFICINES MOBILIARI I MAMPARES S.L.</t>
  </si>
  <si>
    <t>C2024/0222</t>
  </si>
  <si>
    <t>RGE-2790</t>
  </si>
  <si>
    <t>C2024/0168</t>
  </si>
  <si>
    <t>0698</t>
  </si>
  <si>
    <t>Susana López Cánovas</t>
  </si>
  <si>
    <t>C2024/0160</t>
  </si>
  <si>
    <t>BI-6901</t>
  </si>
  <si>
    <t>C2024/0153</t>
  </si>
  <si>
    <t>FACT. 30/2024</t>
  </si>
  <si>
    <t>C2024/0151</t>
  </si>
  <si>
    <t>4728/2024</t>
  </si>
  <si>
    <t>PULSE COMUNICACIÓN, S.L.</t>
  </si>
  <si>
    <t>C2024/0148</t>
  </si>
  <si>
    <t>4727/2024</t>
  </si>
  <si>
    <t>C2024/0147</t>
  </si>
  <si>
    <t>A2400136</t>
  </si>
  <si>
    <t>C2024/0125</t>
  </si>
  <si>
    <t>RGE-2787</t>
  </si>
  <si>
    <t>C2024/0225</t>
  </si>
  <si>
    <t>2401346</t>
  </si>
  <si>
    <t>C2024/0197</t>
  </si>
  <si>
    <t>2401345</t>
  </si>
  <si>
    <t>C2024/0196</t>
  </si>
  <si>
    <t>2401344</t>
  </si>
  <si>
    <t>C2024/0195</t>
  </si>
  <si>
    <t>BI-6894</t>
  </si>
  <si>
    <t>C2024/0193</t>
  </si>
  <si>
    <t>RE-1710</t>
  </si>
  <si>
    <t>C2024/0170</t>
  </si>
  <si>
    <t>28/02/2024</t>
  </si>
  <si>
    <t>RE-1709</t>
  </si>
  <si>
    <t>C2024/0169</t>
  </si>
  <si>
    <t>RGE-2789</t>
  </si>
  <si>
    <t>C2024/0145</t>
  </si>
  <si>
    <t>BI-6892</t>
  </si>
  <si>
    <t>C2024/0144</t>
  </si>
  <si>
    <t>BI-6890</t>
  </si>
  <si>
    <t>C2024/0143</t>
  </si>
  <si>
    <t>BI-6888</t>
  </si>
  <si>
    <t>C2024/0142</t>
  </si>
  <si>
    <t>BI-6887</t>
  </si>
  <si>
    <t>C2024/0141</t>
  </si>
  <si>
    <t>42024</t>
  </si>
  <si>
    <t>ASOCIACIÓN CULTURAL FRACTALS EDUCACIÓN ARTÍSTICA</t>
  </si>
  <si>
    <t>C2024/0140</t>
  </si>
  <si>
    <t>2024-PF132 ref EXPG24/000081</t>
  </si>
  <si>
    <t>European Network of Living Labs - ENoLL</t>
  </si>
  <si>
    <t>C2024/0211</t>
  </si>
  <si>
    <t>20240173</t>
  </si>
  <si>
    <t>C2024/0199</t>
  </si>
  <si>
    <t>2401334</t>
  </si>
  <si>
    <t>C2024/0194</t>
  </si>
  <si>
    <t>240045</t>
  </si>
  <si>
    <t>AVANCE DE PUBLICIDAD, S.L.</t>
  </si>
  <si>
    <t>C2024/0192</t>
  </si>
  <si>
    <t>041/2024</t>
  </si>
  <si>
    <t>VIA CULTURAL AMBEL S.L.</t>
  </si>
  <si>
    <t>C2024/0152</t>
  </si>
  <si>
    <t>2401314</t>
  </si>
  <si>
    <t>C2024/0120</t>
  </si>
  <si>
    <t>521774</t>
  </si>
  <si>
    <t>C2024/0262</t>
  </si>
  <si>
    <t xml:space="preserve"> CH202402-3957</t>
  </si>
  <si>
    <t>SESAME LABS S.L.</t>
  </si>
  <si>
    <t>C2024/0254</t>
  </si>
  <si>
    <t>24/000064</t>
  </si>
  <si>
    <t>C2024/0191</t>
  </si>
  <si>
    <t>24/000063</t>
  </si>
  <si>
    <t>C2024/0190</t>
  </si>
  <si>
    <t>2402108</t>
  </si>
  <si>
    <t>ABRIL ALEGRE, BEATRIZ (CÓDIGO LINGUA)</t>
  </si>
  <si>
    <t>C2024/0136</t>
  </si>
  <si>
    <t>1-000008</t>
  </si>
  <si>
    <t>EVENTOS PETXINA S.L.</t>
  </si>
  <si>
    <t>C2024/0235</t>
  </si>
  <si>
    <t>FRA_2024_00065</t>
  </si>
  <si>
    <t>GREENAREA PAISAJISMO, S.L.</t>
  </si>
  <si>
    <t>C2024/0208</t>
  </si>
  <si>
    <t>2024/001</t>
  </si>
  <si>
    <t>MARTI TORRES, NURIA</t>
  </si>
  <si>
    <t>C2024/0138</t>
  </si>
  <si>
    <t>F2400027</t>
  </si>
  <si>
    <t>C2024/0134</t>
  </si>
  <si>
    <t>1_240008</t>
  </si>
  <si>
    <t>Món Orxata S.L.</t>
  </si>
  <si>
    <t>C2024/0121</t>
  </si>
  <si>
    <t>035/2024</t>
  </si>
  <si>
    <t>C2024/0150</t>
  </si>
  <si>
    <t>87</t>
  </si>
  <si>
    <t>NAGHI, CARMEN MARÍA</t>
  </si>
  <si>
    <t>C2024/0149</t>
  </si>
  <si>
    <t>6/2024</t>
  </si>
  <si>
    <t>MARTINEZ SANZ, PASCUAL J. - MONPERSIAL</t>
  </si>
  <si>
    <t>C2024/0146</t>
  </si>
  <si>
    <t>240040</t>
  </si>
  <si>
    <t>C2024/0139</t>
  </si>
  <si>
    <t>A0005</t>
  </si>
  <si>
    <t>COOPERATIVA SERVICIOS ENERGÉTICOS C Y C COOP V - AEIOLUZ</t>
  </si>
  <si>
    <t>C2024/0133</t>
  </si>
  <si>
    <t>24/000062</t>
  </si>
  <si>
    <t>C2024/0189</t>
  </si>
  <si>
    <t>2400861</t>
  </si>
  <si>
    <t>HIGIMAN, S.L.</t>
  </si>
  <si>
    <t>C2024/0203</t>
  </si>
  <si>
    <t>212402070102281074</t>
  </si>
  <si>
    <t>IBERDROLA CLIENTES, SAU</t>
  </si>
  <si>
    <t>C2024/0228</t>
  </si>
  <si>
    <t>24/1333</t>
  </si>
  <si>
    <t>CREACIONES PASCUAL TREBOL S.L.</t>
  </si>
  <si>
    <t>C2024/0232</t>
  </si>
  <si>
    <t>INV-ES-704720025-2024-337</t>
  </si>
  <si>
    <t>C2024/0177</t>
  </si>
  <si>
    <t>V-2400550</t>
  </si>
  <si>
    <t>MAPUBLI, S.L.</t>
  </si>
  <si>
    <t>C2024/0116</t>
  </si>
  <si>
    <t>007/2024</t>
  </si>
  <si>
    <t>QUADRE MANIPULACION DE OBRAS DE ARTE, S.L.</t>
  </si>
  <si>
    <t>C2024/0241</t>
  </si>
  <si>
    <t>FVS/24/01537</t>
  </si>
  <si>
    <t>PUNT SISTEMES, S.L.</t>
  </si>
  <si>
    <t>C2024/0188</t>
  </si>
  <si>
    <t>FVS/24/00927</t>
  </si>
  <si>
    <t>C2024/0187</t>
  </si>
  <si>
    <t>ES4C45RAEUI</t>
  </si>
  <si>
    <t>C2024/0176</t>
  </si>
  <si>
    <t>F240006</t>
  </si>
  <si>
    <t>BRAVE SQUAD GAMES STUDIO S.L.</t>
  </si>
  <si>
    <t>C2024/0135</t>
  </si>
  <si>
    <t>404240050</t>
  </si>
  <si>
    <t>CAMILO ALBERT INSTALACIONES, S.L.L.</t>
  </si>
  <si>
    <t>C2024/0132</t>
  </si>
  <si>
    <t>24/000032</t>
  </si>
  <si>
    <t>C2024/0186</t>
  </si>
  <si>
    <t>24/000031</t>
  </si>
  <si>
    <t>C2024/0185</t>
  </si>
  <si>
    <t>24/000030</t>
  </si>
  <si>
    <t>C2024/0184</t>
  </si>
  <si>
    <t>24/000029</t>
  </si>
  <si>
    <t>C2024/0183</t>
  </si>
  <si>
    <t>24/000028</t>
  </si>
  <si>
    <t>C2024/0182</t>
  </si>
  <si>
    <t>24/000050</t>
  </si>
  <si>
    <t>C2024/0131</t>
  </si>
  <si>
    <t>V05/240066</t>
  </si>
  <si>
    <t>C2024/0119</t>
  </si>
  <si>
    <t>INV-ES-1408284355-2024-94</t>
  </si>
  <si>
    <t>C2024/0175</t>
  </si>
  <si>
    <t>1-11</t>
  </si>
  <si>
    <t>LAND STUDIOS CONSULTING, S.L.</t>
  </si>
  <si>
    <t>C2024/0200</t>
  </si>
  <si>
    <t>F24/00066 LAS NAVES</t>
  </si>
  <si>
    <t>C2024/0181</t>
  </si>
  <si>
    <t>70/24</t>
  </si>
  <si>
    <t>CLUB INNOVACIÓN CV</t>
  </si>
  <si>
    <t>C2024/0115</t>
  </si>
  <si>
    <t>V-2400349</t>
  </si>
  <si>
    <t>C2024/0245</t>
  </si>
  <si>
    <t>LN - 45</t>
  </si>
  <si>
    <t>PERTUSA ELORRIAGA, ICIAR</t>
  </si>
  <si>
    <t>C2024/0161</t>
  </si>
  <si>
    <t>ES497Y4AEUI</t>
  </si>
  <si>
    <t>C2024/0174</t>
  </si>
  <si>
    <t>SIM-INV-ES-133782311-2024-62</t>
  </si>
  <si>
    <t>C2024/0173</t>
  </si>
  <si>
    <t>HA24-000000054</t>
  </si>
  <si>
    <t>C2024/0172</t>
  </si>
  <si>
    <t>2024/01/00000012</t>
  </si>
  <si>
    <t>C2024/0154</t>
  </si>
  <si>
    <t>500136</t>
  </si>
  <si>
    <t>C2024/0261</t>
  </si>
  <si>
    <t>MC18798385</t>
  </si>
  <si>
    <t>C2024/0264</t>
  </si>
  <si>
    <t>1724_27</t>
  </si>
  <si>
    <t>VALENCIA, CATERING Y ESPACIOS S.L.</t>
  </si>
  <si>
    <t>C2024/0123</t>
  </si>
  <si>
    <t>241112273265</t>
  </si>
  <si>
    <t>VIVA AQUA SERVICE SPAIN, S.A.</t>
  </si>
  <si>
    <t>C2024/0113</t>
  </si>
  <si>
    <t>21/02/2024</t>
  </si>
  <si>
    <t>12/03/2024</t>
  </si>
  <si>
    <t>404240010</t>
  </si>
  <si>
    <t>C2024/0137</t>
  </si>
  <si>
    <t>INV-2024-000002</t>
  </si>
  <si>
    <t>VALUA ARTS &amp; CRAFTS, SL</t>
  </si>
  <si>
    <t>C2024/0118</t>
  </si>
  <si>
    <t>8237014515</t>
  </si>
  <si>
    <t>JCDECAUX ESPAÑA, S.L.U.</t>
  </si>
  <si>
    <t>C2024/0227</t>
  </si>
  <si>
    <t>C24/00486</t>
  </si>
  <si>
    <t>ASOCIACIÓN ESPAÑOLA DE FUNDACIONES</t>
  </si>
  <si>
    <t>C2024/0171</t>
  </si>
  <si>
    <t>512349288</t>
  </si>
  <si>
    <t>FAIN ASCENSORES, S.A.</t>
  </si>
  <si>
    <t>C2024/0180</t>
  </si>
  <si>
    <t>512349287</t>
  </si>
  <si>
    <t>C2024/0179</t>
  </si>
  <si>
    <t>512349286</t>
  </si>
  <si>
    <t>C2024/0178</t>
  </si>
  <si>
    <t>SAMARUC ESTUDIO CB</t>
  </si>
  <si>
    <t>RC2023/0019</t>
  </si>
  <si>
    <t>C2023/1382</t>
  </si>
  <si>
    <t>RC2023/0017</t>
  </si>
  <si>
    <t>C2023/1380</t>
  </si>
  <si>
    <t>RC2023/0016</t>
  </si>
  <si>
    <t>C2023/1379</t>
  </si>
  <si>
    <t>RC2023/0013</t>
  </si>
  <si>
    <t>28/23 2</t>
  </si>
  <si>
    <t>C2024/0130</t>
  </si>
  <si>
    <t>06/10/2023</t>
  </si>
  <si>
    <t>04/03/2024</t>
  </si>
  <si>
    <t>RC2023/0012</t>
  </si>
  <si>
    <t>C2023/1376</t>
  </si>
  <si>
    <t>RC2023/0015</t>
  </si>
  <si>
    <t>RC2023/0014</t>
  </si>
  <si>
    <t>C2023/1378</t>
  </si>
  <si>
    <t>C2023/1377</t>
  </si>
  <si>
    <t>PLAY AND GO EXPERIENCE, S.L.</t>
  </si>
  <si>
    <t>RC2023/0018</t>
  </si>
  <si>
    <t>C2023/1381</t>
  </si>
  <si>
    <t>Fecha aprobada/conformidad</t>
  </si>
  <si>
    <t>RATIO DE LAS OPERACIONES PAGADAS</t>
  </si>
  <si>
    <t>IMPORTE DE LOS PAGOS REALIZADOS</t>
  </si>
  <si>
    <t>PMP MARZO 2024</t>
  </si>
  <si>
    <t>NUMERADOR</t>
  </si>
  <si>
    <t>RATIO OP PDTES *IMPORTE OP PDTES</t>
  </si>
  <si>
    <t>RATIO OP PAGADAS*IMPORTE OP PAGADAS</t>
  </si>
  <si>
    <t>DENOMINADOR</t>
  </si>
  <si>
    <t>IMPORTE PDTE + IMPORTE PAGADO</t>
  </si>
  <si>
    <t>PMP MARZO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</si>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</sst>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,##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6" borderId="0" applyNumberFormat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/>
    <xf numFmtId="0" fontId="2" fillId="0" borderId="0" xfId="0" applyFont="1"/>
    <xf numFmtId="164" fontId="0" fillId="0" borderId="0" xfId="0" applyNumberFormat="1"/>
    <xf numFmtId="0" fontId="1" fillId="3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5" xfId="0" applyBorder="1"/>
    <xf numFmtId="0" fontId="3" fillId="4" borderId="6" xfId="0" applyFont="1" applyFill="1" applyBorder="1"/>
    <xf numFmtId="0" fontId="1" fillId="2" borderId="7" xfId="0" applyFont="1" applyFill="1" applyBorder="1"/>
    <xf numFmtId="164" fontId="0" fillId="0" borderId="8" xfId="0" applyNumberFormat="1" applyBorder="1"/>
    <xf numFmtId="164" fontId="3" fillId="0" borderId="0" xfId="0" applyNumberFormat="1" applyFont="1"/>
    <xf numFmtId="164" fontId="0" fillId="4" borderId="9" xfId="0" applyNumberFormat="1" applyFill="1" applyBorder="1"/>
    <xf numFmtId="0" fontId="0" fillId="3" borderId="5" xfId="0" applyFill="1" applyBorder="1"/>
    <xf numFmtId="0" fontId="3" fillId="4" borderId="5" xfId="0" applyFont="1" applyFill="1" applyBorder="1"/>
    <xf numFmtId="0" fontId="0" fillId="0" borderId="6" xfId="0" applyBorder="1"/>
    <xf numFmtId="164" fontId="3" fillId="4" borderId="9" xfId="0" applyNumberFormat="1" applyFont="1" applyFill="1" applyBorder="1"/>
    <xf numFmtId="165" fontId="0" fillId="0" borderId="0" xfId="0" applyNumberFormat="1"/>
    <xf numFmtId="164" fontId="0" fillId="5" borderId="0" xfId="0" applyNumberFormat="1" applyFill="1"/>
    <xf numFmtId="165" fontId="0" fillId="5" borderId="0" xfId="0" applyNumberFormat="1" applyFill="1"/>
    <xf numFmtId="0" fontId="1" fillId="2" borderId="1" xfId="0" applyFont="1" applyFill="1" applyBorder="1"/>
    <xf numFmtId="4" fontId="0" fillId="0" borderId="0" xfId="0" applyNumberFormat="1"/>
    <xf numFmtId="0" fontId="5" fillId="6" borderId="4" xfId="1" applyFont="1" applyBorder="1"/>
    <xf numFmtId="0" fontId="5" fillId="6" borderId="5" xfId="1" applyFont="1" applyBorder="1"/>
    <xf numFmtId="0" fontId="5" fillId="6" borderId="6" xfId="1" applyFont="1" applyBorder="1"/>
    <xf numFmtId="0" fontId="5" fillId="6" borderId="10" xfId="1" applyFont="1" applyBorder="1"/>
    <xf numFmtId="0" fontId="5" fillId="6" borderId="0" xfId="1" applyFont="1" applyBorder="1"/>
    <xf numFmtId="4" fontId="5" fillId="6" borderId="11" xfId="1" applyNumberFormat="1" applyFont="1" applyBorder="1"/>
    <xf numFmtId="0" fontId="5" fillId="6" borderId="7" xfId="1" applyFont="1" applyBorder="1"/>
    <xf numFmtId="0" fontId="5" fillId="6" borderId="8" xfId="1" applyFont="1" applyBorder="1"/>
    <xf numFmtId="4" fontId="5" fillId="6" borderId="9" xfId="1" applyNumberFormat="1" applyFont="1" applyBorder="1"/>
    <xf numFmtId="44" fontId="0" fillId="0" borderId="0" xfId="2" applyFont="1"/>
    <xf numFmtId="44" fontId="0" fillId="0" borderId="0" xfId="0" applyNumberFormat="1"/>
  </cellXfs>
  <cellStyles count="3">
    <cellStyle name="Bueno" xfId="1" builtinId="26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opLeftCell="E7" workbookViewId="0">
      <selection activeCell="H21" sqref="H21"/>
    </sheetView>
  </sheetViews>
  <sheetFormatPr baseColWidth="10" defaultColWidth="9.140625" defaultRowHeight="15" x14ac:dyDescent="0.25"/>
  <cols>
    <col min="1" max="1" width="32.140625" customWidth="1"/>
    <col min="2" max="2" width="33.5703125" customWidth="1"/>
    <col min="3" max="3" width="31.7109375" customWidth="1"/>
    <col min="4" max="4" width="27.42578125" customWidth="1"/>
    <col min="5" max="5" width="59.28515625" customWidth="1"/>
    <col min="6" max="6" width="25.28515625" customWidth="1"/>
    <col min="7" max="7" width="27.28515625" customWidth="1"/>
    <col min="8" max="8" width="35.42578125" customWidth="1"/>
    <col min="9" max="9" width="38.85546875" customWidth="1"/>
  </cols>
  <sheetData>
    <row r="1" spans="1:9" x14ac:dyDescent="0.25">
      <c r="A1" s="1" t="s">
        <v>0</v>
      </c>
    </row>
    <row r="2" spans="1:9" x14ac:dyDescent="0.25">
      <c r="A2" s="1" t="s">
        <v>1</v>
      </c>
      <c r="B2" s="2" t="s">
        <v>2</v>
      </c>
    </row>
    <row r="3" spans="1:9" x14ac:dyDescent="0.25">
      <c r="A3" s="1" t="s">
        <v>3</v>
      </c>
      <c r="B3" s="2" t="s">
        <v>4</v>
      </c>
    </row>
    <row r="5" spans="1:9" x14ac:dyDescent="0.25">
      <c r="A5" s="1" t="s">
        <v>5</v>
      </c>
      <c r="B5" s="1" t="s">
        <v>6</v>
      </c>
      <c r="C5" s="1" t="s">
        <v>7</v>
      </c>
      <c r="D5" s="1" t="s">
        <v>21</v>
      </c>
      <c r="E5" s="1" t="s">
        <v>8</v>
      </c>
      <c r="F5" s="1" t="s">
        <v>22</v>
      </c>
      <c r="G5" s="1" t="s">
        <v>9</v>
      </c>
      <c r="H5" s="1"/>
    </row>
    <row r="6" spans="1:9" x14ac:dyDescent="0.25">
      <c r="A6" s="2" t="s">
        <v>10</v>
      </c>
      <c r="B6" s="2" t="s">
        <v>11</v>
      </c>
      <c r="C6" s="2" t="s">
        <v>12</v>
      </c>
      <c r="D6" s="2" t="s">
        <v>13</v>
      </c>
      <c r="E6" s="2" t="s">
        <v>4</v>
      </c>
      <c r="F6" s="2">
        <f>+E6-D6</f>
        <v>4</v>
      </c>
      <c r="G6" s="3">
        <v>1300</v>
      </c>
      <c r="H6" s="3">
        <f>F6*G6</f>
        <v>5200</v>
      </c>
    </row>
    <row r="7" spans="1:9" x14ac:dyDescent="0.25">
      <c r="A7" s="2" t="s">
        <v>14</v>
      </c>
      <c r="B7" s="2" t="s">
        <v>15</v>
      </c>
      <c r="C7" s="2" t="s">
        <v>16</v>
      </c>
      <c r="D7" s="2" t="s">
        <v>13</v>
      </c>
      <c r="E7" s="2" t="s">
        <v>4</v>
      </c>
      <c r="F7" s="2">
        <f t="shared" ref="F7:F8" si="0">+E7-D7</f>
        <v>4</v>
      </c>
      <c r="G7" s="3">
        <v>5801.95</v>
      </c>
      <c r="H7" s="3">
        <f t="shared" ref="H7:H8" si="1">F7*G7</f>
        <v>23207.8</v>
      </c>
    </row>
    <row r="8" spans="1:9" x14ac:dyDescent="0.25">
      <c r="A8" s="2" t="s">
        <v>17</v>
      </c>
      <c r="B8" s="2" t="s">
        <v>18</v>
      </c>
      <c r="C8" s="2" t="s">
        <v>19</v>
      </c>
      <c r="D8" s="2" t="s">
        <v>13</v>
      </c>
      <c r="E8" s="2" t="s">
        <v>4</v>
      </c>
      <c r="F8" s="2">
        <f t="shared" si="0"/>
        <v>4</v>
      </c>
      <c r="G8" s="3">
        <v>1973.53</v>
      </c>
      <c r="H8" s="3">
        <f t="shared" si="1"/>
        <v>7894.12</v>
      </c>
    </row>
    <row r="9" spans="1:9" x14ac:dyDescent="0.25">
      <c r="E9" s="4"/>
      <c r="F9" s="4" t="s">
        <v>23</v>
      </c>
      <c r="G9" s="3">
        <v>9075.48</v>
      </c>
      <c r="H9" s="3">
        <f>SUM(H6:H8)</f>
        <v>36301.919999999998</v>
      </c>
      <c r="I9" s="1" t="s">
        <v>24</v>
      </c>
    </row>
    <row r="19" spans="5:7" ht="15.75" thickBot="1" x14ac:dyDescent="0.3"/>
    <row r="20" spans="5:7" x14ac:dyDescent="0.25">
      <c r="E20" s="7" t="s">
        <v>25</v>
      </c>
      <c r="F20" s="8"/>
      <c r="G20" s="9">
        <f>H9/G9</f>
        <v>4</v>
      </c>
    </row>
    <row r="21" spans="5:7" ht="15.75" thickBot="1" x14ac:dyDescent="0.3">
      <c r="E21" s="10" t="s">
        <v>26</v>
      </c>
      <c r="F21" s="11">
        <f>G9</f>
        <v>9075.48</v>
      </c>
      <c r="G21" s="13">
        <f>G20*F21</f>
        <v>36301.919999999998</v>
      </c>
    </row>
    <row r="23" spans="5:7" ht="15.75" thickBot="1" x14ac:dyDescent="0.3"/>
    <row r="24" spans="5:7" ht="15.75" thickBot="1" x14ac:dyDescent="0.3">
      <c r="E24" s="5" t="s">
        <v>27</v>
      </c>
      <c r="F24" s="6">
        <f>G20</f>
        <v>4</v>
      </c>
    </row>
  </sheetData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7"/>
  <sheetViews>
    <sheetView tabSelected="1" topLeftCell="C180" workbookViewId="0">
      <selection activeCell="F206" sqref="F206"/>
    </sheetView>
  </sheetViews>
  <sheetFormatPr baseColWidth="10" defaultColWidth="9.140625" defaultRowHeight="15" x14ac:dyDescent="0.25"/>
  <cols>
    <col min="1" max="1" width="35.85546875" customWidth="1"/>
    <col min="2" max="2" width="62.7109375" customWidth="1"/>
    <col min="3" max="3" width="38.28515625" customWidth="1"/>
    <col min="4" max="4" width="34.140625" customWidth="1"/>
    <col min="5" max="5" width="50.140625" customWidth="1"/>
    <col min="6" max="6" width="50.85546875" customWidth="1"/>
    <col min="7" max="7" width="26.85546875" customWidth="1"/>
    <col min="8" max="8" width="41.28515625" customWidth="1"/>
    <col min="9" max="9" width="12.7109375" bestFit="1" customWidth="1"/>
  </cols>
  <sheetData>
    <row r="1" spans="1:8" x14ac:dyDescent="0.25">
      <c r="A1" s="1" t="s">
        <v>28</v>
      </c>
    </row>
    <row r="2" spans="1:8" x14ac:dyDescent="0.25">
      <c r="A2" s="1" t="s">
        <v>1</v>
      </c>
      <c r="B2" s="2" t="s">
        <v>2</v>
      </c>
    </row>
    <row r="3" spans="1:8" x14ac:dyDescent="0.25">
      <c r="A3" s="1" t="s">
        <v>3</v>
      </c>
      <c r="B3" s="2" t="s">
        <v>4</v>
      </c>
    </row>
    <row r="5" spans="1:8" x14ac:dyDescent="0.25">
      <c r="A5" s="1" t="s">
        <v>5</v>
      </c>
      <c r="B5" s="1" t="s">
        <v>6</v>
      </c>
      <c r="C5" s="1" t="s">
        <v>7</v>
      </c>
      <c r="D5" s="1" t="s">
        <v>446</v>
      </c>
      <c r="E5" s="1" t="s">
        <v>29</v>
      </c>
      <c r="F5" s="1" t="s">
        <v>22</v>
      </c>
      <c r="G5" s="1" t="s">
        <v>9</v>
      </c>
      <c r="H5" s="1"/>
    </row>
    <row r="6" spans="1:8" x14ac:dyDescent="0.25">
      <c r="A6" s="2" t="s">
        <v>30</v>
      </c>
      <c r="B6" s="2" t="s">
        <v>31</v>
      </c>
      <c r="C6" s="2" t="s">
        <v>32</v>
      </c>
      <c r="D6" s="2" t="s">
        <v>33</v>
      </c>
      <c r="E6" s="2" t="s">
        <v>33</v>
      </c>
      <c r="F6" s="2">
        <f>+E6-D6</f>
        <v>0</v>
      </c>
      <c r="G6" s="3">
        <v>325</v>
      </c>
      <c r="H6">
        <f>F6*G6</f>
        <v>0</v>
      </c>
    </row>
    <row r="7" spans="1:8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13</v>
      </c>
      <c r="F7" s="2">
        <f t="shared" ref="F7:F70" si="0">+E7-D7</f>
        <v>7</v>
      </c>
      <c r="G7" s="3">
        <v>266.2</v>
      </c>
      <c r="H7">
        <f t="shared" ref="H7:H70" si="1">F7*G7</f>
        <v>1863.3999999999999</v>
      </c>
    </row>
    <row r="8" spans="1:8" x14ac:dyDescent="0.25">
      <c r="A8" s="2" t="s">
        <v>38</v>
      </c>
      <c r="B8" s="2" t="s">
        <v>35</v>
      </c>
      <c r="C8" s="2" t="s">
        <v>39</v>
      </c>
      <c r="D8" s="2" t="s">
        <v>37</v>
      </c>
      <c r="E8" s="2" t="s">
        <v>13</v>
      </c>
      <c r="F8" s="2">
        <f t="shared" si="0"/>
        <v>7</v>
      </c>
      <c r="G8" s="3">
        <v>54.45</v>
      </c>
      <c r="H8">
        <f t="shared" si="1"/>
        <v>381.15000000000003</v>
      </c>
    </row>
    <row r="9" spans="1:8" x14ac:dyDescent="0.25">
      <c r="A9" s="2" t="s">
        <v>40</v>
      </c>
      <c r="B9" s="2" t="s">
        <v>41</v>
      </c>
      <c r="C9" s="2" t="s">
        <v>42</v>
      </c>
      <c r="D9" s="2" t="s">
        <v>33</v>
      </c>
      <c r="E9" s="2" t="s">
        <v>33</v>
      </c>
      <c r="F9" s="2">
        <f t="shared" si="0"/>
        <v>0</v>
      </c>
      <c r="G9" s="3">
        <v>18.149999999999999</v>
      </c>
      <c r="H9">
        <f t="shared" si="1"/>
        <v>0</v>
      </c>
    </row>
    <row r="10" spans="1:8" x14ac:dyDescent="0.25">
      <c r="A10" s="2" t="s">
        <v>43</v>
      </c>
      <c r="B10" s="2" t="s">
        <v>44</v>
      </c>
      <c r="C10" s="2" t="s">
        <v>45</v>
      </c>
      <c r="D10" s="2" t="s">
        <v>33</v>
      </c>
      <c r="E10" s="2" t="s">
        <v>33</v>
      </c>
      <c r="F10" s="2">
        <f t="shared" si="0"/>
        <v>0</v>
      </c>
      <c r="G10" s="3">
        <v>39.119999999999997</v>
      </c>
      <c r="H10">
        <f t="shared" si="1"/>
        <v>0</v>
      </c>
    </row>
    <row r="11" spans="1:8" x14ac:dyDescent="0.25">
      <c r="A11" s="2" t="s">
        <v>46</v>
      </c>
      <c r="B11" s="2" t="s">
        <v>47</v>
      </c>
      <c r="C11" s="2" t="s">
        <v>48</v>
      </c>
      <c r="D11" s="2" t="s">
        <v>37</v>
      </c>
      <c r="E11" s="2" t="s">
        <v>13</v>
      </c>
      <c r="F11" s="2">
        <f t="shared" si="0"/>
        <v>7</v>
      </c>
      <c r="G11" s="3">
        <v>1828</v>
      </c>
      <c r="H11">
        <f t="shared" si="1"/>
        <v>12796</v>
      </c>
    </row>
    <row r="12" spans="1:8" x14ac:dyDescent="0.25">
      <c r="A12" s="2" t="s">
        <v>49</v>
      </c>
      <c r="B12" s="2" t="s">
        <v>50</v>
      </c>
      <c r="C12" s="2" t="s">
        <v>51</v>
      </c>
      <c r="D12" s="2" t="s">
        <v>52</v>
      </c>
      <c r="E12" s="2" t="s">
        <v>13</v>
      </c>
      <c r="F12" s="2">
        <f t="shared" si="0"/>
        <v>5</v>
      </c>
      <c r="G12" s="3">
        <v>314.29000000000002</v>
      </c>
      <c r="H12">
        <f t="shared" si="1"/>
        <v>1571.45</v>
      </c>
    </row>
    <row r="13" spans="1:8" x14ac:dyDescent="0.25">
      <c r="A13" s="2" t="s">
        <v>53</v>
      </c>
      <c r="B13" s="2" t="s">
        <v>50</v>
      </c>
      <c r="C13" s="2" t="s">
        <v>54</v>
      </c>
      <c r="D13" s="2" t="s">
        <v>52</v>
      </c>
      <c r="E13" s="2" t="s">
        <v>13</v>
      </c>
      <c r="F13" s="2">
        <f t="shared" si="0"/>
        <v>5</v>
      </c>
      <c r="G13" s="3">
        <v>5567.65</v>
      </c>
      <c r="H13">
        <f t="shared" si="1"/>
        <v>27838.25</v>
      </c>
    </row>
    <row r="14" spans="1:8" x14ac:dyDescent="0.25">
      <c r="A14" s="2" t="s">
        <v>55</v>
      </c>
      <c r="B14" s="2" t="s">
        <v>50</v>
      </c>
      <c r="C14" s="2" t="s">
        <v>56</v>
      </c>
      <c r="D14" s="2" t="s">
        <v>52</v>
      </c>
      <c r="E14" s="2" t="s">
        <v>13</v>
      </c>
      <c r="F14" s="2">
        <f t="shared" si="0"/>
        <v>5</v>
      </c>
      <c r="G14" s="3">
        <v>1365.25</v>
      </c>
      <c r="H14">
        <f t="shared" si="1"/>
        <v>6826.25</v>
      </c>
    </row>
    <row r="15" spans="1:8" x14ac:dyDescent="0.25">
      <c r="A15" s="2" t="s">
        <v>57</v>
      </c>
      <c r="B15" s="2" t="s">
        <v>58</v>
      </c>
      <c r="C15" s="2" t="s">
        <v>59</v>
      </c>
      <c r="D15" s="2" t="s">
        <v>37</v>
      </c>
      <c r="E15" s="2" t="s">
        <v>13</v>
      </c>
      <c r="F15" s="2">
        <f t="shared" si="0"/>
        <v>7</v>
      </c>
      <c r="G15" s="3">
        <v>574.75</v>
      </c>
      <c r="H15">
        <f t="shared" si="1"/>
        <v>4023.25</v>
      </c>
    </row>
    <row r="16" spans="1:8" x14ac:dyDescent="0.25">
      <c r="A16" s="2" t="s">
        <v>60</v>
      </c>
      <c r="B16" s="2" t="s">
        <v>61</v>
      </c>
      <c r="C16" s="2" t="s">
        <v>62</v>
      </c>
      <c r="D16" s="2" t="s">
        <v>63</v>
      </c>
      <c r="E16" s="2" t="s">
        <v>63</v>
      </c>
      <c r="F16" s="2">
        <f t="shared" si="0"/>
        <v>0</v>
      </c>
      <c r="G16" s="3">
        <v>404.52</v>
      </c>
      <c r="H16">
        <f t="shared" si="1"/>
        <v>0</v>
      </c>
    </row>
    <row r="17" spans="1:8" x14ac:dyDescent="0.25">
      <c r="A17" s="2" t="s">
        <v>64</v>
      </c>
      <c r="B17" s="2" t="s">
        <v>65</v>
      </c>
      <c r="C17" s="2" t="s">
        <v>66</v>
      </c>
      <c r="D17" s="2" t="s">
        <v>67</v>
      </c>
      <c r="E17" s="2" t="s">
        <v>37</v>
      </c>
      <c r="F17" s="2">
        <f t="shared" si="0"/>
        <v>9</v>
      </c>
      <c r="G17" s="3">
        <v>331.5</v>
      </c>
      <c r="H17">
        <f t="shared" si="1"/>
        <v>2983.5</v>
      </c>
    </row>
    <row r="18" spans="1:8" x14ac:dyDescent="0.25">
      <c r="A18" s="2" t="s">
        <v>68</v>
      </c>
      <c r="B18" s="2" t="s">
        <v>69</v>
      </c>
      <c r="C18" s="2" t="s">
        <v>70</v>
      </c>
      <c r="D18" s="2" t="s">
        <v>67</v>
      </c>
      <c r="E18" s="2" t="s">
        <v>37</v>
      </c>
      <c r="F18" s="2">
        <f t="shared" si="0"/>
        <v>9</v>
      </c>
      <c r="G18" s="3">
        <v>544.5</v>
      </c>
      <c r="H18">
        <f t="shared" si="1"/>
        <v>4900.5</v>
      </c>
    </row>
    <row r="19" spans="1:8" x14ac:dyDescent="0.25">
      <c r="A19" s="2" t="s">
        <v>71</v>
      </c>
      <c r="B19" s="2" t="s">
        <v>72</v>
      </c>
      <c r="C19" s="2" t="s">
        <v>73</v>
      </c>
      <c r="D19" s="2" t="s">
        <v>37</v>
      </c>
      <c r="E19" s="2" t="s">
        <v>13</v>
      </c>
      <c r="F19" s="2">
        <f t="shared" si="0"/>
        <v>7</v>
      </c>
      <c r="G19" s="3">
        <v>2190.1</v>
      </c>
      <c r="H19">
        <f t="shared" si="1"/>
        <v>15330.699999999999</v>
      </c>
    </row>
    <row r="20" spans="1:8" x14ac:dyDescent="0.25">
      <c r="A20" s="2" t="s">
        <v>74</v>
      </c>
      <c r="B20" s="2" t="s">
        <v>75</v>
      </c>
      <c r="C20" s="2" t="s">
        <v>76</v>
      </c>
      <c r="D20" s="2" t="s">
        <v>37</v>
      </c>
      <c r="E20" s="2" t="s">
        <v>13</v>
      </c>
      <c r="F20" s="2">
        <f t="shared" si="0"/>
        <v>7</v>
      </c>
      <c r="G20" s="3">
        <v>5159</v>
      </c>
      <c r="H20">
        <f t="shared" si="1"/>
        <v>36113</v>
      </c>
    </row>
    <row r="21" spans="1:8" x14ac:dyDescent="0.25">
      <c r="A21" s="2" t="s">
        <v>77</v>
      </c>
      <c r="B21" s="2" t="s">
        <v>78</v>
      </c>
      <c r="C21" s="2" t="s">
        <v>79</v>
      </c>
      <c r="D21" s="2" t="s">
        <v>37</v>
      </c>
      <c r="E21" s="2" t="s">
        <v>13</v>
      </c>
      <c r="F21" s="2">
        <f t="shared" si="0"/>
        <v>7</v>
      </c>
      <c r="G21" s="3">
        <v>69.650000000000006</v>
      </c>
      <c r="H21">
        <f t="shared" si="1"/>
        <v>487.55000000000007</v>
      </c>
    </row>
    <row r="22" spans="1:8" x14ac:dyDescent="0.25">
      <c r="A22" s="2" t="s">
        <v>80</v>
      </c>
      <c r="B22" s="2" t="s">
        <v>81</v>
      </c>
      <c r="C22" s="2" t="s">
        <v>82</v>
      </c>
      <c r="D22" s="2" t="s">
        <v>52</v>
      </c>
      <c r="E22" s="2" t="s">
        <v>83</v>
      </c>
      <c r="F22" s="2">
        <f t="shared" si="0"/>
        <v>3</v>
      </c>
      <c r="G22" s="3">
        <v>18150</v>
      </c>
      <c r="H22">
        <f t="shared" si="1"/>
        <v>54450</v>
      </c>
    </row>
    <row r="23" spans="1:8" x14ac:dyDescent="0.25">
      <c r="A23" s="2" t="s">
        <v>84</v>
      </c>
      <c r="B23" s="2" t="s">
        <v>85</v>
      </c>
      <c r="C23" s="2" t="s">
        <v>86</v>
      </c>
      <c r="D23" s="2" t="s">
        <v>52</v>
      </c>
      <c r="E23" s="2" t="s">
        <v>52</v>
      </c>
      <c r="F23" s="2">
        <f t="shared" si="0"/>
        <v>0</v>
      </c>
      <c r="G23" s="3">
        <v>73.11</v>
      </c>
      <c r="H23">
        <f t="shared" si="1"/>
        <v>0</v>
      </c>
    </row>
    <row r="24" spans="1:8" x14ac:dyDescent="0.25">
      <c r="A24" s="2" t="s">
        <v>87</v>
      </c>
      <c r="B24" s="2" t="s">
        <v>88</v>
      </c>
      <c r="C24" s="2" t="s">
        <v>89</v>
      </c>
      <c r="D24" s="2" t="s">
        <v>37</v>
      </c>
      <c r="E24" s="2" t="s">
        <v>37</v>
      </c>
      <c r="F24" s="2">
        <f t="shared" si="0"/>
        <v>0</v>
      </c>
      <c r="G24" s="3">
        <v>51242.239999999998</v>
      </c>
      <c r="H24">
        <f t="shared" si="1"/>
        <v>0</v>
      </c>
    </row>
    <row r="25" spans="1:8" x14ac:dyDescent="0.25">
      <c r="A25" s="2" t="s">
        <v>90</v>
      </c>
      <c r="B25" s="2" t="s">
        <v>91</v>
      </c>
      <c r="C25" s="2" t="s">
        <v>92</v>
      </c>
      <c r="D25" s="2" t="s">
        <v>67</v>
      </c>
      <c r="E25" s="2" t="s">
        <v>37</v>
      </c>
      <c r="F25" s="2">
        <f t="shared" si="0"/>
        <v>9</v>
      </c>
      <c r="G25" s="3">
        <v>16535.84</v>
      </c>
      <c r="H25">
        <f t="shared" si="1"/>
        <v>148822.56</v>
      </c>
    </row>
    <row r="26" spans="1:8" x14ac:dyDescent="0.25">
      <c r="A26" s="2" t="s">
        <v>93</v>
      </c>
      <c r="B26" s="2" t="s">
        <v>94</v>
      </c>
      <c r="C26" s="2" t="s">
        <v>95</v>
      </c>
      <c r="D26" s="2" t="s">
        <v>37</v>
      </c>
      <c r="E26" s="2" t="s">
        <v>13</v>
      </c>
      <c r="F26" s="2">
        <f t="shared" si="0"/>
        <v>7</v>
      </c>
      <c r="G26" s="3">
        <v>1319.99</v>
      </c>
      <c r="H26">
        <f t="shared" si="1"/>
        <v>9239.93</v>
      </c>
    </row>
    <row r="27" spans="1:8" x14ac:dyDescent="0.25">
      <c r="A27" s="2" t="s">
        <v>96</v>
      </c>
      <c r="B27" s="2" t="s">
        <v>97</v>
      </c>
      <c r="C27" s="2" t="s">
        <v>98</v>
      </c>
      <c r="D27" s="2" t="s">
        <v>67</v>
      </c>
      <c r="E27" s="2" t="s">
        <v>37</v>
      </c>
      <c r="F27" s="2">
        <f t="shared" si="0"/>
        <v>9</v>
      </c>
      <c r="G27" s="3">
        <v>1319.7</v>
      </c>
      <c r="H27">
        <f t="shared" si="1"/>
        <v>11877.300000000001</v>
      </c>
    </row>
    <row r="28" spans="1:8" x14ac:dyDescent="0.25">
      <c r="A28" s="2" t="s">
        <v>99</v>
      </c>
      <c r="B28" s="2" t="s">
        <v>94</v>
      </c>
      <c r="C28" s="2" t="s">
        <v>100</v>
      </c>
      <c r="D28" s="2" t="s">
        <v>67</v>
      </c>
      <c r="E28" s="2" t="s">
        <v>37</v>
      </c>
      <c r="F28" s="2">
        <f t="shared" si="0"/>
        <v>9</v>
      </c>
      <c r="G28" s="3">
        <v>1573</v>
      </c>
      <c r="H28">
        <f t="shared" si="1"/>
        <v>14157</v>
      </c>
    </row>
    <row r="29" spans="1:8" x14ac:dyDescent="0.25">
      <c r="A29" s="2" t="s">
        <v>101</v>
      </c>
      <c r="B29" s="2" t="s">
        <v>102</v>
      </c>
      <c r="C29" s="2" t="s">
        <v>103</v>
      </c>
      <c r="D29" s="2" t="s">
        <v>37</v>
      </c>
      <c r="E29" s="2" t="s">
        <v>13</v>
      </c>
      <c r="F29" s="2">
        <f t="shared" si="0"/>
        <v>7</v>
      </c>
      <c r="G29" s="3">
        <v>332.75</v>
      </c>
      <c r="H29">
        <f t="shared" si="1"/>
        <v>2329.25</v>
      </c>
    </row>
    <row r="30" spans="1:8" x14ac:dyDescent="0.25">
      <c r="A30" s="2" t="s">
        <v>104</v>
      </c>
      <c r="B30" s="2" t="s">
        <v>105</v>
      </c>
      <c r="C30" s="2" t="s">
        <v>106</v>
      </c>
      <c r="D30" s="2" t="s">
        <v>52</v>
      </c>
      <c r="E30" s="2" t="s">
        <v>52</v>
      </c>
      <c r="F30" s="2">
        <f t="shared" si="0"/>
        <v>0</v>
      </c>
      <c r="G30" s="3">
        <v>102.15</v>
      </c>
      <c r="H30">
        <f t="shared" si="1"/>
        <v>0</v>
      </c>
    </row>
    <row r="31" spans="1:8" x14ac:dyDescent="0.25">
      <c r="A31" s="2" t="s">
        <v>107</v>
      </c>
      <c r="B31" s="2" t="s">
        <v>108</v>
      </c>
      <c r="C31" s="2" t="s">
        <v>109</v>
      </c>
      <c r="D31" s="2" t="s">
        <v>37</v>
      </c>
      <c r="E31" s="2" t="s">
        <v>13</v>
      </c>
      <c r="F31" s="2">
        <f t="shared" si="0"/>
        <v>7</v>
      </c>
      <c r="G31" s="3">
        <v>1210</v>
      </c>
      <c r="H31">
        <f t="shared" si="1"/>
        <v>8470</v>
      </c>
    </row>
    <row r="32" spans="1:8" x14ac:dyDescent="0.25">
      <c r="A32" s="2" t="s">
        <v>110</v>
      </c>
      <c r="B32" s="2" t="s">
        <v>111</v>
      </c>
      <c r="C32" s="2" t="s">
        <v>112</v>
      </c>
      <c r="D32" s="2" t="s">
        <v>63</v>
      </c>
      <c r="E32" s="2" t="s">
        <v>63</v>
      </c>
      <c r="F32" s="2">
        <f t="shared" si="0"/>
        <v>0</v>
      </c>
      <c r="G32" s="3">
        <v>561.41999999999996</v>
      </c>
      <c r="H32">
        <f t="shared" si="1"/>
        <v>0</v>
      </c>
    </row>
    <row r="33" spans="1:8" x14ac:dyDescent="0.25">
      <c r="A33" s="2" t="s">
        <v>113</v>
      </c>
      <c r="B33" s="2" t="s">
        <v>114</v>
      </c>
      <c r="C33" s="2" t="s">
        <v>115</v>
      </c>
      <c r="D33" s="2" t="s">
        <v>67</v>
      </c>
      <c r="E33" s="2" t="s">
        <v>37</v>
      </c>
      <c r="F33" s="2">
        <f t="shared" si="0"/>
        <v>9</v>
      </c>
      <c r="G33" s="3">
        <v>178.5</v>
      </c>
      <c r="H33">
        <f t="shared" si="1"/>
        <v>1606.5</v>
      </c>
    </row>
    <row r="34" spans="1:8" x14ac:dyDescent="0.25">
      <c r="A34" s="2" t="s">
        <v>116</v>
      </c>
      <c r="B34" s="2" t="s">
        <v>117</v>
      </c>
      <c r="C34" s="2" t="s">
        <v>118</v>
      </c>
      <c r="D34" s="2" t="s">
        <v>37</v>
      </c>
      <c r="E34" s="2" t="s">
        <v>13</v>
      </c>
      <c r="F34" s="2">
        <f t="shared" si="0"/>
        <v>7</v>
      </c>
      <c r="G34" s="3">
        <v>425.52</v>
      </c>
      <c r="H34">
        <f t="shared" si="1"/>
        <v>2978.64</v>
      </c>
    </row>
    <row r="35" spans="1:8" x14ac:dyDescent="0.25">
      <c r="A35" s="2" t="s">
        <v>119</v>
      </c>
      <c r="B35" s="2" t="s">
        <v>120</v>
      </c>
      <c r="C35" s="2" t="s">
        <v>121</v>
      </c>
      <c r="D35" s="2" t="s">
        <v>37</v>
      </c>
      <c r="E35" s="2" t="s">
        <v>13</v>
      </c>
      <c r="F35" s="2">
        <f t="shared" si="0"/>
        <v>7</v>
      </c>
      <c r="G35" s="3">
        <v>856.95</v>
      </c>
      <c r="H35">
        <f t="shared" si="1"/>
        <v>5998.6500000000005</v>
      </c>
    </row>
    <row r="36" spans="1:8" x14ac:dyDescent="0.25">
      <c r="A36" s="2" t="s">
        <v>122</v>
      </c>
      <c r="B36" s="2" t="s">
        <v>123</v>
      </c>
      <c r="C36" s="2" t="s">
        <v>124</v>
      </c>
      <c r="D36" s="2" t="s">
        <v>37</v>
      </c>
      <c r="E36" s="2" t="s">
        <v>13</v>
      </c>
      <c r="F36" s="2">
        <f t="shared" si="0"/>
        <v>7</v>
      </c>
      <c r="G36" s="3">
        <v>1367.82</v>
      </c>
      <c r="H36">
        <f t="shared" si="1"/>
        <v>9574.74</v>
      </c>
    </row>
    <row r="37" spans="1:8" x14ac:dyDescent="0.25">
      <c r="A37" s="2" t="s">
        <v>125</v>
      </c>
      <c r="B37" s="2" t="s">
        <v>126</v>
      </c>
      <c r="C37" s="2" t="s">
        <v>127</v>
      </c>
      <c r="D37" s="2" t="s">
        <v>37</v>
      </c>
      <c r="E37" s="2" t="s">
        <v>13</v>
      </c>
      <c r="F37" s="2">
        <f t="shared" si="0"/>
        <v>7</v>
      </c>
      <c r="G37" s="3">
        <v>2061.94</v>
      </c>
      <c r="H37">
        <f t="shared" si="1"/>
        <v>14433.58</v>
      </c>
    </row>
    <row r="38" spans="1:8" x14ac:dyDescent="0.25">
      <c r="A38" s="2" t="s">
        <v>128</v>
      </c>
      <c r="B38" s="2" t="s">
        <v>129</v>
      </c>
      <c r="C38" s="2" t="s">
        <v>130</v>
      </c>
      <c r="D38" s="2" t="s">
        <v>131</v>
      </c>
      <c r="E38" s="2" t="s">
        <v>37</v>
      </c>
      <c r="F38" s="2">
        <f t="shared" si="0"/>
        <v>7</v>
      </c>
      <c r="G38" s="3">
        <v>2208.25</v>
      </c>
      <c r="H38">
        <f t="shared" si="1"/>
        <v>15457.75</v>
      </c>
    </row>
    <row r="39" spans="1:8" x14ac:dyDescent="0.25">
      <c r="A39" s="2" t="s">
        <v>132</v>
      </c>
      <c r="B39" s="2" t="s">
        <v>91</v>
      </c>
      <c r="C39" s="2" t="s">
        <v>133</v>
      </c>
      <c r="D39" s="2" t="s">
        <v>67</v>
      </c>
      <c r="E39" s="2" t="s">
        <v>37</v>
      </c>
      <c r="F39" s="2">
        <f t="shared" si="0"/>
        <v>9</v>
      </c>
      <c r="G39" s="3">
        <v>580.79999999999995</v>
      </c>
      <c r="H39">
        <f t="shared" si="1"/>
        <v>5227.2</v>
      </c>
    </row>
    <row r="40" spans="1:8" x14ac:dyDescent="0.25">
      <c r="A40" s="2" t="s">
        <v>134</v>
      </c>
      <c r="B40" s="2" t="s">
        <v>91</v>
      </c>
      <c r="C40" s="2" t="s">
        <v>135</v>
      </c>
      <c r="D40" s="2" t="s">
        <v>67</v>
      </c>
      <c r="E40" s="2" t="s">
        <v>37</v>
      </c>
      <c r="F40" s="2">
        <f t="shared" si="0"/>
        <v>9</v>
      </c>
      <c r="G40" s="3">
        <v>162.91</v>
      </c>
      <c r="H40">
        <f t="shared" si="1"/>
        <v>1466.19</v>
      </c>
    </row>
    <row r="41" spans="1:8" x14ac:dyDescent="0.25">
      <c r="A41" s="2" t="s">
        <v>136</v>
      </c>
      <c r="B41" s="2" t="s">
        <v>91</v>
      </c>
      <c r="C41" s="2" t="s">
        <v>137</v>
      </c>
      <c r="D41" s="2" t="s">
        <v>67</v>
      </c>
      <c r="E41" s="2" t="s">
        <v>37</v>
      </c>
      <c r="F41" s="2">
        <f t="shared" si="0"/>
        <v>9</v>
      </c>
      <c r="G41" s="3">
        <v>205.6</v>
      </c>
      <c r="H41">
        <f t="shared" si="1"/>
        <v>1850.3999999999999</v>
      </c>
    </row>
    <row r="42" spans="1:8" x14ac:dyDescent="0.25">
      <c r="A42" s="2" t="s">
        <v>138</v>
      </c>
      <c r="B42" s="2" t="s">
        <v>91</v>
      </c>
      <c r="C42" s="2" t="s">
        <v>139</v>
      </c>
      <c r="D42" s="2" t="s">
        <v>67</v>
      </c>
      <c r="E42" s="2" t="s">
        <v>37</v>
      </c>
      <c r="F42" s="2">
        <f t="shared" si="0"/>
        <v>9</v>
      </c>
      <c r="G42" s="3">
        <v>260.54000000000002</v>
      </c>
      <c r="H42">
        <f t="shared" si="1"/>
        <v>2344.86</v>
      </c>
    </row>
    <row r="43" spans="1:8" x14ac:dyDescent="0.25">
      <c r="A43" s="2" t="s">
        <v>140</v>
      </c>
      <c r="B43" s="2" t="s">
        <v>91</v>
      </c>
      <c r="C43" s="2" t="s">
        <v>141</v>
      </c>
      <c r="D43" s="2" t="s">
        <v>67</v>
      </c>
      <c r="E43" s="2" t="s">
        <v>37</v>
      </c>
      <c r="F43" s="2">
        <f t="shared" si="0"/>
        <v>9</v>
      </c>
      <c r="G43" s="3">
        <v>1681.83</v>
      </c>
      <c r="H43">
        <f t="shared" si="1"/>
        <v>15136.47</v>
      </c>
    </row>
    <row r="44" spans="1:8" x14ac:dyDescent="0.25">
      <c r="A44" s="2" t="s">
        <v>142</v>
      </c>
      <c r="B44" s="2" t="s">
        <v>91</v>
      </c>
      <c r="C44" s="2" t="s">
        <v>143</v>
      </c>
      <c r="D44" s="2" t="s">
        <v>67</v>
      </c>
      <c r="E44" s="2" t="s">
        <v>37</v>
      </c>
      <c r="F44" s="2">
        <f t="shared" si="0"/>
        <v>9</v>
      </c>
      <c r="G44" s="3">
        <v>165.92</v>
      </c>
      <c r="H44">
        <f t="shared" si="1"/>
        <v>1493.28</v>
      </c>
    </row>
    <row r="45" spans="1:8" x14ac:dyDescent="0.25">
      <c r="A45" s="2" t="s">
        <v>144</v>
      </c>
      <c r="B45" s="2" t="s">
        <v>91</v>
      </c>
      <c r="C45" s="2" t="s">
        <v>145</v>
      </c>
      <c r="D45" s="2" t="s">
        <v>67</v>
      </c>
      <c r="E45" s="2" t="s">
        <v>37</v>
      </c>
      <c r="F45" s="2">
        <f t="shared" si="0"/>
        <v>9</v>
      </c>
      <c r="G45" s="3">
        <v>4799.67</v>
      </c>
      <c r="H45">
        <f t="shared" si="1"/>
        <v>43197.03</v>
      </c>
    </row>
    <row r="46" spans="1:8" x14ac:dyDescent="0.25">
      <c r="A46" s="2" t="s">
        <v>146</v>
      </c>
      <c r="B46" s="2" t="s">
        <v>147</v>
      </c>
      <c r="C46" s="2" t="s">
        <v>148</v>
      </c>
      <c r="D46" s="2" t="s">
        <v>67</v>
      </c>
      <c r="E46" s="2" t="s">
        <v>37</v>
      </c>
      <c r="F46" s="2">
        <f t="shared" si="0"/>
        <v>9</v>
      </c>
      <c r="G46" s="3">
        <v>1035.24</v>
      </c>
      <c r="H46">
        <f t="shared" si="1"/>
        <v>9317.16</v>
      </c>
    </row>
    <row r="47" spans="1:8" x14ac:dyDescent="0.25">
      <c r="A47" s="2" t="s">
        <v>17</v>
      </c>
      <c r="B47" s="2" t="s">
        <v>149</v>
      </c>
      <c r="C47" s="2" t="s">
        <v>150</v>
      </c>
      <c r="D47" s="2" t="s">
        <v>67</v>
      </c>
      <c r="E47" s="2" t="s">
        <v>37</v>
      </c>
      <c r="F47" s="2">
        <f t="shared" si="0"/>
        <v>9</v>
      </c>
      <c r="G47" s="3">
        <v>3029.4</v>
      </c>
      <c r="H47">
        <f t="shared" si="1"/>
        <v>27264.600000000002</v>
      </c>
    </row>
    <row r="48" spans="1:8" x14ac:dyDescent="0.25">
      <c r="A48" s="2" t="s">
        <v>151</v>
      </c>
      <c r="B48" s="2" t="s">
        <v>152</v>
      </c>
      <c r="C48" s="2" t="s">
        <v>153</v>
      </c>
      <c r="D48" s="2" t="s">
        <v>67</v>
      </c>
      <c r="E48" s="2" t="s">
        <v>37</v>
      </c>
      <c r="F48" s="2">
        <f t="shared" si="0"/>
        <v>9</v>
      </c>
      <c r="G48" s="3">
        <v>598.95000000000005</v>
      </c>
      <c r="H48">
        <f t="shared" si="1"/>
        <v>5390.55</v>
      </c>
    </row>
    <row r="49" spans="1:8" x14ac:dyDescent="0.25">
      <c r="A49" s="2" t="s">
        <v>154</v>
      </c>
      <c r="B49" s="2" t="s">
        <v>155</v>
      </c>
      <c r="C49" s="2" t="s">
        <v>156</v>
      </c>
      <c r="D49" s="2" t="s">
        <v>67</v>
      </c>
      <c r="E49" s="2" t="s">
        <v>37</v>
      </c>
      <c r="F49" s="2">
        <f t="shared" si="0"/>
        <v>9</v>
      </c>
      <c r="G49" s="3">
        <v>332.75</v>
      </c>
      <c r="H49">
        <f t="shared" si="1"/>
        <v>2994.75</v>
      </c>
    </row>
    <row r="50" spans="1:8" x14ac:dyDescent="0.25">
      <c r="A50" s="2" t="s">
        <v>157</v>
      </c>
      <c r="B50" s="2" t="s">
        <v>155</v>
      </c>
      <c r="C50" s="2" t="s">
        <v>158</v>
      </c>
      <c r="D50" s="2" t="s">
        <v>2</v>
      </c>
      <c r="E50" s="2" t="s">
        <v>67</v>
      </c>
      <c r="F50" s="2">
        <f t="shared" si="0"/>
        <v>10</v>
      </c>
      <c r="G50" s="3">
        <v>3421.95</v>
      </c>
      <c r="H50">
        <f t="shared" si="1"/>
        <v>34219.5</v>
      </c>
    </row>
    <row r="51" spans="1:8" x14ac:dyDescent="0.25">
      <c r="A51" s="2" t="s">
        <v>159</v>
      </c>
      <c r="B51" s="2" t="s">
        <v>160</v>
      </c>
      <c r="C51" s="2" t="s">
        <v>161</v>
      </c>
      <c r="D51" s="2" t="s">
        <v>2</v>
      </c>
      <c r="E51" s="2" t="s">
        <v>162</v>
      </c>
      <c r="F51" s="2">
        <f t="shared" si="0"/>
        <v>7</v>
      </c>
      <c r="G51" s="3">
        <v>1472.17</v>
      </c>
      <c r="H51">
        <f t="shared" si="1"/>
        <v>10305.19</v>
      </c>
    </row>
    <row r="52" spans="1:8" x14ac:dyDescent="0.25">
      <c r="A52" s="2" t="s">
        <v>163</v>
      </c>
      <c r="B52" s="2" t="s">
        <v>164</v>
      </c>
      <c r="C52" s="2" t="s">
        <v>165</v>
      </c>
      <c r="D52" s="2" t="s">
        <v>2</v>
      </c>
      <c r="E52" s="2" t="s">
        <v>67</v>
      </c>
      <c r="F52" s="2">
        <f t="shared" si="0"/>
        <v>10</v>
      </c>
      <c r="G52" s="3">
        <v>323.07</v>
      </c>
      <c r="H52">
        <f t="shared" si="1"/>
        <v>3230.7</v>
      </c>
    </row>
    <row r="53" spans="1:8" x14ac:dyDescent="0.25">
      <c r="A53" s="2" t="s">
        <v>166</v>
      </c>
      <c r="B53" s="2" t="s">
        <v>167</v>
      </c>
      <c r="C53" s="2" t="s">
        <v>168</v>
      </c>
      <c r="D53" s="2" t="s">
        <v>169</v>
      </c>
      <c r="E53" s="2" t="s">
        <v>67</v>
      </c>
      <c r="F53" s="2">
        <f t="shared" si="0"/>
        <v>11</v>
      </c>
      <c r="G53" s="3">
        <v>4477</v>
      </c>
      <c r="H53">
        <f t="shared" si="1"/>
        <v>49247</v>
      </c>
    </row>
    <row r="54" spans="1:8" x14ac:dyDescent="0.25">
      <c r="A54" s="2" t="s">
        <v>170</v>
      </c>
      <c r="B54" s="2" t="s">
        <v>171</v>
      </c>
      <c r="C54" s="2" t="s">
        <v>172</v>
      </c>
      <c r="D54" s="2" t="s">
        <v>169</v>
      </c>
      <c r="E54" s="2" t="s">
        <v>67</v>
      </c>
      <c r="F54" s="2">
        <f t="shared" si="0"/>
        <v>11</v>
      </c>
      <c r="G54" s="3">
        <v>1320</v>
      </c>
      <c r="H54">
        <f t="shared" si="1"/>
        <v>14520</v>
      </c>
    </row>
    <row r="55" spans="1:8" x14ac:dyDescent="0.25">
      <c r="A55" s="2" t="s">
        <v>173</v>
      </c>
      <c r="B55" s="2" t="s">
        <v>174</v>
      </c>
      <c r="C55" s="2" t="s">
        <v>175</v>
      </c>
      <c r="D55" s="2" t="s">
        <v>2</v>
      </c>
      <c r="E55" s="2" t="s">
        <v>162</v>
      </c>
      <c r="F55" s="2">
        <f t="shared" si="0"/>
        <v>7</v>
      </c>
      <c r="G55" s="3">
        <v>2621.83</v>
      </c>
      <c r="H55">
        <f t="shared" si="1"/>
        <v>18352.809999999998</v>
      </c>
    </row>
    <row r="56" spans="1:8" x14ac:dyDescent="0.25">
      <c r="A56" s="2" t="s">
        <v>176</v>
      </c>
      <c r="B56" s="2" t="s">
        <v>174</v>
      </c>
      <c r="C56" s="2" t="s">
        <v>177</v>
      </c>
      <c r="D56" s="2" t="s">
        <v>2</v>
      </c>
      <c r="E56" s="2" t="s">
        <v>162</v>
      </c>
      <c r="F56" s="2">
        <f t="shared" si="0"/>
        <v>7</v>
      </c>
      <c r="G56" s="3">
        <v>2671.68</v>
      </c>
      <c r="H56">
        <f t="shared" si="1"/>
        <v>18701.759999999998</v>
      </c>
    </row>
    <row r="57" spans="1:8" x14ac:dyDescent="0.25">
      <c r="A57" s="2" t="s">
        <v>178</v>
      </c>
      <c r="B57" s="2" t="s">
        <v>174</v>
      </c>
      <c r="C57" s="2" t="s">
        <v>179</v>
      </c>
      <c r="D57" s="2" t="s">
        <v>2</v>
      </c>
      <c r="E57" s="2" t="s">
        <v>162</v>
      </c>
      <c r="F57" s="2">
        <f t="shared" si="0"/>
        <v>7</v>
      </c>
      <c r="G57" s="3">
        <v>1161.5999999999999</v>
      </c>
      <c r="H57">
        <f t="shared" si="1"/>
        <v>8131.1999999999989</v>
      </c>
    </row>
    <row r="58" spans="1:8" x14ac:dyDescent="0.25">
      <c r="A58" s="2" t="s">
        <v>180</v>
      </c>
      <c r="B58" s="2" t="s">
        <v>181</v>
      </c>
      <c r="C58" s="2" t="s">
        <v>182</v>
      </c>
      <c r="D58" s="2" t="s">
        <v>2</v>
      </c>
      <c r="E58" s="2" t="s">
        <v>2</v>
      </c>
      <c r="F58" s="2">
        <f t="shared" si="0"/>
        <v>0</v>
      </c>
      <c r="G58" s="3">
        <v>375000</v>
      </c>
      <c r="H58">
        <f t="shared" si="1"/>
        <v>0</v>
      </c>
    </row>
    <row r="59" spans="1:8" x14ac:dyDescent="0.25">
      <c r="A59" s="2" t="s">
        <v>183</v>
      </c>
      <c r="B59" s="2" t="s">
        <v>184</v>
      </c>
      <c r="C59" s="2" t="s">
        <v>185</v>
      </c>
      <c r="D59" s="2" t="s">
        <v>37</v>
      </c>
      <c r="E59" s="2" t="s">
        <v>13</v>
      </c>
      <c r="F59" s="2">
        <f t="shared" si="0"/>
        <v>7</v>
      </c>
      <c r="G59" s="3">
        <v>1270.5</v>
      </c>
      <c r="H59">
        <f t="shared" si="1"/>
        <v>8893.5</v>
      </c>
    </row>
    <row r="60" spans="1:8" x14ac:dyDescent="0.25">
      <c r="A60" s="2" t="s">
        <v>186</v>
      </c>
      <c r="B60" s="2" t="s">
        <v>187</v>
      </c>
      <c r="C60" s="2" t="s">
        <v>188</v>
      </c>
      <c r="D60" s="2" t="s">
        <v>67</v>
      </c>
      <c r="E60" s="2" t="s">
        <v>37</v>
      </c>
      <c r="F60" s="2">
        <f t="shared" si="0"/>
        <v>9</v>
      </c>
      <c r="G60" s="3">
        <v>485.1</v>
      </c>
      <c r="H60">
        <f t="shared" si="1"/>
        <v>4365.9000000000005</v>
      </c>
    </row>
    <row r="61" spans="1:8" x14ac:dyDescent="0.25">
      <c r="A61" s="2" t="s">
        <v>189</v>
      </c>
      <c r="B61" s="2" t="s">
        <v>190</v>
      </c>
      <c r="C61" s="2" t="s">
        <v>191</v>
      </c>
      <c r="D61" s="2" t="s">
        <v>169</v>
      </c>
      <c r="E61" s="2" t="s">
        <v>162</v>
      </c>
      <c r="F61" s="2">
        <f t="shared" si="0"/>
        <v>8</v>
      </c>
      <c r="G61" s="3">
        <v>2266.52</v>
      </c>
      <c r="H61">
        <f t="shared" si="1"/>
        <v>18132.16</v>
      </c>
    </row>
    <row r="62" spans="1:8" x14ac:dyDescent="0.25">
      <c r="A62" s="2" t="s">
        <v>192</v>
      </c>
      <c r="B62" s="2" t="s">
        <v>78</v>
      </c>
      <c r="C62" s="2" t="s">
        <v>193</v>
      </c>
      <c r="D62" s="2" t="s">
        <v>67</v>
      </c>
      <c r="E62" s="2" t="s">
        <v>37</v>
      </c>
      <c r="F62" s="2">
        <f t="shared" si="0"/>
        <v>9</v>
      </c>
      <c r="G62" s="3">
        <v>69.650000000000006</v>
      </c>
      <c r="H62">
        <f t="shared" si="1"/>
        <v>626.85</v>
      </c>
    </row>
    <row r="63" spans="1:8" x14ac:dyDescent="0.25">
      <c r="A63" s="2" t="s">
        <v>194</v>
      </c>
      <c r="B63" s="2" t="s">
        <v>195</v>
      </c>
      <c r="C63" s="2" t="s">
        <v>196</v>
      </c>
      <c r="D63" s="2" t="s">
        <v>169</v>
      </c>
      <c r="E63" s="2" t="s">
        <v>67</v>
      </c>
      <c r="F63" s="2">
        <f t="shared" si="0"/>
        <v>11</v>
      </c>
      <c r="G63" s="3">
        <v>328.35</v>
      </c>
      <c r="H63">
        <f t="shared" si="1"/>
        <v>3611.8500000000004</v>
      </c>
    </row>
    <row r="64" spans="1:8" x14ac:dyDescent="0.25">
      <c r="A64" s="2" t="s">
        <v>197</v>
      </c>
      <c r="B64" s="2" t="s">
        <v>198</v>
      </c>
      <c r="C64" s="2" t="s">
        <v>199</v>
      </c>
      <c r="D64" s="2" t="s">
        <v>2</v>
      </c>
      <c r="E64" s="2" t="s">
        <v>162</v>
      </c>
      <c r="F64" s="2">
        <f t="shared" si="0"/>
        <v>7</v>
      </c>
      <c r="G64" s="3">
        <v>16407.599999999999</v>
      </c>
      <c r="H64">
        <f t="shared" si="1"/>
        <v>114853.19999999998</v>
      </c>
    </row>
    <row r="65" spans="1:8" x14ac:dyDescent="0.25">
      <c r="A65" s="2" t="s">
        <v>200</v>
      </c>
      <c r="B65" s="2" t="s">
        <v>201</v>
      </c>
      <c r="C65" s="2" t="s">
        <v>202</v>
      </c>
      <c r="D65" s="2" t="s">
        <v>67</v>
      </c>
      <c r="E65" s="2" t="s">
        <v>37</v>
      </c>
      <c r="F65" s="2">
        <f t="shared" si="0"/>
        <v>9</v>
      </c>
      <c r="G65" s="3">
        <v>211.23</v>
      </c>
      <c r="H65">
        <f t="shared" si="1"/>
        <v>1901.07</v>
      </c>
    </row>
    <row r="66" spans="1:8" x14ac:dyDescent="0.25">
      <c r="A66" s="2" t="s">
        <v>203</v>
      </c>
      <c r="B66" s="2" t="s">
        <v>50</v>
      </c>
      <c r="C66" s="2" t="s">
        <v>204</v>
      </c>
      <c r="D66" s="2" t="s">
        <v>169</v>
      </c>
      <c r="E66" s="2" t="s">
        <v>67</v>
      </c>
      <c r="F66" s="2">
        <f t="shared" si="0"/>
        <v>11</v>
      </c>
      <c r="G66" s="3">
        <v>969.6</v>
      </c>
      <c r="H66">
        <f t="shared" si="1"/>
        <v>10665.6</v>
      </c>
    </row>
    <row r="67" spans="1:8" x14ac:dyDescent="0.25">
      <c r="A67" s="2" t="s">
        <v>205</v>
      </c>
      <c r="B67" s="2" t="s">
        <v>50</v>
      </c>
      <c r="C67" s="2" t="s">
        <v>206</v>
      </c>
      <c r="D67" s="2" t="s">
        <v>169</v>
      </c>
      <c r="E67" s="2" t="s">
        <v>67</v>
      </c>
      <c r="F67" s="2">
        <f t="shared" si="0"/>
        <v>11</v>
      </c>
      <c r="G67" s="3">
        <v>694.47</v>
      </c>
      <c r="H67">
        <f t="shared" si="1"/>
        <v>7639.17</v>
      </c>
    </row>
    <row r="68" spans="1:8" x14ac:dyDescent="0.25">
      <c r="A68" s="2" t="s">
        <v>207</v>
      </c>
      <c r="B68" s="2" t="s">
        <v>111</v>
      </c>
      <c r="C68" s="2" t="s">
        <v>208</v>
      </c>
      <c r="D68" s="2" t="s">
        <v>33</v>
      </c>
      <c r="E68" s="2" t="s">
        <v>33</v>
      </c>
      <c r="F68" s="2">
        <f t="shared" si="0"/>
        <v>0</v>
      </c>
      <c r="G68" s="3">
        <v>1500.28</v>
      </c>
      <c r="H68">
        <f t="shared" si="1"/>
        <v>0</v>
      </c>
    </row>
    <row r="69" spans="1:8" x14ac:dyDescent="0.25">
      <c r="A69" s="2" t="s">
        <v>209</v>
      </c>
      <c r="B69" s="2" t="s">
        <v>210</v>
      </c>
      <c r="C69" s="2" t="s">
        <v>211</v>
      </c>
      <c r="D69" s="2" t="s">
        <v>37</v>
      </c>
      <c r="E69" s="2" t="s">
        <v>13</v>
      </c>
      <c r="F69" s="2">
        <f t="shared" si="0"/>
        <v>7</v>
      </c>
      <c r="G69" s="3">
        <v>2702.39</v>
      </c>
      <c r="H69">
        <f t="shared" si="1"/>
        <v>18916.73</v>
      </c>
    </row>
    <row r="70" spans="1:8" x14ac:dyDescent="0.25">
      <c r="A70" s="2" t="s">
        <v>212</v>
      </c>
      <c r="B70" s="2" t="s">
        <v>213</v>
      </c>
      <c r="C70" s="2" t="s">
        <v>214</v>
      </c>
      <c r="D70" s="2" t="s">
        <v>169</v>
      </c>
      <c r="E70" s="2" t="s">
        <v>67</v>
      </c>
      <c r="F70" s="2">
        <f t="shared" si="0"/>
        <v>11</v>
      </c>
      <c r="G70" s="3">
        <v>145.19999999999999</v>
      </c>
      <c r="H70">
        <f t="shared" si="1"/>
        <v>1597.1999999999998</v>
      </c>
    </row>
    <row r="71" spans="1:8" x14ac:dyDescent="0.25">
      <c r="A71" s="2" t="s">
        <v>215</v>
      </c>
      <c r="B71" s="2" t="s">
        <v>213</v>
      </c>
      <c r="C71" s="2" t="s">
        <v>216</v>
      </c>
      <c r="D71" s="2" t="s">
        <v>169</v>
      </c>
      <c r="E71" s="2" t="s">
        <v>67</v>
      </c>
      <c r="F71" s="2">
        <f t="shared" ref="F71:F134" si="2">+E71-D71</f>
        <v>11</v>
      </c>
      <c r="G71" s="3">
        <v>181.5</v>
      </c>
      <c r="H71">
        <f t="shared" ref="H71:H134" si="3">F71*G71</f>
        <v>1996.5</v>
      </c>
    </row>
    <row r="72" spans="1:8" x14ac:dyDescent="0.25">
      <c r="A72" s="2" t="s">
        <v>217</v>
      </c>
      <c r="B72" s="2" t="s">
        <v>213</v>
      </c>
      <c r="C72" s="2" t="s">
        <v>218</v>
      </c>
      <c r="D72" s="2" t="s">
        <v>169</v>
      </c>
      <c r="E72" s="2" t="s">
        <v>67</v>
      </c>
      <c r="F72" s="2">
        <f t="shared" si="2"/>
        <v>11</v>
      </c>
      <c r="G72" s="3">
        <v>145.19999999999999</v>
      </c>
      <c r="H72">
        <f t="shared" si="3"/>
        <v>1597.1999999999998</v>
      </c>
    </row>
    <row r="73" spans="1:8" x14ac:dyDescent="0.25">
      <c r="A73" s="2" t="s">
        <v>219</v>
      </c>
      <c r="B73" s="2" t="s">
        <v>220</v>
      </c>
      <c r="C73" s="2" t="s">
        <v>221</v>
      </c>
      <c r="D73" s="2" t="s">
        <v>169</v>
      </c>
      <c r="E73" s="2" t="s">
        <v>37</v>
      </c>
      <c r="F73" s="2">
        <f t="shared" si="2"/>
        <v>20</v>
      </c>
      <c r="G73" s="3">
        <v>18148.79</v>
      </c>
      <c r="H73">
        <f t="shared" si="3"/>
        <v>362975.80000000005</v>
      </c>
    </row>
    <row r="74" spans="1:8" x14ac:dyDescent="0.25">
      <c r="A74" s="2" t="s">
        <v>222</v>
      </c>
      <c r="B74" s="2" t="s">
        <v>223</v>
      </c>
      <c r="C74" s="2" t="s">
        <v>224</v>
      </c>
      <c r="D74" s="2" t="s">
        <v>67</v>
      </c>
      <c r="E74" s="2" t="s">
        <v>37</v>
      </c>
      <c r="F74" s="2">
        <f t="shared" si="2"/>
        <v>9</v>
      </c>
      <c r="G74" s="3">
        <v>16083.25</v>
      </c>
      <c r="H74">
        <f t="shared" si="3"/>
        <v>144749.25</v>
      </c>
    </row>
    <row r="75" spans="1:8" x14ac:dyDescent="0.25">
      <c r="A75" s="2" t="s">
        <v>225</v>
      </c>
      <c r="B75" s="2" t="s">
        <v>226</v>
      </c>
      <c r="C75" s="2" t="s">
        <v>227</v>
      </c>
      <c r="D75" s="2" t="s">
        <v>67</v>
      </c>
      <c r="E75" s="2" t="s">
        <v>37</v>
      </c>
      <c r="F75" s="2">
        <f t="shared" si="2"/>
        <v>9</v>
      </c>
      <c r="G75" s="3">
        <v>4152.07</v>
      </c>
      <c r="H75">
        <f t="shared" si="3"/>
        <v>37368.629999999997</v>
      </c>
    </row>
    <row r="76" spans="1:8" x14ac:dyDescent="0.25">
      <c r="A76" s="2" t="s">
        <v>228</v>
      </c>
      <c r="B76" s="2" t="s">
        <v>50</v>
      </c>
      <c r="C76" s="2" t="s">
        <v>229</v>
      </c>
      <c r="D76" s="2" t="s">
        <v>169</v>
      </c>
      <c r="E76" s="2" t="s">
        <v>67</v>
      </c>
      <c r="F76" s="2">
        <f t="shared" si="2"/>
        <v>11</v>
      </c>
      <c r="G76" s="3">
        <v>1293.3599999999999</v>
      </c>
      <c r="H76">
        <f t="shared" si="3"/>
        <v>14226.96</v>
      </c>
    </row>
    <row r="77" spans="1:8" x14ac:dyDescent="0.25">
      <c r="A77" s="2" t="s">
        <v>230</v>
      </c>
      <c r="B77" s="2" t="s">
        <v>231</v>
      </c>
      <c r="C77" s="2" t="s">
        <v>232</v>
      </c>
      <c r="D77" s="2" t="s">
        <v>169</v>
      </c>
      <c r="E77" s="2" t="s">
        <v>67</v>
      </c>
      <c r="F77" s="2">
        <f t="shared" si="2"/>
        <v>11</v>
      </c>
      <c r="G77" s="3">
        <v>636</v>
      </c>
      <c r="H77">
        <f t="shared" si="3"/>
        <v>6996</v>
      </c>
    </row>
    <row r="78" spans="1:8" x14ac:dyDescent="0.25">
      <c r="A78" s="2" t="s">
        <v>233</v>
      </c>
      <c r="B78" s="2" t="s">
        <v>50</v>
      </c>
      <c r="C78" s="2" t="s">
        <v>234</v>
      </c>
      <c r="D78" s="2" t="s">
        <v>169</v>
      </c>
      <c r="E78" s="2" t="s">
        <v>67</v>
      </c>
      <c r="F78" s="2">
        <f t="shared" si="2"/>
        <v>11</v>
      </c>
      <c r="G78" s="3">
        <v>3130.15</v>
      </c>
      <c r="H78">
        <f t="shared" si="3"/>
        <v>34431.65</v>
      </c>
    </row>
    <row r="79" spans="1:8" x14ac:dyDescent="0.25">
      <c r="A79" s="2" t="s">
        <v>235</v>
      </c>
      <c r="B79" s="2" t="s">
        <v>69</v>
      </c>
      <c r="C79" s="2" t="s">
        <v>236</v>
      </c>
      <c r="D79" s="2" t="s">
        <v>169</v>
      </c>
      <c r="E79" s="2" t="s">
        <v>67</v>
      </c>
      <c r="F79" s="2">
        <f t="shared" si="2"/>
        <v>11</v>
      </c>
      <c r="G79" s="3">
        <v>2420</v>
      </c>
      <c r="H79">
        <f t="shared" si="3"/>
        <v>26620</v>
      </c>
    </row>
    <row r="80" spans="1:8" x14ac:dyDescent="0.25">
      <c r="A80" s="2" t="s">
        <v>237</v>
      </c>
      <c r="B80" s="2" t="s">
        <v>238</v>
      </c>
      <c r="C80" s="2" t="s">
        <v>239</v>
      </c>
      <c r="D80" s="2" t="s">
        <v>169</v>
      </c>
      <c r="E80" s="2" t="s">
        <v>67</v>
      </c>
      <c r="F80" s="2">
        <f t="shared" si="2"/>
        <v>11</v>
      </c>
      <c r="G80" s="3">
        <v>155.11000000000001</v>
      </c>
      <c r="H80">
        <f t="shared" si="3"/>
        <v>1706.21</v>
      </c>
    </row>
    <row r="81" spans="1:8" x14ac:dyDescent="0.25">
      <c r="A81" s="2" t="s">
        <v>240</v>
      </c>
      <c r="B81" s="2" t="s">
        <v>238</v>
      </c>
      <c r="C81" s="2" t="s">
        <v>241</v>
      </c>
      <c r="D81" s="2" t="s">
        <v>169</v>
      </c>
      <c r="E81" s="2" t="s">
        <v>67</v>
      </c>
      <c r="F81" s="2">
        <f t="shared" si="2"/>
        <v>11</v>
      </c>
      <c r="G81" s="3">
        <v>276.52</v>
      </c>
      <c r="H81">
        <f t="shared" si="3"/>
        <v>3041.72</v>
      </c>
    </row>
    <row r="82" spans="1:8" x14ac:dyDescent="0.25">
      <c r="A82" s="2" t="s">
        <v>242</v>
      </c>
      <c r="B82" s="2" t="s">
        <v>223</v>
      </c>
      <c r="C82" s="2" t="s">
        <v>243</v>
      </c>
      <c r="D82" s="2" t="s">
        <v>2</v>
      </c>
      <c r="E82" s="2" t="s">
        <v>162</v>
      </c>
      <c r="F82" s="2">
        <f t="shared" si="2"/>
        <v>7</v>
      </c>
      <c r="G82" s="3">
        <v>47997.46</v>
      </c>
      <c r="H82">
        <f t="shared" si="3"/>
        <v>335982.22</v>
      </c>
    </row>
    <row r="83" spans="1:8" x14ac:dyDescent="0.25">
      <c r="A83" s="2" t="s">
        <v>244</v>
      </c>
      <c r="B83" s="2" t="s">
        <v>50</v>
      </c>
      <c r="C83" s="2" t="s">
        <v>245</v>
      </c>
      <c r="D83" s="2" t="s">
        <v>67</v>
      </c>
      <c r="E83" s="2" t="s">
        <v>37</v>
      </c>
      <c r="F83" s="2">
        <f t="shared" si="2"/>
        <v>9</v>
      </c>
      <c r="G83" s="3">
        <v>749.4</v>
      </c>
      <c r="H83">
        <f t="shared" si="3"/>
        <v>6744.5999999999995</v>
      </c>
    </row>
    <row r="84" spans="1:8" x14ac:dyDescent="0.25">
      <c r="A84" s="2" t="s">
        <v>246</v>
      </c>
      <c r="B84" s="2" t="s">
        <v>78</v>
      </c>
      <c r="C84" s="2" t="s">
        <v>247</v>
      </c>
      <c r="D84" s="2" t="s">
        <v>67</v>
      </c>
      <c r="E84" s="2" t="s">
        <v>37</v>
      </c>
      <c r="F84" s="2">
        <f t="shared" si="2"/>
        <v>9</v>
      </c>
      <c r="G84" s="3">
        <v>958.32</v>
      </c>
      <c r="H84">
        <f t="shared" si="3"/>
        <v>8624.880000000001</v>
      </c>
    </row>
    <row r="85" spans="1:8" x14ac:dyDescent="0.25">
      <c r="A85" s="2" t="s">
        <v>248</v>
      </c>
      <c r="B85" s="2" t="s">
        <v>78</v>
      </c>
      <c r="C85" s="2" t="s">
        <v>249</v>
      </c>
      <c r="D85" s="2" t="s">
        <v>67</v>
      </c>
      <c r="E85" s="2" t="s">
        <v>37</v>
      </c>
      <c r="F85" s="2">
        <f t="shared" si="2"/>
        <v>9</v>
      </c>
      <c r="G85" s="3">
        <v>1633.5</v>
      </c>
      <c r="H85">
        <f t="shared" si="3"/>
        <v>14701.5</v>
      </c>
    </row>
    <row r="86" spans="1:8" x14ac:dyDescent="0.25">
      <c r="A86" s="2" t="s">
        <v>250</v>
      </c>
      <c r="B86" s="2" t="s">
        <v>78</v>
      </c>
      <c r="C86" s="2" t="s">
        <v>251</v>
      </c>
      <c r="D86" s="2" t="s">
        <v>67</v>
      </c>
      <c r="E86" s="2" t="s">
        <v>37</v>
      </c>
      <c r="F86" s="2">
        <f t="shared" si="2"/>
        <v>9</v>
      </c>
      <c r="G86" s="3">
        <v>18660.689999999999</v>
      </c>
      <c r="H86">
        <f t="shared" si="3"/>
        <v>167946.21</v>
      </c>
    </row>
    <row r="87" spans="1:8" x14ac:dyDescent="0.25">
      <c r="A87" s="2" t="s">
        <v>252</v>
      </c>
      <c r="B87" s="2" t="s">
        <v>50</v>
      </c>
      <c r="C87" s="2" t="s">
        <v>253</v>
      </c>
      <c r="D87" s="2" t="s">
        <v>67</v>
      </c>
      <c r="E87" s="2" t="s">
        <v>37</v>
      </c>
      <c r="F87" s="2">
        <f t="shared" si="2"/>
        <v>9</v>
      </c>
      <c r="G87" s="3">
        <v>1490</v>
      </c>
      <c r="H87">
        <f t="shared" si="3"/>
        <v>13410</v>
      </c>
    </row>
    <row r="88" spans="1:8" x14ac:dyDescent="0.25">
      <c r="A88" s="2" t="s">
        <v>254</v>
      </c>
      <c r="B88" s="2" t="s">
        <v>50</v>
      </c>
      <c r="C88" s="2" t="s">
        <v>255</v>
      </c>
      <c r="D88" s="2" t="s">
        <v>256</v>
      </c>
      <c r="E88" s="2" t="s">
        <v>67</v>
      </c>
      <c r="F88" s="2">
        <f t="shared" si="2"/>
        <v>12</v>
      </c>
      <c r="G88" s="3">
        <v>606.41999999999996</v>
      </c>
      <c r="H88">
        <f t="shared" si="3"/>
        <v>7277.0399999999991</v>
      </c>
    </row>
    <row r="89" spans="1:8" x14ac:dyDescent="0.25">
      <c r="A89" s="2" t="s">
        <v>257</v>
      </c>
      <c r="B89" s="2" t="s">
        <v>50</v>
      </c>
      <c r="C89" s="2" t="s">
        <v>258</v>
      </c>
      <c r="D89" s="2" t="s">
        <v>256</v>
      </c>
      <c r="E89" s="2" t="s">
        <v>67</v>
      </c>
      <c r="F89" s="2">
        <f t="shared" si="2"/>
        <v>12</v>
      </c>
      <c r="G89" s="3">
        <v>385.82</v>
      </c>
      <c r="H89">
        <f t="shared" si="3"/>
        <v>4629.84</v>
      </c>
    </row>
    <row r="90" spans="1:8" x14ac:dyDescent="0.25">
      <c r="A90" s="2" t="s">
        <v>259</v>
      </c>
      <c r="B90" s="2" t="s">
        <v>50</v>
      </c>
      <c r="C90" s="2" t="s">
        <v>260</v>
      </c>
      <c r="D90" s="2" t="s">
        <v>169</v>
      </c>
      <c r="E90" s="2" t="s">
        <v>67</v>
      </c>
      <c r="F90" s="2">
        <f t="shared" si="2"/>
        <v>11</v>
      </c>
      <c r="G90" s="3">
        <v>104.09</v>
      </c>
      <c r="H90">
        <f t="shared" si="3"/>
        <v>1144.99</v>
      </c>
    </row>
    <row r="91" spans="1:8" x14ac:dyDescent="0.25">
      <c r="A91" s="2" t="s">
        <v>261</v>
      </c>
      <c r="B91" s="2" t="s">
        <v>50</v>
      </c>
      <c r="C91" s="2" t="s">
        <v>262</v>
      </c>
      <c r="D91" s="2" t="s">
        <v>256</v>
      </c>
      <c r="E91" s="2" t="s">
        <v>67</v>
      </c>
      <c r="F91" s="2">
        <f t="shared" si="2"/>
        <v>12</v>
      </c>
      <c r="G91" s="3">
        <v>254.06</v>
      </c>
      <c r="H91">
        <f t="shared" si="3"/>
        <v>3048.7200000000003</v>
      </c>
    </row>
    <row r="92" spans="1:8" x14ac:dyDescent="0.25">
      <c r="A92" s="2" t="s">
        <v>263</v>
      </c>
      <c r="B92" s="2" t="s">
        <v>50</v>
      </c>
      <c r="C92" s="2" t="s">
        <v>264</v>
      </c>
      <c r="D92" s="2" t="s">
        <v>256</v>
      </c>
      <c r="E92" s="2" t="s">
        <v>67</v>
      </c>
      <c r="F92" s="2">
        <f t="shared" si="2"/>
        <v>12</v>
      </c>
      <c r="G92" s="3">
        <v>226.05</v>
      </c>
      <c r="H92">
        <f t="shared" si="3"/>
        <v>2712.6000000000004</v>
      </c>
    </row>
    <row r="93" spans="1:8" x14ac:dyDescent="0.25">
      <c r="A93" s="2" t="s">
        <v>265</v>
      </c>
      <c r="B93" s="2" t="s">
        <v>50</v>
      </c>
      <c r="C93" s="2" t="s">
        <v>266</v>
      </c>
      <c r="D93" s="2" t="s">
        <v>256</v>
      </c>
      <c r="E93" s="2" t="s">
        <v>67</v>
      </c>
      <c r="F93" s="2">
        <f t="shared" si="2"/>
        <v>12</v>
      </c>
      <c r="G93" s="3">
        <v>596</v>
      </c>
      <c r="H93">
        <f t="shared" si="3"/>
        <v>7152</v>
      </c>
    </row>
    <row r="94" spans="1:8" x14ac:dyDescent="0.25">
      <c r="A94" s="2" t="s">
        <v>267</v>
      </c>
      <c r="B94" s="2" t="s">
        <v>50</v>
      </c>
      <c r="C94" s="2" t="s">
        <v>268</v>
      </c>
      <c r="D94" s="2" t="s">
        <v>256</v>
      </c>
      <c r="E94" s="2" t="s">
        <v>67</v>
      </c>
      <c r="F94" s="2">
        <f t="shared" si="2"/>
        <v>12</v>
      </c>
      <c r="G94" s="3">
        <v>71.11</v>
      </c>
      <c r="H94">
        <f t="shared" si="3"/>
        <v>853.31999999999994</v>
      </c>
    </row>
    <row r="95" spans="1:8" x14ac:dyDescent="0.25">
      <c r="A95" s="2" t="s">
        <v>269</v>
      </c>
      <c r="B95" s="2" t="s">
        <v>270</v>
      </c>
      <c r="C95" s="2" t="s">
        <v>271</v>
      </c>
      <c r="D95" s="2" t="s">
        <v>169</v>
      </c>
      <c r="E95" s="2" t="s">
        <v>67</v>
      </c>
      <c r="F95" s="2">
        <f t="shared" si="2"/>
        <v>11</v>
      </c>
      <c r="G95" s="3">
        <v>300</v>
      </c>
      <c r="H95">
        <f t="shared" si="3"/>
        <v>3300</v>
      </c>
    </row>
    <row r="96" spans="1:8" x14ac:dyDescent="0.25">
      <c r="A96" s="2" t="s">
        <v>272</v>
      </c>
      <c r="B96" s="2" t="s">
        <v>273</v>
      </c>
      <c r="C96" s="2" t="s">
        <v>274</v>
      </c>
      <c r="D96" s="2" t="s">
        <v>67</v>
      </c>
      <c r="E96" s="2" t="s">
        <v>37</v>
      </c>
      <c r="F96" s="2">
        <f t="shared" si="2"/>
        <v>9</v>
      </c>
      <c r="G96" s="3">
        <v>2100</v>
      </c>
      <c r="H96">
        <f t="shared" si="3"/>
        <v>18900</v>
      </c>
    </row>
    <row r="97" spans="1:8" x14ac:dyDescent="0.25">
      <c r="A97" s="2" t="s">
        <v>275</v>
      </c>
      <c r="B97" s="2" t="s">
        <v>226</v>
      </c>
      <c r="C97" s="2" t="s">
        <v>276</v>
      </c>
      <c r="D97" s="2" t="s">
        <v>67</v>
      </c>
      <c r="E97" s="2" t="s">
        <v>37</v>
      </c>
      <c r="F97" s="2">
        <f t="shared" si="2"/>
        <v>9</v>
      </c>
      <c r="G97" s="3">
        <v>10526.09</v>
      </c>
      <c r="H97">
        <f t="shared" si="3"/>
        <v>94734.81</v>
      </c>
    </row>
    <row r="98" spans="1:8" x14ac:dyDescent="0.25">
      <c r="A98" s="2" t="s">
        <v>277</v>
      </c>
      <c r="B98" s="2" t="s">
        <v>78</v>
      </c>
      <c r="C98" s="2" t="s">
        <v>278</v>
      </c>
      <c r="D98" s="2" t="s">
        <v>67</v>
      </c>
      <c r="E98" s="2" t="s">
        <v>37</v>
      </c>
      <c r="F98" s="2">
        <f t="shared" si="2"/>
        <v>9</v>
      </c>
      <c r="G98" s="3">
        <v>681.08</v>
      </c>
      <c r="H98">
        <f t="shared" si="3"/>
        <v>6129.72</v>
      </c>
    </row>
    <row r="99" spans="1:8" x14ac:dyDescent="0.25">
      <c r="A99" s="2" t="s">
        <v>279</v>
      </c>
      <c r="B99" s="2" t="s">
        <v>280</v>
      </c>
      <c r="C99" s="2" t="s">
        <v>281</v>
      </c>
      <c r="D99" s="2" t="s">
        <v>67</v>
      </c>
      <c r="E99" s="2" t="s">
        <v>37</v>
      </c>
      <c r="F99" s="2">
        <f t="shared" si="2"/>
        <v>9</v>
      </c>
      <c r="G99" s="3">
        <v>4065.52</v>
      </c>
      <c r="H99">
        <f t="shared" si="3"/>
        <v>36589.68</v>
      </c>
    </row>
    <row r="100" spans="1:8" x14ac:dyDescent="0.25">
      <c r="A100" s="2" t="s">
        <v>282</v>
      </c>
      <c r="B100" s="2" t="s">
        <v>283</v>
      </c>
      <c r="C100" s="2" t="s">
        <v>284</v>
      </c>
      <c r="D100" s="2" t="s">
        <v>169</v>
      </c>
      <c r="E100" s="2" t="s">
        <v>67</v>
      </c>
      <c r="F100" s="2">
        <f t="shared" si="2"/>
        <v>11</v>
      </c>
      <c r="G100" s="3">
        <v>387.2</v>
      </c>
      <c r="H100">
        <f t="shared" si="3"/>
        <v>4259.2</v>
      </c>
    </row>
    <row r="101" spans="1:8" x14ac:dyDescent="0.25">
      <c r="A101" s="2" t="s">
        <v>285</v>
      </c>
      <c r="B101" s="2" t="s">
        <v>78</v>
      </c>
      <c r="C101" s="2" t="s">
        <v>286</v>
      </c>
      <c r="D101" s="2" t="s">
        <v>256</v>
      </c>
      <c r="E101" s="2" t="s">
        <v>162</v>
      </c>
      <c r="F101" s="2">
        <f t="shared" si="2"/>
        <v>9</v>
      </c>
      <c r="G101" s="3">
        <v>532.88</v>
      </c>
      <c r="H101">
        <f t="shared" si="3"/>
        <v>4795.92</v>
      </c>
    </row>
    <row r="102" spans="1:8" x14ac:dyDescent="0.25">
      <c r="A102" s="2" t="s">
        <v>287</v>
      </c>
      <c r="B102" s="2" t="s">
        <v>41</v>
      </c>
      <c r="C102" s="2" t="s">
        <v>288</v>
      </c>
      <c r="D102" s="2" t="s">
        <v>33</v>
      </c>
      <c r="E102" s="2" t="s">
        <v>33</v>
      </c>
      <c r="F102" s="2">
        <f t="shared" si="2"/>
        <v>0</v>
      </c>
      <c r="G102" s="3">
        <v>18.149999999999999</v>
      </c>
      <c r="H102">
        <f t="shared" si="3"/>
        <v>0</v>
      </c>
    </row>
    <row r="103" spans="1:8" x14ac:dyDescent="0.25">
      <c r="A103" s="2" t="s">
        <v>289</v>
      </c>
      <c r="B103" s="2" t="s">
        <v>290</v>
      </c>
      <c r="C103" s="2" t="s">
        <v>291</v>
      </c>
      <c r="D103" s="2" t="s">
        <v>52</v>
      </c>
      <c r="E103" s="2" t="s">
        <v>13</v>
      </c>
      <c r="F103" s="2">
        <f t="shared" si="2"/>
        <v>5</v>
      </c>
      <c r="G103" s="3">
        <v>2613.6</v>
      </c>
      <c r="H103">
        <f t="shared" si="3"/>
        <v>13068</v>
      </c>
    </row>
    <row r="104" spans="1:8" x14ac:dyDescent="0.25">
      <c r="A104" s="2" t="s">
        <v>292</v>
      </c>
      <c r="B104" s="2" t="s">
        <v>91</v>
      </c>
      <c r="C104" s="2" t="s">
        <v>293</v>
      </c>
      <c r="D104" s="2" t="s">
        <v>67</v>
      </c>
      <c r="E104" s="2" t="s">
        <v>37</v>
      </c>
      <c r="F104" s="2">
        <f t="shared" si="2"/>
        <v>9</v>
      </c>
      <c r="G104" s="3">
        <v>16.829999999999998</v>
      </c>
      <c r="H104">
        <f t="shared" si="3"/>
        <v>151.46999999999997</v>
      </c>
    </row>
    <row r="105" spans="1:8" x14ac:dyDescent="0.25">
      <c r="A105" s="2" t="s">
        <v>294</v>
      </c>
      <c r="B105" s="2" t="s">
        <v>91</v>
      </c>
      <c r="C105" s="2" t="s">
        <v>295</v>
      </c>
      <c r="D105" s="2" t="s">
        <v>67</v>
      </c>
      <c r="E105" s="2" t="s">
        <v>37</v>
      </c>
      <c r="F105" s="2">
        <f t="shared" si="2"/>
        <v>9</v>
      </c>
      <c r="G105" s="3">
        <v>16.829999999999998</v>
      </c>
      <c r="H105">
        <f t="shared" si="3"/>
        <v>151.46999999999997</v>
      </c>
    </row>
    <row r="106" spans="1:8" x14ac:dyDescent="0.25">
      <c r="A106" s="2" t="s">
        <v>296</v>
      </c>
      <c r="B106" s="2" t="s">
        <v>297</v>
      </c>
      <c r="C106" s="2" t="s">
        <v>298</v>
      </c>
      <c r="D106" s="2" t="s">
        <v>256</v>
      </c>
      <c r="E106" s="2" t="s">
        <v>67</v>
      </c>
      <c r="F106" s="2">
        <f t="shared" si="2"/>
        <v>12</v>
      </c>
      <c r="G106" s="3">
        <v>7928.8</v>
      </c>
      <c r="H106">
        <f t="shared" si="3"/>
        <v>95145.600000000006</v>
      </c>
    </row>
    <row r="107" spans="1:8" x14ac:dyDescent="0.25">
      <c r="A107" s="2" t="s">
        <v>299</v>
      </c>
      <c r="B107" s="2" t="s">
        <v>300</v>
      </c>
      <c r="C107" s="2" t="s">
        <v>301</v>
      </c>
      <c r="D107" s="2" t="s">
        <v>37</v>
      </c>
      <c r="E107" s="2" t="s">
        <v>13</v>
      </c>
      <c r="F107" s="2">
        <f t="shared" si="2"/>
        <v>7</v>
      </c>
      <c r="G107" s="3">
        <v>206.31</v>
      </c>
      <c r="H107">
        <f t="shared" si="3"/>
        <v>1444.17</v>
      </c>
    </row>
    <row r="108" spans="1:8" x14ac:dyDescent="0.25">
      <c r="A108" s="2" t="s">
        <v>302</v>
      </c>
      <c r="B108" s="2" t="s">
        <v>303</v>
      </c>
      <c r="C108" s="2" t="s">
        <v>304</v>
      </c>
      <c r="D108" s="2" t="s">
        <v>67</v>
      </c>
      <c r="E108" s="2" t="s">
        <v>37</v>
      </c>
      <c r="F108" s="2">
        <f t="shared" si="2"/>
        <v>9</v>
      </c>
      <c r="G108" s="3">
        <v>8920.89</v>
      </c>
      <c r="H108">
        <f t="shared" si="3"/>
        <v>80288.009999999995</v>
      </c>
    </row>
    <row r="109" spans="1:8" x14ac:dyDescent="0.25">
      <c r="A109" s="2" t="s">
        <v>305</v>
      </c>
      <c r="B109" s="2" t="s">
        <v>306</v>
      </c>
      <c r="C109" s="2" t="s">
        <v>307</v>
      </c>
      <c r="D109" s="2" t="s">
        <v>256</v>
      </c>
      <c r="E109" s="2" t="s">
        <v>67</v>
      </c>
      <c r="F109" s="2">
        <f t="shared" si="2"/>
        <v>12</v>
      </c>
      <c r="G109" s="3">
        <v>2756</v>
      </c>
      <c r="H109">
        <f t="shared" si="3"/>
        <v>33072</v>
      </c>
    </row>
    <row r="110" spans="1:8" x14ac:dyDescent="0.25">
      <c r="A110" s="2" t="s">
        <v>308</v>
      </c>
      <c r="B110" s="2" t="s">
        <v>117</v>
      </c>
      <c r="C110" s="2" t="s">
        <v>309</v>
      </c>
      <c r="D110" s="2" t="s">
        <v>256</v>
      </c>
      <c r="E110" s="2" t="s">
        <v>67</v>
      </c>
      <c r="F110" s="2">
        <f t="shared" si="2"/>
        <v>12</v>
      </c>
      <c r="G110" s="3">
        <v>736.79</v>
      </c>
      <c r="H110">
        <f t="shared" si="3"/>
        <v>8841.48</v>
      </c>
    </row>
    <row r="111" spans="1:8" x14ac:dyDescent="0.25">
      <c r="A111" s="2" t="s">
        <v>310</v>
      </c>
      <c r="B111" s="2" t="s">
        <v>311</v>
      </c>
      <c r="C111" s="2" t="s">
        <v>312</v>
      </c>
      <c r="D111" s="2" t="s">
        <v>169</v>
      </c>
      <c r="E111" s="2" t="s">
        <v>162</v>
      </c>
      <c r="F111" s="2">
        <f t="shared" si="2"/>
        <v>8</v>
      </c>
      <c r="G111" s="3">
        <v>938.85</v>
      </c>
      <c r="H111">
        <f t="shared" si="3"/>
        <v>7510.8</v>
      </c>
    </row>
    <row r="112" spans="1:8" x14ac:dyDescent="0.25">
      <c r="A112" s="2" t="s">
        <v>313</v>
      </c>
      <c r="B112" s="2" t="s">
        <v>283</v>
      </c>
      <c r="C112" s="2" t="s">
        <v>314</v>
      </c>
      <c r="D112" s="2" t="s">
        <v>256</v>
      </c>
      <c r="E112" s="2" t="s">
        <v>67</v>
      </c>
      <c r="F112" s="2">
        <f t="shared" si="2"/>
        <v>12</v>
      </c>
      <c r="G112" s="3">
        <v>810.7</v>
      </c>
      <c r="H112">
        <f t="shared" si="3"/>
        <v>9728.4000000000015</v>
      </c>
    </row>
    <row r="113" spans="1:8" x14ac:dyDescent="0.25">
      <c r="A113" s="2" t="s">
        <v>315</v>
      </c>
      <c r="B113" s="2" t="s">
        <v>316</v>
      </c>
      <c r="C113" s="2" t="s">
        <v>317</v>
      </c>
      <c r="D113" s="2" t="s">
        <v>169</v>
      </c>
      <c r="E113" s="2" t="s">
        <v>67</v>
      </c>
      <c r="F113" s="2">
        <f t="shared" si="2"/>
        <v>11</v>
      </c>
      <c r="G113" s="3">
        <v>7748.73</v>
      </c>
      <c r="H113">
        <f t="shared" si="3"/>
        <v>85236.03</v>
      </c>
    </row>
    <row r="114" spans="1:8" x14ac:dyDescent="0.25">
      <c r="A114" s="2" t="s">
        <v>318</v>
      </c>
      <c r="B114" s="2" t="s">
        <v>319</v>
      </c>
      <c r="C114" s="2" t="s">
        <v>320</v>
      </c>
      <c r="D114" s="2" t="s">
        <v>256</v>
      </c>
      <c r="E114" s="2" t="s">
        <v>67</v>
      </c>
      <c r="F114" s="2">
        <f t="shared" si="2"/>
        <v>12</v>
      </c>
      <c r="G114" s="3">
        <v>290.39999999999998</v>
      </c>
      <c r="H114">
        <f t="shared" si="3"/>
        <v>3484.7999999999997</v>
      </c>
    </row>
    <row r="115" spans="1:8" x14ac:dyDescent="0.25">
      <c r="A115" s="2" t="s">
        <v>321</v>
      </c>
      <c r="B115" s="2" t="s">
        <v>280</v>
      </c>
      <c r="C115" s="2" t="s">
        <v>322</v>
      </c>
      <c r="D115" s="2" t="s">
        <v>256</v>
      </c>
      <c r="E115" s="2" t="s">
        <v>67</v>
      </c>
      <c r="F115" s="2">
        <f t="shared" si="2"/>
        <v>12</v>
      </c>
      <c r="G115" s="3">
        <v>214.9</v>
      </c>
      <c r="H115">
        <f t="shared" si="3"/>
        <v>2578.8000000000002</v>
      </c>
    </row>
    <row r="116" spans="1:8" x14ac:dyDescent="0.25">
      <c r="A116" s="2" t="s">
        <v>323</v>
      </c>
      <c r="B116" s="2" t="s">
        <v>324</v>
      </c>
      <c r="C116" s="2" t="s">
        <v>325</v>
      </c>
      <c r="D116" s="2" t="s">
        <v>256</v>
      </c>
      <c r="E116" s="2" t="s">
        <v>67</v>
      </c>
      <c r="F116" s="2">
        <f t="shared" si="2"/>
        <v>12</v>
      </c>
      <c r="G116" s="3">
        <v>5671.87</v>
      </c>
      <c r="H116">
        <f t="shared" si="3"/>
        <v>68062.44</v>
      </c>
    </row>
    <row r="117" spans="1:8" x14ac:dyDescent="0.25">
      <c r="A117" s="2" t="s">
        <v>326</v>
      </c>
      <c r="B117" s="2" t="s">
        <v>91</v>
      </c>
      <c r="C117" s="2" t="s">
        <v>327</v>
      </c>
      <c r="D117" s="2" t="s">
        <v>67</v>
      </c>
      <c r="E117" s="2" t="s">
        <v>37</v>
      </c>
      <c r="F117" s="2">
        <f t="shared" si="2"/>
        <v>9</v>
      </c>
      <c r="G117" s="3">
        <v>580.79999999999995</v>
      </c>
      <c r="H117">
        <f t="shared" si="3"/>
        <v>5227.2</v>
      </c>
    </row>
    <row r="118" spans="1:8" x14ac:dyDescent="0.25">
      <c r="A118" s="2" t="s">
        <v>328</v>
      </c>
      <c r="B118" s="2" t="s">
        <v>329</v>
      </c>
      <c r="C118" s="2" t="s">
        <v>330</v>
      </c>
      <c r="D118" s="2" t="s">
        <v>67</v>
      </c>
      <c r="E118" s="2" t="s">
        <v>37</v>
      </c>
      <c r="F118" s="2">
        <f t="shared" si="2"/>
        <v>9</v>
      </c>
      <c r="G118" s="3">
        <v>160.59</v>
      </c>
      <c r="H118">
        <f t="shared" si="3"/>
        <v>1445.31</v>
      </c>
    </row>
    <row r="119" spans="1:8" x14ac:dyDescent="0.25">
      <c r="A119" s="2" t="s">
        <v>331</v>
      </c>
      <c r="B119" s="2" t="s">
        <v>332</v>
      </c>
      <c r="C119" s="2" t="s">
        <v>333</v>
      </c>
      <c r="D119" s="2" t="s">
        <v>63</v>
      </c>
      <c r="E119" s="2" t="s">
        <v>63</v>
      </c>
      <c r="F119" s="2">
        <f t="shared" si="2"/>
        <v>0</v>
      </c>
      <c r="G119" s="3">
        <v>7992.05</v>
      </c>
      <c r="H119">
        <f t="shared" si="3"/>
        <v>0</v>
      </c>
    </row>
    <row r="120" spans="1:8" x14ac:dyDescent="0.25">
      <c r="A120" s="2" t="s">
        <v>334</v>
      </c>
      <c r="B120" s="2" t="s">
        <v>335</v>
      </c>
      <c r="C120" s="2" t="s">
        <v>336</v>
      </c>
      <c r="D120" s="2" t="s">
        <v>37</v>
      </c>
      <c r="E120" s="2" t="s">
        <v>13</v>
      </c>
      <c r="F120" s="2">
        <f t="shared" si="2"/>
        <v>7</v>
      </c>
      <c r="G120" s="3">
        <v>1611.72</v>
      </c>
      <c r="H120">
        <f t="shared" si="3"/>
        <v>11282.04</v>
      </c>
    </row>
    <row r="121" spans="1:8" x14ac:dyDescent="0.25">
      <c r="A121" s="2" t="s">
        <v>337</v>
      </c>
      <c r="B121" s="2" t="s">
        <v>105</v>
      </c>
      <c r="C121" s="2" t="s">
        <v>338</v>
      </c>
      <c r="D121" s="2" t="s">
        <v>67</v>
      </c>
      <c r="E121" s="2" t="s">
        <v>67</v>
      </c>
      <c r="F121" s="2">
        <f t="shared" si="2"/>
        <v>0</v>
      </c>
      <c r="G121" s="3">
        <v>160.19999999999999</v>
      </c>
      <c r="H121">
        <f t="shared" si="3"/>
        <v>0</v>
      </c>
    </row>
    <row r="122" spans="1:8" x14ac:dyDescent="0.25">
      <c r="A122" s="2" t="s">
        <v>339</v>
      </c>
      <c r="B122" s="2" t="s">
        <v>340</v>
      </c>
      <c r="C122" s="2" t="s">
        <v>341</v>
      </c>
      <c r="D122" s="2" t="s">
        <v>256</v>
      </c>
      <c r="E122" s="2" t="s">
        <v>67</v>
      </c>
      <c r="F122" s="2">
        <f t="shared" si="2"/>
        <v>12</v>
      </c>
      <c r="G122" s="3">
        <v>2216.66</v>
      </c>
      <c r="H122">
        <f t="shared" si="3"/>
        <v>26599.919999999998</v>
      </c>
    </row>
    <row r="123" spans="1:8" x14ac:dyDescent="0.25">
      <c r="A123" s="2" t="s">
        <v>342</v>
      </c>
      <c r="B123" s="2" t="s">
        <v>343</v>
      </c>
      <c r="C123" s="2" t="s">
        <v>344</v>
      </c>
      <c r="D123" s="2" t="s">
        <v>37</v>
      </c>
      <c r="E123" s="2" t="s">
        <v>13</v>
      </c>
      <c r="F123" s="2">
        <f t="shared" si="2"/>
        <v>7</v>
      </c>
      <c r="G123" s="3">
        <v>1379.4</v>
      </c>
      <c r="H123">
        <f t="shared" si="3"/>
        <v>9655.8000000000011</v>
      </c>
    </row>
    <row r="124" spans="1:8" x14ac:dyDescent="0.25">
      <c r="A124" s="2" t="s">
        <v>345</v>
      </c>
      <c r="B124" s="2" t="s">
        <v>346</v>
      </c>
      <c r="C124" s="2" t="s">
        <v>347</v>
      </c>
      <c r="D124" s="2" t="s">
        <v>67</v>
      </c>
      <c r="E124" s="2" t="s">
        <v>37</v>
      </c>
      <c r="F124" s="2">
        <f t="shared" si="2"/>
        <v>9</v>
      </c>
      <c r="G124" s="3">
        <v>304.70999999999998</v>
      </c>
      <c r="H124">
        <f t="shared" si="3"/>
        <v>2742.39</v>
      </c>
    </row>
    <row r="125" spans="1:8" x14ac:dyDescent="0.25">
      <c r="A125" s="2" t="s">
        <v>348</v>
      </c>
      <c r="B125" s="2" t="s">
        <v>346</v>
      </c>
      <c r="C125" s="2" t="s">
        <v>349</v>
      </c>
      <c r="D125" s="2" t="s">
        <v>67</v>
      </c>
      <c r="E125" s="2" t="s">
        <v>37</v>
      </c>
      <c r="F125" s="2">
        <f t="shared" si="2"/>
        <v>9</v>
      </c>
      <c r="G125" s="3">
        <v>24.95</v>
      </c>
      <c r="H125">
        <f t="shared" si="3"/>
        <v>224.54999999999998</v>
      </c>
    </row>
    <row r="126" spans="1:8" x14ac:dyDescent="0.25">
      <c r="A126" s="2" t="s">
        <v>350</v>
      </c>
      <c r="B126" s="2" t="s">
        <v>105</v>
      </c>
      <c r="C126" s="2" t="s">
        <v>351</v>
      </c>
      <c r="D126" s="2" t="s">
        <v>67</v>
      </c>
      <c r="E126" s="2" t="s">
        <v>67</v>
      </c>
      <c r="F126" s="2">
        <f t="shared" si="2"/>
        <v>0</v>
      </c>
      <c r="G126" s="3">
        <v>44.9</v>
      </c>
      <c r="H126">
        <f t="shared" si="3"/>
        <v>0</v>
      </c>
    </row>
    <row r="127" spans="1:8" x14ac:dyDescent="0.25">
      <c r="A127" s="2" t="s">
        <v>352</v>
      </c>
      <c r="B127" s="2" t="s">
        <v>353</v>
      </c>
      <c r="C127" s="2" t="s">
        <v>354</v>
      </c>
      <c r="D127" s="2" t="s">
        <v>256</v>
      </c>
      <c r="E127" s="2" t="s">
        <v>67</v>
      </c>
      <c r="F127" s="2">
        <f t="shared" si="2"/>
        <v>12</v>
      </c>
      <c r="G127" s="3">
        <v>300</v>
      </c>
      <c r="H127">
        <f t="shared" si="3"/>
        <v>3600</v>
      </c>
    </row>
    <row r="128" spans="1:8" x14ac:dyDescent="0.25">
      <c r="A128" s="2" t="s">
        <v>355</v>
      </c>
      <c r="B128" s="2" t="s">
        <v>356</v>
      </c>
      <c r="C128" s="2" t="s">
        <v>357</v>
      </c>
      <c r="D128" s="2" t="s">
        <v>256</v>
      </c>
      <c r="E128" s="2" t="s">
        <v>67</v>
      </c>
      <c r="F128" s="2">
        <f t="shared" si="2"/>
        <v>12</v>
      </c>
      <c r="G128" s="3">
        <v>381.3</v>
      </c>
      <c r="H128">
        <f t="shared" si="3"/>
        <v>4575.6000000000004</v>
      </c>
    </row>
    <row r="129" spans="1:8" x14ac:dyDescent="0.25">
      <c r="A129" s="2" t="s">
        <v>358</v>
      </c>
      <c r="B129" s="2" t="s">
        <v>91</v>
      </c>
      <c r="C129" s="2" t="s">
        <v>359</v>
      </c>
      <c r="D129" s="2" t="s">
        <v>67</v>
      </c>
      <c r="E129" s="2" t="s">
        <v>37</v>
      </c>
      <c r="F129" s="2">
        <f t="shared" si="2"/>
        <v>9</v>
      </c>
      <c r="G129" s="3">
        <v>205.6</v>
      </c>
      <c r="H129">
        <f t="shared" si="3"/>
        <v>1850.3999999999999</v>
      </c>
    </row>
    <row r="130" spans="1:8" x14ac:dyDescent="0.25">
      <c r="A130" s="2" t="s">
        <v>360</v>
      </c>
      <c r="B130" s="2" t="s">
        <v>91</v>
      </c>
      <c r="C130" s="2" t="s">
        <v>361</v>
      </c>
      <c r="D130" s="2" t="s">
        <v>67</v>
      </c>
      <c r="E130" s="2" t="s">
        <v>37</v>
      </c>
      <c r="F130" s="2">
        <f t="shared" si="2"/>
        <v>9</v>
      </c>
      <c r="G130" s="3">
        <v>260.54000000000002</v>
      </c>
      <c r="H130">
        <f t="shared" si="3"/>
        <v>2344.86</v>
      </c>
    </row>
    <row r="131" spans="1:8" x14ac:dyDescent="0.25">
      <c r="A131" s="2" t="s">
        <v>362</v>
      </c>
      <c r="B131" s="2" t="s">
        <v>91</v>
      </c>
      <c r="C131" s="2" t="s">
        <v>363</v>
      </c>
      <c r="D131" s="2" t="s">
        <v>67</v>
      </c>
      <c r="E131" s="2" t="s">
        <v>37</v>
      </c>
      <c r="F131" s="2">
        <f t="shared" si="2"/>
        <v>9</v>
      </c>
      <c r="G131" s="3">
        <v>1681.83</v>
      </c>
      <c r="H131">
        <f t="shared" si="3"/>
        <v>15136.47</v>
      </c>
    </row>
    <row r="132" spans="1:8" x14ac:dyDescent="0.25">
      <c r="A132" s="2" t="s">
        <v>364</v>
      </c>
      <c r="B132" s="2" t="s">
        <v>91</v>
      </c>
      <c r="C132" s="2" t="s">
        <v>365</v>
      </c>
      <c r="D132" s="2" t="s">
        <v>67</v>
      </c>
      <c r="E132" s="2" t="s">
        <v>37</v>
      </c>
      <c r="F132" s="2">
        <f t="shared" si="2"/>
        <v>9</v>
      </c>
      <c r="G132" s="3">
        <v>165.92</v>
      </c>
      <c r="H132">
        <f t="shared" si="3"/>
        <v>1493.28</v>
      </c>
    </row>
    <row r="133" spans="1:8" x14ac:dyDescent="0.25">
      <c r="A133" s="2" t="s">
        <v>366</v>
      </c>
      <c r="B133" s="2" t="s">
        <v>91</v>
      </c>
      <c r="C133" s="2" t="s">
        <v>367</v>
      </c>
      <c r="D133" s="2" t="s">
        <v>67</v>
      </c>
      <c r="E133" s="2" t="s">
        <v>37</v>
      </c>
      <c r="F133" s="2">
        <f t="shared" si="2"/>
        <v>9</v>
      </c>
      <c r="G133" s="3">
        <v>4799.67</v>
      </c>
      <c r="H133">
        <f t="shared" si="3"/>
        <v>43197.03</v>
      </c>
    </row>
    <row r="134" spans="1:8" x14ac:dyDescent="0.25">
      <c r="A134" s="2" t="s">
        <v>368</v>
      </c>
      <c r="B134" s="2" t="s">
        <v>91</v>
      </c>
      <c r="C134" s="2" t="s">
        <v>369</v>
      </c>
      <c r="D134" s="2" t="s">
        <v>256</v>
      </c>
      <c r="E134" s="2" t="s">
        <v>67</v>
      </c>
      <c r="F134" s="2">
        <f t="shared" si="2"/>
        <v>12</v>
      </c>
      <c r="G134" s="3">
        <v>181.5</v>
      </c>
      <c r="H134">
        <f t="shared" si="3"/>
        <v>2178</v>
      </c>
    </row>
    <row r="135" spans="1:8" x14ac:dyDescent="0.25">
      <c r="A135" s="2" t="s">
        <v>370</v>
      </c>
      <c r="B135" s="2" t="s">
        <v>126</v>
      </c>
      <c r="C135" s="2" t="s">
        <v>371</v>
      </c>
      <c r="D135" s="2" t="s">
        <v>169</v>
      </c>
      <c r="E135" s="2" t="s">
        <v>162</v>
      </c>
      <c r="F135" s="2">
        <f t="shared" ref="F135:F172" si="4">+E135-D135</f>
        <v>8</v>
      </c>
      <c r="G135" s="3">
        <v>2045.58</v>
      </c>
      <c r="H135">
        <f t="shared" ref="H135:H172" si="5">F135*G135</f>
        <v>16364.64</v>
      </c>
    </row>
    <row r="136" spans="1:8" x14ac:dyDescent="0.25">
      <c r="A136" s="2" t="s">
        <v>372</v>
      </c>
      <c r="B136" s="2" t="s">
        <v>105</v>
      </c>
      <c r="C136" s="2" t="s">
        <v>373</v>
      </c>
      <c r="D136" s="2" t="s">
        <v>67</v>
      </c>
      <c r="E136" s="2" t="s">
        <v>67</v>
      </c>
      <c r="F136" s="2">
        <f t="shared" si="4"/>
        <v>0</v>
      </c>
      <c r="G136" s="3">
        <v>42.39</v>
      </c>
      <c r="H136">
        <f t="shared" si="5"/>
        <v>0</v>
      </c>
    </row>
    <row r="137" spans="1:8" x14ac:dyDescent="0.25">
      <c r="A137" s="2" t="s">
        <v>374</v>
      </c>
      <c r="B137" s="2" t="s">
        <v>375</v>
      </c>
      <c r="C137" s="2" t="s">
        <v>376</v>
      </c>
      <c r="D137" s="2" t="s">
        <v>67</v>
      </c>
      <c r="E137" s="2" t="s">
        <v>37</v>
      </c>
      <c r="F137" s="2">
        <f t="shared" si="4"/>
        <v>9</v>
      </c>
      <c r="G137" s="3">
        <v>702.54</v>
      </c>
      <c r="H137">
        <f t="shared" si="5"/>
        <v>6322.86</v>
      </c>
    </row>
    <row r="138" spans="1:8" x14ac:dyDescent="0.25">
      <c r="A138" s="2" t="s">
        <v>377</v>
      </c>
      <c r="B138" s="2" t="s">
        <v>195</v>
      </c>
      <c r="C138" s="2" t="s">
        <v>378</v>
      </c>
      <c r="D138" s="2" t="s">
        <v>67</v>
      </c>
      <c r="E138" s="2" t="s">
        <v>37</v>
      </c>
      <c r="F138" s="2">
        <f t="shared" si="4"/>
        <v>9</v>
      </c>
      <c r="G138" s="3">
        <v>318.47000000000003</v>
      </c>
      <c r="H138">
        <f t="shared" si="5"/>
        <v>2866.2300000000005</v>
      </c>
    </row>
    <row r="139" spans="1:8" x14ac:dyDescent="0.25">
      <c r="A139" s="2" t="s">
        <v>379</v>
      </c>
      <c r="B139" s="2" t="s">
        <v>380</v>
      </c>
      <c r="C139" s="2" t="s">
        <v>381</v>
      </c>
      <c r="D139" s="2" t="s">
        <v>256</v>
      </c>
      <c r="E139" s="2" t="s">
        <v>67</v>
      </c>
      <c r="F139" s="2">
        <f t="shared" si="4"/>
        <v>12</v>
      </c>
      <c r="G139" s="3">
        <v>780</v>
      </c>
      <c r="H139">
        <f t="shared" si="5"/>
        <v>9360</v>
      </c>
    </row>
    <row r="140" spans="1:8" x14ac:dyDescent="0.25">
      <c r="A140" s="2" t="s">
        <v>382</v>
      </c>
      <c r="B140" s="2" t="s">
        <v>340</v>
      </c>
      <c r="C140" s="2" t="s">
        <v>383</v>
      </c>
      <c r="D140" s="2" t="s">
        <v>37</v>
      </c>
      <c r="E140" s="2" t="s">
        <v>13</v>
      </c>
      <c r="F140" s="2">
        <f t="shared" si="4"/>
        <v>7</v>
      </c>
      <c r="G140" s="3">
        <v>444.32</v>
      </c>
      <c r="H140">
        <f t="shared" si="5"/>
        <v>3110.24</v>
      </c>
    </row>
    <row r="141" spans="1:8" x14ac:dyDescent="0.25">
      <c r="A141" s="2" t="s">
        <v>384</v>
      </c>
      <c r="B141" s="2" t="s">
        <v>385</v>
      </c>
      <c r="C141" s="2" t="s">
        <v>386</v>
      </c>
      <c r="D141" s="2" t="s">
        <v>169</v>
      </c>
      <c r="E141" s="2" t="s">
        <v>67</v>
      </c>
      <c r="F141" s="2">
        <f t="shared" si="4"/>
        <v>11</v>
      </c>
      <c r="G141" s="3">
        <v>1391.88</v>
      </c>
      <c r="H141">
        <f t="shared" si="5"/>
        <v>15310.68</v>
      </c>
    </row>
    <row r="142" spans="1:8" x14ac:dyDescent="0.25">
      <c r="A142" s="2" t="s">
        <v>387</v>
      </c>
      <c r="B142" s="2" t="s">
        <v>105</v>
      </c>
      <c r="C142" s="2" t="s">
        <v>388</v>
      </c>
      <c r="D142" s="2" t="s">
        <v>67</v>
      </c>
      <c r="E142" s="2" t="s">
        <v>67</v>
      </c>
      <c r="F142" s="2">
        <f t="shared" si="4"/>
        <v>0</v>
      </c>
      <c r="G142" s="3">
        <v>344.85</v>
      </c>
      <c r="H142">
        <f t="shared" si="5"/>
        <v>0</v>
      </c>
    </row>
    <row r="143" spans="1:8" x14ac:dyDescent="0.25">
      <c r="A143" s="2" t="s">
        <v>389</v>
      </c>
      <c r="B143" s="2" t="s">
        <v>105</v>
      </c>
      <c r="C143" s="2" t="s">
        <v>390</v>
      </c>
      <c r="D143" s="2" t="s">
        <v>162</v>
      </c>
      <c r="E143" s="2" t="s">
        <v>162</v>
      </c>
      <c r="F143" s="2">
        <f t="shared" si="4"/>
        <v>0</v>
      </c>
      <c r="G143" s="3">
        <v>164.7</v>
      </c>
      <c r="H143">
        <f t="shared" si="5"/>
        <v>0</v>
      </c>
    </row>
    <row r="144" spans="1:8" x14ac:dyDescent="0.25">
      <c r="A144" s="2" t="s">
        <v>391</v>
      </c>
      <c r="B144" s="2" t="s">
        <v>111</v>
      </c>
      <c r="C144" s="2" t="s">
        <v>392</v>
      </c>
      <c r="D144" s="2" t="s">
        <v>162</v>
      </c>
      <c r="E144" s="2" t="s">
        <v>162</v>
      </c>
      <c r="F144" s="2">
        <f t="shared" si="4"/>
        <v>0</v>
      </c>
      <c r="G144" s="3">
        <v>1500.28</v>
      </c>
      <c r="H144">
        <f t="shared" si="5"/>
        <v>0</v>
      </c>
    </row>
    <row r="145" spans="1:8" x14ac:dyDescent="0.25">
      <c r="A145" s="2" t="s">
        <v>393</v>
      </c>
      <c r="B145" s="2" t="s">
        <v>201</v>
      </c>
      <c r="C145" s="2" t="s">
        <v>394</v>
      </c>
      <c r="D145" s="2" t="s">
        <v>169</v>
      </c>
      <c r="E145" s="2" t="s">
        <v>67</v>
      </c>
      <c r="F145" s="2">
        <f t="shared" si="4"/>
        <v>11</v>
      </c>
      <c r="G145" s="3">
        <v>378.1</v>
      </c>
      <c r="H145">
        <f t="shared" si="5"/>
        <v>4159.1000000000004</v>
      </c>
    </row>
    <row r="146" spans="1:8" x14ac:dyDescent="0.25">
      <c r="A146" s="2" t="s">
        <v>395</v>
      </c>
      <c r="B146" s="2" t="s">
        <v>41</v>
      </c>
      <c r="C146" s="2" t="s">
        <v>396</v>
      </c>
      <c r="D146" s="2" t="s">
        <v>33</v>
      </c>
      <c r="E146" s="2" t="s">
        <v>33</v>
      </c>
      <c r="F146" s="2">
        <f t="shared" si="4"/>
        <v>0</v>
      </c>
      <c r="G146" s="3">
        <v>18.149999999999999</v>
      </c>
      <c r="H146">
        <f t="shared" si="5"/>
        <v>0</v>
      </c>
    </row>
    <row r="147" spans="1:8" x14ac:dyDescent="0.25">
      <c r="A147" s="2" t="s">
        <v>397</v>
      </c>
      <c r="B147" s="2" t="s">
        <v>44</v>
      </c>
      <c r="C147" s="2" t="s">
        <v>398</v>
      </c>
      <c r="D147" s="2" t="s">
        <v>33</v>
      </c>
      <c r="E147" s="2" t="s">
        <v>33</v>
      </c>
      <c r="F147" s="2">
        <f t="shared" si="4"/>
        <v>0</v>
      </c>
      <c r="G147" s="3">
        <v>38.93</v>
      </c>
      <c r="H147">
        <f t="shared" si="5"/>
        <v>0</v>
      </c>
    </row>
    <row r="148" spans="1:8" x14ac:dyDescent="0.25">
      <c r="A148" s="2" t="s">
        <v>399</v>
      </c>
      <c r="B148" s="2" t="s">
        <v>400</v>
      </c>
      <c r="C148" s="2" t="s">
        <v>401</v>
      </c>
      <c r="D148" s="2" t="s">
        <v>169</v>
      </c>
      <c r="E148" s="2" t="s">
        <v>162</v>
      </c>
      <c r="F148" s="2">
        <f t="shared" si="4"/>
        <v>8</v>
      </c>
      <c r="G148" s="3">
        <v>3300</v>
      </c>
      <c r="H148">
        <f t="shared" si="5"/>
        <v>26400</v>
      </c>
    </row>
    <row r="149" spans="1:8" x14ac:dyDescent="0.25">
      <c r="A149" s="2" t="s">
        <v>402</v>
      </c>
      <c r="B149" s="2" t="s">
        <v>403</v>
      </c>
      <c r="C149" s="2" t="s">
        <v>404</v>
      </c>
      <c r="D149" s="2" t="s">
        <v>405</v>
      </c>
      <c r="E149" s="2" t="s">
        <v>406</v>
      </c>
      <c r="F149" s="2">
        <f t="shared" si="4"/>
        <v>20</v>
      </c>
      <c r="G149" s="3">
        <v>660</v>
      </c>
      <c r="H149">
        <f t="shared" si="5"/>
        <v>13200</v>
      </c>
    </row>
    <row r="150" spans="1:8" x14ac:dyDescent="0.25">
      <c r="A150" s="2" t="s">
        <v>407</v>
      </c>
      <c r="B150" s="2" t="s">
        <v>356</v>
      </c>
      <c r="C150" s="2" t="s">
        <v>408</v>
      </c>
      <c r="D150" s="2" t="s">
        <v>256</v>
      </c>
      <c r="E150" s="2" t="s">
        <v>67</v>
      </c>
      <c r="F150" s="2">
        <f t="shared" si="4"/>
        <v>12</v>
      </c>
      <c r="G150" s="3">
        <v>360.33</v>
      </c>
      <c r="H150">
        <f t="shared" si="5"/>
        <v>4323.96</v>
      </c>
    </row>
    <row r="151" spans="1:8" x14ac:dyDescent="0.25">
      <c r="A151" s="2" t="s">
        <v>409</v>
      </c>
      <c r="B151" s="2" t="s">
        <v>410</v>
      </c>
      <c r="C151" s="2" t="s">
        <v>411</v>
      </c>
      <c r="D151" s="2" t="s">
        <v>169</v>
      </c>
      <c r="E151" s="2" t="s">
        <v>162</v>
      </c>
      <c r="F151" s="2">
        <f t="shared" si="4"/>
        <v>8</v>
      </c>
      <c r="G151" s="3">
        <v>11706.75</v>
      </c>
      <c r="H151">
        <f t="shared" si="5"/>
        <v>93654</v>
      </c>
    </row>
    <row r="152" spans="1:8" x14ac:dyDescent="0.25">
      <c r="A152" s="2" t="s">
        <v>412</v>
      </c>
      <c r="B152" s="2" t="s">
        <v>413</v>
      </c>
      <c r="C152" s="2" t="s">
        <v>414</v>
      </c>
      <c r="D152" s="2" t="s">
        <v>131</v>
      </c>
      <c r="E152" s="2" t="s">
        <v>131</v>
      </c>
      <c r="F152" s="2">
        <f t="shared" si="4"/>
        <v>0</v>
      </c>
      <c r="G152" s="3">
        <v>2637.8</v>
      </c>
      <c r="H152">
        <f t="shared" si="5"/>
        <v>0</v>
      </c>
    </row>
    <row r="153" spans="1:8" x14ac:dyDescent="0.25">
      <c r="A153" s="2" t="s">
        <v>415</v>
      </c>
      <c r="B153" s="2" t="s">
        <v>416</v>
      </c>
      <c r="C153" s="2" t="s">
        <v>417</v>
      </c>
      <c r="D153" s="2" t="s">
        <v>169</v>
      </c>
      <c r="E153" s="2" t="s">
        <v>162</v>
      </c>
      <c r="F153" s="2">
        <f t="shared" si="4"/>
        <v>8</v>
      </c>
      <c r="G153" s="3">
        <v>3000</v>
      </c>
      <c r="H153">
        <f t="shared" si="5"/>
        <v>24000</v>
      </c>
    </row>
    <row r="154" spans="1:8" x14ac:dyDescent="0.25">
      <c r="A154" s="2" t="s">
        <v>418</v>
      </c>
      <c r="B154" s="2" t="s">
        <v>419</v>
      </c>
      <c r="C154" s="2" t="s">
        <v>420</v>
      </c>
      <c r="D154" s="2" t="s">
        <v>67</v>
      </c>
      <c r="E154" s="2" t="s">
        <v>37</v>
      </c>
      <c r="F154" s="2">
        <f t="shared" si="4"/>
        <v>9</v>
      </c>
      <c r="G154" s="3">
        <v>344.41</v>
      </c>
      <c r="H154">
        <f t="shared" si="5"/>
        <v>3099.69</v>
      </c>
    </row>
    <row r="155" spans="1:8" x14ac:dyDescent="0.25">
      <c r="A155" s="2" t="s">
        <v>421</v>
      </c>
      <c r="B155" s="2" t="s">
        <v>419</v>
      </c>
      <c r="C155" s="2" t="s">
        <v>422</v>
      </c>
      <c r="D155" s="2" t="s">
        <v>67</v>
      </c>
      <c r="E155" s="2" t="s">
        <v>37</v>
      </c>
      <c r="F155" s="2">
        <f t="shared" si="4"/>
        <v>9</v>
      </c>
      <c r="G155" s="3">
        <v>104</v>
      </c>
      <c r="H155">
        <f t="shared" si="5"/>
        <v>936</v>
      </c>
    </row>
    <row r="156" spans="1:8" x14ac:dyDescent="0.25">
      <c r="A156" s="2" t="s">
        <v>423</v>
      </c>
      <c r="B156" s="2" t="s">
        <v>419</v>
      </c>
      <c r="C156" s="2" t="s">
        <v>424</v>
      </c>
      <c r="D156" s="2" t="s">
        <v>67</v>
      </c>
      <c r="E156" s="2" t="s">
        <v>37</v>
      </c>
      <c r="F156" s="2">
        <f t="shared" si="4"/>
        <v>9</v>
      </c>
      <c r="G156" s="3">
        <v>921.87</v>
      </c>
      <c r="H156">
        <f t="shared" si="5"/>
        <v>8296.83</v>
      </c>
    </row>
    <row r="157" spans="1:8" x14ac:dyDescent="0.25">
      <c r="A157" s="2"/>
      <c r="B157" s="2" t="s">
        <v>425</v>
      </c>
      <c r="C157" s="2" t="s">
        <v>426</v>
      </c>
      <c r="D157" s="2" t="s">
        <v>2</v>
      </c>
      <c r="E157" s="2" t="s">
        <v>2</v>
      </c>
      <c r="F157" s="2">
        <f t="shared" si="4"/>
        <v>0</v>
      </c>
      <c r="G157" s="3">
        <v>-2813.25</v>
      </c>
      <c r="H157">
        <f t="shared" si="5"/>
        <v>0</v>
      </c>
    </row>
    <row r="158" spans="1:8" x14ac:dyDescent="0.25">
      <c r="A158" s="2"/>
      <c r="B158" s="2" t="s">
        <v>425</v>
      </c>
      <c r="C158" s="2" t="s">
        <v>427</v>
      </c>
      <c r="D158" s="2" t="s">
        <v>2</v>
      </c>
      <c r="E158" s="2" t="s">
        <v>2</v>
      </c>
      <c r="F158" s="2">
        <f t="shared" si="4"/>
        <v>0</v>
      </c>
      <c r="G158" s="3">
        <v>2813.25</v>
      </c>
      <c r="H158">
        <f t="shared" si="5"/>
        <v>0</v>
      </c>
    </row>
    <row r="159" spans="1:8" x14ac:dyDescent="0.25">
      <c r="A159" s="2"/>
      <c r="B159" s="2" t="s">
        <v>319</v>
      </c>
      <c r="C159" s="2" t="s">
        <v>428</v>
      </c>
      <c r="D159" s="2" t="s">
        <v>2</v>
      </c>
      <c r="E159" s="2" t="s">
        <v>2</v>
      </c>
      <c r="F159" s="2">
        <f t="shared" si="4"/>
        <v>0</v>
      </c>
      <c r="G159" s="3">
        <v>-1899.7</v>
      </c>
      <c r="H159">
        <f t="shared" si="5"/>
        <v>0</v>
      </c>
    </row>
    <row r="160" spans="1:8" x14ac:dyDescent="0.25">
      <c r="A160" s="2"/>
      <c r="B160" s="2" t="s">
        <v>319</v>
      </c>
      <c r="C160" s="2" t="s">
        <v>429</v>
      </c>
      <c r="D160" s="2" t="s">
        <v>2</v>
      </c>
      <c r="E160" s="2" t="s">
        <v>2</v>
      </c>
      <c r="F160" s="2">
        <f t="shared" si="4"/>
        <v>0</v>
      </c>
      <c r="G160" s="3">
        <v>1899.7</v>
      </c>
      <c r="H160">
        <f t="shared" si="5"/>
        <v>0</v>
      </c>
    </row>
    <row r="161" spans="1:8" x14ac:dyDescent="0.25">
      <c r="A161" s="2"/>
      <c r="B161" s="2" t="s">
        <v>319</v>
      </c>
      <c r="C161" s="2" t="s">
        <v>430</v>
      </c>
      <c r="D161" s="2" t="s">
        <v>2</v>
      </c>
      <c r="E161" s="2" t="s">
        <v>2</v>
      </c>
      <c r="F161" s="2">
        <f t="shared" si="4"/>
        <v>0</v>
      </c>
      <c r="G161" s="3">
        <v>-829.88</v>
      </c>
      <c r="H161">
        <f t="shared" si="5"/>
        <v>0</v>
      </c>
    </row>
    <row r="162" spans="1:8" x14ac:dyDescent="0.25">
      <c r="A162" s="2"/>
      <c r="B162" s="2" t="s">
        <v>319</v>
      </c>
      <c r="C162" s="2" t="s">
        <v>431</v>
      </c>
      <c r="D162" s="2" t="s">
        <v>2</v>
      </c>
      <c r="E162" s="2" t="s">
        <v>2</v>
      </c>
      <c r="F162" s="2">
        <f t="shared" si="4"/>
        <v>0</v>
      </c>
      <c r="G162" s="3">
        <v>829.88</v>
      </c>
      <c r="H162">
        <f t="shared" si="5"/>
        <v>0</v>
      </c>
    </row>
    <row r="163" spans="1:8" x14ac:dyDescent="0.25">
      <c r="A163" s="2"/>
      <c r="B163" s="2" t="s">
        <v>319</v>
      </c>
      <c r="C163" s="2" t="s">
        <v>432</v>
      </c>
      <c r="D163" s="2" t="s">
        <v>2</v>
      </c>
      <c r="E163" s="2" t="s">
        <v>2</v>
      </c>
      <c r="F163" s="2">
        <f t="shared" si="4"/>
        <v>0</v>
      </c>
      <c r="G163" s="3">
        <v>-1113.2</v>
      </c>
      <c r="H163">
        <f t="shared" si="5"/>
        <v>0</v>
      </c>
    </row>
    <row r="164" spans="1:8" x14ac:dyDescent="0.25">
      <c r="A164" s="2" t="s">
        <v>433</v>
      </c>
      <c r="B164" s="2" t="s">
        <v>319</v>
      </c>
      <c r="C164" s="2" t="s">
        <v>434</v>
      </c>
      <c r="D164" s="2" t="s">
        <v>435</v>
      </c>
      <c r="E164" s="2" t="s">
        <v>436</v>
      </c>
      <c r="F164" s="2">
        <f t="shared" si="4"/>
        <v>150</v>
      </c>
      <c r="G164" s="3">
        <v>1113.2</v>
      </c>
      <c r="H164">
        <f t="shared" si="5"/>
        <v>166980</v>
      </c>
    </row>
    <row r="165" spans="1:8" x14ac:dyDescent="0.25">
      <c r="A165" s="2"/>
      <c r="B165" s="2" t="s">
        <v>319</v>
      </c>
      <c r="C165" s="2" t="s">
        <v>437</v>
      </c>
      <c r="D165" s="2" t="s">
        <v>2</v>
      </c>
      <c r="E165" s="2" t="s">
        <v>2</v>
      </c>
      <c r="F165" s="2">
        <f t="shared" si="4"/>
        <v>0</v>
      </c>
      <c r="G165" s="3">
        <v>-1210</v>
      </c>
      <c r="H165">
        <f t="shared" si="5"/>
        <v>0</v>
      </c>
    </row>
    <row r="166" spans="1:8" x14ac:dyDescent="0.25">
      <c r="A166" s="2"/>
      <c r="B166" s="2" t="s">
        <v>319</v>
      </c>
      <c r="C166" s="2" t="s">
        <v>438</v>
      </c>
      <c r="D166" s="2" t="s">
        <v>2</v>
      </c>
      <c r="E166" s="2" t="s">
        <v>2</v>
      </c>
      <c r="F166" s="2">
        <f t="shared" si="4"/>
        <v>0</v>
      </c>
      <c r="G166" s="3">
        <v>1210</v>
      </c>
      <c r="H166">
        <f t="shared" si="5"/>
        <v>0</v>
      </c>
    </row>
    <row r="167" spans="1:8" x14ac:dyDescent="0.25">
      <c r="A167" s="2"/>
      <c r="B167" s="2" t="s">
        <v>319</v>
      </c>
      <c r="C167" s="2" t="s">
        <v>439</v>
      </c>
      <c r="D167" s="2" t="s">
        <v>2</v>
      </c>
      <c r="E167" s="2" t="s">
        <v>2</v>
      </c>
      <c r="F167" s="2">
        <f t="shared" si="4"/>
        <v>0</v>
      </c>
      <c r="G167" s="3">
        <v>-949.06</v>
      </c>
      <c r="H167">
        <f t="shared" si="5"/>
        <v>0</v>
      </c>
    </row>
    <row r="168" spans="1:8" x14ac:dyDescent="0.25">
      <c r="A168" s="2"/>
      <c r="B168" s="2" t="s">
        <v>319</v>
      </c>
      <c r="C168" s="2" t="s">
        <v>440</v>
      </c>
      <c r="D168" s="2" t="s">
        <v>2</v>
      </c>
      <c r="E168" s="2" t="s">
        <v>2</v>
      </c>
      <c r="F168" s="2">
        <f t="shared" si="4"/>
        <v>0</v>
      </c>
      <c r="G168" s="3">
        <v>-949.06</v>
      </c>
      <c r="H168">
        <f t="shared" si="5"/>
        <v>0</v>
      </c>
    </row>
    <row r="169" spans="1:8" x14ac:dyDescent="0.25">
      <c r="A169" s="2"/>
      <c r="B169" s="2" t="s">
        <v>319</v>
      </c>
      <c r="C169" s="2" t="s">
        <v>441</v>
      </c>
      <c r="D169" s="2" t="s">
        <v>2</v>
      </c>
      <c r="E169" s="2" t="s">
        <v>2</v>
      </c>
      <c r="F169" s="2">
        <f t="shared" si="4"/>
        <v>0</v>
      </c>
      <c r="G169" s="3">
        <v>949.06</v>
      </c>
      <c r="H169">
        <f t="shared" si="5"/>
        <v>0</v>
      </c>
    </row>
    <row r="170" spans="1:8" x14ac:dyDescent="0.25">
      <c r="A170" s="2"/>
      <c r="B170" s="2" t="s">
        <v>319</v>
      </c>
      <c r="C170" s="2" t="s">
        <v>442</v>
      </c>
      <c r="D170" s="2" t="s">
        <v>2</v>
      </c>
      <c r="E170" s="2" t="s">
        <v>2</v>
      </c>
      <c r="F170" s="2">
        <f t="shared" si="4"/>
        <v>0</v>
      </c>
      <c r="G170" s="3">
        <v>949.06</v>
      </c>
      <c r="H170">
        <f t="shared" si="5"/>
        <v>0</v>
      </c>
    </row>
    <row r="171" spans="1:8" x14ac:dyDescent="0.25">
      <c r="A171" s="2"/>
      <c r="B171" s="2" t="s">
        <v>443</v>
      </c>
      <c r="C171" s="2" t="s">
        <v>444</v>
      </c>
      <c r="D171" s="2" t="s">
        <v>2</v>
      </c>
      <c r="E171" s="2" t="s">
        <v>2</v>
      </c>
      <c r="F171" s="2">
        <f t="shared" si="4"/>
        <v>0</v>
      </c>
      <c r="G171" s="3">
        <v>-8349</v>
      </c>
      <c r="H171">
        <f t="shared" si="5"/>
        <v>0</v>
      </c>
    </row>
    <row r="172" spans="1:8" x14ac:dyDescent="0.25">
      <c r="A172" s="2"/>
      <c r="B172" s="2" t="s">
        <v>443</v>
      </c>
      <c r="C172" s="2" t="s">
        <v>445</v>
      </c>
      <c r="D172" s="2" t="s">
        <v>2</v>
      </c>
      <c r="E172" s="2" t="s">
        <v>2</v>
      </c>
      <c r="F172" s="2">
        <f t="shared" si="4"/>
        <v>0</v>
      </c>
      <c r="G172" s="3">
        <v>8349</v>
      </c>
      <c r="H172">
        <f t="shared" si="5"/>
        <v>0</v>
      </c>
    </row>
    <row r="173" spans="1:8" x14ac:dyDescent="0.25">
      <c r="E173" s="1" t="s">
        <v>20</v>
      </c>
      <c r="F173" s="1"/>
      <c r="G173" s="12">
        <v>782440.08999999973</v>
      </c>
      <c r="H173" s="12">
        <f>SUM(H6:H172)</f>
        <v>3195452.4999999995</v>
      </c>
    </row>
    <row r="179" spans="5:9" ht="15.75" thickBot="1" x14ac:dyDescent="0.3"/>
    <row r="180" spans="5:9" x14ac:dyDescent="0.25">
      <c r="E180" s="7" t="s">
        <v>25</v>
      </c>
      <c r="F180" s="9">
        <v>4</v>
      </c>
    </row>
    <row r="181" spans="5:9" ht="15.75" thickBot="1" x14ac:dyDescent="0.3">
      <c r="E181" s="10" t="s">
        <v>26</v>
      </c>
      <c r="F181" s="13">
        <v>36301.919999999998</v>
      </c>
    </row>
    <row r="183" spans="5:9" ht="15.75" thickBot="1" x14ac:dyDescent="0.3"/>
    <row r="184" spans="5:9" x14ac:dyDescent="0.25">
      <c r="E184" s="7" t="s">
        <v>447</v>
      </c>
      <c r="F184" s="14">
        <f>H173/G173</f>
        <v>4.0839580446344472</v>
      </c>
      <c r="G184" s="15">
        <f>ROUND(F184,2)</f>
        <v>4.08</v>
      </c>
      <c r="H184" s="16"/>
    </row>
    <row r="185" spans="5:9" ht="15.75" thickBot="1" x14ac:dyDescent="0.3">
      <c r="E185" s="10" t="s">
        <v>448</v>
      </c>
      <c r="F185" s="11">
        <f>G173</f>
        <v>782440.08999999973</v>
      </c>
      <c r="G185" s="11">
        <f>F185*G184</f>
        <v>3192355.567199999</v>
      </c>
      <c r="H185" s="17">
        <f>ROUND(G185,2)</f>
        <v>3192355.57</v>
      </c>
    </row>
    <row r="189" spans="5:9" x14ac:dyDescent="0.25">
      <c r="F189" s="19">
        <f>F180*F181</f>
        <v>145207.67999999999</v>
      </c>
      <c r="G189" s="19">
        <f>G184*H185</f>
        <v>13024810.7256</v>
      </c>
      <c r="H189" s="20">
        <f>F189+G189</f>
        <v>13170018.4056</v>
      </c>
      <c r="I189" s="18"/>
    </row>
    <row r="192" spans="5:9" ht="15.75" thickBot="1" x14ac:dyDescent="0.3"/>
    <row r="193" spans="5:8" ht="15.75" thickBot="1" x14ac:dyDescent="0.3">
      <c r="E193" s="5" t="s">
        <v>449</v>
      </c>
      <c r="F193" s="21">
        <f>H189/(F181+H185)</f>
        <v>4.0791005073752808</v>
      </c>
      <c r="G193" s="21">
        <f>ROUND(F193,2)</f>
        <v>4.08</v>
      </c>
    </row>
    <row r="196" spans="5:8" ht="15.75" thickBot="1" x14ac:dyDescent="0.3"/>
    <row r="197" spans="5:8" ht="23.25" x14ac:dyDescent="0.35">
      <c r="E197" s="23"/>
      <c r="F197" s="24"/>
      <c r="G197" s="25"/>
    </row>
    <row r="198" spans="5:8" ht="23.25" x14ac:dyDescent="0.35">
      <c r="E198" s="26" t="s">
        <v>450</v>
      </c>
      <c r="F198" s="27" t="s">
        <v>451</v>
      </c>
      <c r="G198" s="28">
        <v>36301.919999999998</v>
      </c>
    </row>
    <row r="199" spans="5:8" ht="23.25" x14ac:dyDescent="0.35">
      <c r="E199" s="26"/>
      <c r="F199" s="27" t="s">
        <v>452</v>
      </c>
      <c r="G199" s="28">
        <v>3192355.57</v>
      </c>
    </row>
    <row r="200" spans="5:8" ht="23.25" x14ac:dyDescent="0.35">
      <c r="E200" s="26"/>
      <c r="F200" s="27"/>
      <c r="G200" s="28">
        <f>SUM(G198:G199)</f>
        <v>3228657.4899999998</v>
      </c>
      <c r="H200" s="22"/>
    </row>
    <row r="201" spans="5:8" ht="23.25" x14ac:dyDescent="0.35">
      <c r="E201" s="26" t="s">
        <v>453</v>
      </c>
      <c r="F201" s="27" t="s">
        <v>454</v>
      </c>
      <c r="G201" s="28">
        <v>791515.57</v>
      </c>
    </row>
    <row r="202" spans="5:8" ht="24" thickBot="1" x14ac:dyDescent="0.4">
      <c r="E202" s="29" t="s">
        <v>455</v>
      </c>
      <c r="F202" s="30"/>
      <c r="G202" s="31">
        <v>4.08</v>
      </c>
    </row>
    <row r="203" spans="5:8" x14ac:dyDescent="0.25">
      <c r="E203" t="s">
        <v>456</v>
      </c>
    </row>
    <row r="205" spans="5:8" x14ac:dyDescent="0.25">
      <c r="G205" s="33"/>
    </row>
    <row r="206" spans="5:8" x14ac:dyDescent="0.25">
      <c r="F206" s="32"/>
      <c r="G206" s="18"/>
    </row>
    <row r="207" spans="5:8" x14ac:dyDescent="0.25">
      <c r="H207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1DDB7A-6760-4849-AAA5-2F756619A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C7A17-0EC9-4CA7-83F1-86E6A448BAEB}"/>
</file>

<file path=customXml/itemProps3.xml><?xml version="1.0" encoding="utf-8"?>
<ds:datastoreItem xmlns:ds="http://schemas.openxmlformats.org/officeDocument/2006/customXml" ds:itemID="{20ECBB20-FBD5-4C83-A1AB-7EC6F3514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Pendientes de pago</vt:lpstr>
      <vt:lpstr>Ratio de las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2024-04-04T09:21:05Z</dcterms:created>
  <dcterms:modified xsi:type="dcterms:W3CDTF">2024-05-06T10:21:30Z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