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5/SERVICIO FINANCIERO/PMP/03 MARZO/"/>
    </mc:Choice>
  </mc:AlternateContent>
  <xr:revisionPtr revIDLastSave="69" documentId="8_{DD214B5D-5B7C-4584-B385-C99B7C79101A}" xr6:coauthVersionLast="47" xr6:coauthVersionMax="47" xr10:uidLastSave="{FD22E38C-3235-4BEB-AAA2-28CDD14C26E3}"/>
  <bookViews>
    <workbookView xWindow="-120" yWindow="-120" windowWidth="29040" windowHeight="15840" activeTab="1" xr2:uid="{00000000-000D-0000-FFFF-FFFF00000000}"/>
  </bookViews>
  <sheets>
    <sheet name="Facturas pendientes" sheetId="1" r:id="rId1"/>
    <sheet name="Facturas paga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2" l="1"/>
  <c r="F113" i="2"/>
  <c r="E104" i="2"/>
  <c r="E105" i="2"/>
  <c r="J94" i="2"/>
  <c r="I94" i="2"/>
  <c r="H82" i="2"/>
  <c r="J82" i="2" s="1"/>
  <c r="H83" i="2"/>
  <c r="J83" i="2" s="1"/>
  <c r="H42" i="2"/>
  <c r="J42" i="2" s="1"/>
  <c r="H39" i="2"/>
  <c r="J39" i="2" s="1"/>
  <c r="H43" i="2"/>
  <c r="J43" i="2" s="1"/>
  <c r="H44" i="2"/>
  <c r="J44" i="2" s="1"/>
  <c r="H36" i="2"/>
  <c r="J36" i="2" s="1"/>
  <c r="H72" i="2"/>
  <c r="J72" i="2" s="1"/>
  <c r="H40" i="2"/>
  <c r="J40" i="2" s="1"/>
  <c r="H32" i="2"/>
  <c r="J32" i="2" s="1"/>
  <c r="H6" i="2"/>
  <c r="J6" i="2" s="1"/>
  <c r="H73" i="2"/>
  <c r="J73" i="2" s="1"/>
  <c r="H74" i="2"/>
  <c r="J74" i="2" s="1"/>
  <c r="H23" i="2"/>
  <c r="J23" i="2" s="1"/>
  <c r="H24" i="2"/>
  <c r="J24" i="2" s="1"/>
  <c r="H91" i="2"/>
  <c r="J91" i="2" s="1"/>
  <c r="H84" i="2"/>
  <c r="J84" i="2" s="1"/>
  <c r="H75" i="2"/>
  <c r="J75" i="2" s="1"/>
  <c r="H52" i="2"/>
  <c r="J52" i="2" s="1"/>
  <c r="H53" i="2"/>
  <c r="J53" i="2" s="1"/>
  <c r="H37" i="2"/>
  <c r="J37" i="2" s="1"/>
  <c r="H38" i="2"/>
  <c r="J38" i="2" s="1"/>
  <c r="H25" i="2"/>
  <c r="J25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33" i="2"/>
  <c r="J33" i="2" s="1"/>
  <c r="H26" i="2"/>
  <c r="J26" i="2" s="1"/>
  <c r="H14" i="2"/>
  <c r="J14" i="2" s="1"/>
  <c r="H15" i="2"/>
  <c r="J15" i="2" s="1"/>
  <c r="H16" i="2"/>
  <c r="J16" i="2" s="1"/>
  <c r="H17" i="2"/>
  <c r="J17" i="2" s="1"/>
  <c r="H18" i="2"/>
  <c r="J18" i="2" s="1"/>
  <c r="H27" i="2"/>
  <c r="J27" i="2" s="1"/>
  <c r="H19" i="2"/>
  <c r="J19" i="2" s="1"/>
  <c r="H45" i="2"/>
  <c r="J45" i="2" s="1"/>
  <c r="H20" i="2"/>
  <c r="J20" i="2" s="1"/>
  <c r="H28" i="2"/>
  <c r="J28" i="2" s="1"/>
  <c r="H29" i="2"/>
  <c r="J29" i="2" s="1"/>
  <c r="H30" i="2"/>
  <c r="J30" i="2" s="1"/>
  <c r="H46" i="2"/>
  <c r="J46" i="2" s="1"/>
  <c r="H21" i="2"/>
  <c r="J21" i="2" s="1"/>
  <c r="H51" i="2"/>
  <c r="J51" i="2" s="1"/>
  <c r="H41" i="2"/>
  <c r="J41" i="2" s="1"/>
  <c r="H89" i="2"/>
  <c r="J89" i="2" s="1"/>
  <c r="H76" i="2"/>
  <c r="J76" i="2" s="1"/>
  <c r="H77" i="2"/>
  <c r="J77" i="2" s="1"/>
  <c r="H54" i="2"/>
  <c r="J54" i="2" s="1"/>
  <c r="H85" i="2"/>
  <c r="J85" i="2" s="1"/>
  <c r="H92" i="2"/>
  <c r="J92" i="2" s="1"/>
  <c r="H55" i="2"/>
  <c r="J55" i="2" s="1"/>
  <c r="H56" i="2"/>
  <c r="J56" i="2" s="1"/>
  <c r="H34" i="2"/>
  <c r="J34" i="2" s="1"/>
  <c r="H35" i="2"/>
  <c r="J35" i="2" s="1"/>
  <c r="H57" i="2"/>
  <c r="J57" i="2" s="1"/>
  <c r="H58" i="2"/>
  <c r="J58" i="2" s="1"/>
  <c r="H59" i="2"/>
  <c r="J59" i="2" s="1"/>
  <c r="H60" i="2"/>
  <c r="J60" i="2" s="1"/>
  <c r="H61" i="2"/>
  <c r="J61" i="2" s="1"/>
  <c r="H62" i="2"/>
  <c r="J62" i="2" s="1"/>
  <c r="H86" i="2"/>
  <c r="J86" i="2" s="1"/>
  <c r="H78" i="2"/>
  <c r="J78" i="2" s="1"/>
  <c r="H47" i="2"/>
  <c r="J47" i="2" s="1"/>
  <c r="H22" i="2"/>
  <c r="J22" i="2" s="1"/>
  <c r="H48" i="2"/>
  <c r="J48" i="2" s="1"/>
  <c r="H49" i="2"/>
  <c r="J49" i="2" s="1"/>
  <c r="H50" i="2"/>
  <c r="J50" i="2" s="1"/>
  <c r="H93" i="2"/>
  <c r="J93" i="2" s="1"/>
  <c r="H63" i="2"/>
  <c r="J63" i="2" s="1"/>
  <c r="H64" i="2"/>
  <c r="J64" i="2" s="1"/>
  <c r="H65" i="2"/>
  <c r="J65" i="2" s="1"/>
  <c r="H66" i="2"/>
  <c r="J66" i="2" s="1"/>
  <c r="H87" i="2"/>
  <c r="J87" i="2" s="1"/>
  <c r="H88" i="2"/>
  <c r="J88" i="2" s="1"/>
  <c r="H79" i="2"/>
  <c r="J79" i="2" s="1"/>
  <c r="H80" i="2"/>
  <c r="J80" i="2" s="1"/>
  <c r="H81" i="2"/>
  <c r="J81" i="2" s="1"/>
  <c r="H67" i="2"/>
  <c r="J67" i="2" s="1"/>
  <c r="H68" i="2"/>
  <c r="J68" i="2" s="1"/>
  <c r="H31" i="2"/>
  <c r="J31" i="2" s="1"/>
  <c r="H69" i="2"/>
  <c r="J69" i="2" s="1"/>
  <c r="H70" i="2"/>
  <c r="J70" i="2" s="1"/>
  <c r="H71" i="2"/>
  <c r="J71" i="2" s="1"/>
  <c r="H90" i="2"/>
  <c r="J90" i="2" s="1"/>
  <c r="F112" i="2"/>
  <c r="F104" i="2" l="1"/>
  <c r="F114" i="2" s="1"/>
  <c r="F116" i="2" s="1"/>
</calcChain>
</file>

<file path=xl/sharedStrings.xml><?xml version="1.0" encoding="utf-8"?>
<sst xmlns="http://schemas.openxmlformats.org/spreadsheetml/2006/main" count="641" uniqueCount="330">
  <si>
    <t>Facturas pendientes de pago</t>
  </si>
  <si>
    <t>Fecha inicio</t>
  </si>
  <si>
    <t>Fecha fin</t>
  </si>
  <si>
    <t>Nº Factura del proveedor</t>
  </si>
  <si>
    <t>Nombre Proveedor</t>
  </si>
  <si>
    <t>Nº Factura</t>
  </si>
  <si>
    <t>Fecha de registro</t>
  </si>
  <si>
    <t>Fecha aprobada</t>
  </si>
  <si>
    <t>Fecha fin periodo</t>
  </si>
  <si>
    <t>Importe total</t>
  </si>
  <si>
    <t>TOTAL</t>
  </si>
  <si>
    <t>RATIO DE LAS OPERACIONES PENDIENTES DE PAGO</t>
  </si>
  <si>
    <t>IMPORTE DE LOS PAGOS PENDIENTES</t>
  </si>
  <si>
    <t>Facturas Pagadas</t>
  </si>
  <si>
    <t>Fecha de pago</t>
  </si>
  <si>
    <t>24/1161</t>
  </si>
  <si>
    <t>2304006315</t>
  </si>
  <si>
    <t>2301040443</t>
  </si>
  <si>
    <t>543858</t>
  </si>
  <si>
    <t>MC19147309</t>
  </si>
  <si>
    <t>08/2024</t>
  </si>
  <si>
    <t>BI-7167</t>
  </si>
  <si>
    <t>RGE-2885</t>
  </si>
  <si>
    <t>BI-7165</t>
  </si>
  <si>
    <t>24029</t>
  </si>
  <si>
    <t>A2024FC0490705</t>
  </si>
  <si>
    <t>EMPRESA MIXTA VALENCIANA DE AGUAS, S.A. - EMIVASA</t>
  </si>
  <si>
    <t>22/24</t>
  </si>
  <si>
    <t>FACT. 42/2024</t>
  </si>
  <si>
    <t>FAC00513</t>
  </si>
  <si>
    <t>JARDINES CON VIDA PAISAJISMO, S.L.</t>
  </si>
  <si>
    <t>A198</t>
  </si>
  <si>
    <t>2402419</t>
  </si>
  <si>
    <t>FVR24-00001</t>
  </si>
  <si>
    <t>CLCE24/036898</t>
  </si>
  <si>
    <t>AVATEL TELECOM S.A.</t>
  </si>
  <si>
    <t>1324</t>
  </si>
  <si>
    <t>CONSULTORIA INFORMATICA V R, S.L. - CIVIRED</t>
  </si>
  <si>
    <t>A024026</t>
  </si>
  <si>
    <t>15/2024</t>
  </si>
  <si>
    <t>A024025</t>
  </si>
  <si>
    <t>3/2024</t>
  </si>
  <si>
    <t>EUREES24-192235</t>
  </si>
  <si>
    <t xml:space="preserve">AMAZON WEB SERVICES, INC. </t>
  </si>
  <si>
    <t>01/24</t>
  </si>
  <si>
    <t>CI0922415082</t>
  </si>
  <si>
    <t>VODAFONE ESPAÑA S.A.U</t>
  </si>
  <si>
    <t>05/2024</t>
  </si>
  <si>
    <t>F2400036</t>
  </si>
  <si>
    <t>F-24-00186</t>
  </si>
  <si>
    <t>24/000085</t>
  </si>
  <si>
    <t>24/000084</t>
  </si>
  <si>
    <t>24/000083</t>
  </si>
  <si>
    <t>24/000082</t>
  </si>
  <si>
    <t>24/000081</t>
  </si>
  <si>
    <t>24/000080</t>
  </si>
  <si>
    <t>VV/240282</t>
  </si>
  <si>
    <t>SEGURIDAD INTEGRAL SECOEX, S.A.</t>
  </si>
  <si>
    <t>11</t>
  </si>
  <si>
    <t>BEGUR LEGAL, S.L.P.</t>
  </si>
  <si>
    <t>NOVUS CENTRO DE EMPLEO, S.L.</t>
  </si>
  <si>
    <t>24020010</t>
  </si>
  <si>
    <t>24 15</t>
  </si>
  <si>
    <t>NOTA DE CARGO</t>
  </si>
  <si>
    <t>VEGETAS COOP. V</t>
  </si>
  <si>
    <t>MNV MANTENIMIENTO, S.L.</t>
  </si>
  <si>
    <t>2024031</t>
  </si>
  <si>
    <t>FCT-0015-2024</t>
  </si>
  <si>
    <t>521774</t>
  </si>
  <si>
    <t xml:space="preserve"> CH202402-3957</t>
  </si>
  <si>
    <t>MARTI TORRES, NURIA</t>
  </si>
  <si>
    <t>87</t>
  </si>
  <si>
    <t>6/2024</t>
  </si>
  <si>
    <t>MARTINEZ SANZ, PASCUAL J. - MONPERSIAL</t>
  </si>
  <si>
    <t>212402070102281074</t>
  </si>
  <si>
    <t>FVS/24/01537</t>
  </si>
  <si>
    <t>PUNT SISTEMES, S.L.</t>
  </si>
  <si>
    <t>FVS/24/00927</t>
  </si>
  <si>
    <t>ES4C45RAEUI</t>
  </si>
  <si>
    <t>CAMILO ALBERT INSTALACIONES, S.L.L.</t>
  </si>
  <si>
    <t>24/000032</t>
  </si>
  <si>
    <t>24/000030</t>
  </si>
  <si>
    <t>24/000029</t>
  </si>
  <si>
    <t>24/000028</t>
  </si>
  <si>
    <t>INV-ES-1408284355-2024-94</t>
  </si>
  <si>
    <t>1-11</t>
  </si>
  <si>
    <t>F24/00066 LAS NAVES</t>
  </si>
  <si>
    <t>70/24</t>
  </si>
  <si>
    <t>LN - 45</t>
  </si>
  <si>
    <t>HA24-000000054</t>
  </si>
  <si>
    <t>2024/01/00000012</t>
  </si>
  <si>
    <t>500136</t>
  </si>
  <si>
    <t>MC18798385</t>
  </si>
  <si>
    <t>1724_27</t>
  </si>
  <si>
    <t>241112273265</t>
  </si>
  <si>
    <t>404240010</t>
  </si>
  <si>
    <t>INV-2024-000002</t>
  </si>
  <si>
    <t>JCDECAUX ESPAÑA, S.L.U.</t>
  </si>
  <si>
    <t>C24/00486</t>
  </si>
  <si>
    <t>512349288</t>
  </si>
  <si>
    <t>FAIN ASCENSORES, S.A.</t>
  </si>
  <si>
    <t>28/23 2</t>
  </si>
  <si>
    <t>NUMERADOR</t>
  </si>
  <si>
    <t>RATIO OP PDTES *IMPORTE OP PDTES</t>
  </si>
  <si>
    <t>RATIO OP PAGADAS*IMPORTE OP PAGADAS</t>
  </si>
  <si>
    <t>DENOMINADOR</t>
  </si>
  <si>
    <t>IMPORTE PDTE + IMPORTE PAGADO</t>
  </si>
  <si>
    <t>PMP MARZO</t>
  </si>
  <si>
    <t>01/03/2025</t>
  </si>
  <si>
    <t>31/03/2025</t>
  </si>
  <si>
    <t>2025.66</t>
  </si>
  <si>
    <t>Tardana Events S.L</t>
  </si>
  <si>
    <t>C2025/0292</t>
  </si>
  <si>
    <t>17/03/2025</t>
  </si>
  <si>
    <t>20/03/2025</t>
  </si>
  <si>
    <t>21/03/2025</t>
  </si>
  <si>
    <t>F24TLV2P00987</t>
  </si>
  <si>
    <t>RSM SPAIN ASESORES LEGALES Y TRIBUTARIOS SLP</t>
  </si>
  <si>
    <t>C2025/0291</t>
  </si>
  <si>
    <t>13/03/2025</t>
  </si>
  <si>
    <t>80</t>
  </si>
  <si>
    <t>SAGARMANTA SL</t>
  </si>
  <si>
    <t>C2025/0290</t>
  </si>
  <si>
    <t>2508680014279</t>
  </si>
  <si>
    <t>CANON ESPAÑA, S.A.U.</t>
  </si>
  <si>
    <t>C2025/0271</t>
  </si>
  <si>
    <t>08/03/2025</t>
  </si>
  <si>
    <t>202500012</t>
  </si>
  <si>
    <t>INNUBA SOCIAL INNOVATION, SL</t>
  </si>
  <si>
    <t>C2025/0261</t>
  </si>
  <si>
    <t>07/03/2025</t>
  </si>
  <si>
    <t>14/03/2025</t>
  </si>
  <si>
    <t>2508680004660</t>
  </si>
  <si>
    <t>C2025/0270</t>
  </si>
  <si>
    <t>C6.2025-03-04</t>
  </si>
  <si>
    <t>C2025/0272</t>
  </si>
  <si>
    <t>10/03/2025</t>
  </si>
  <si>
    <t>2025/005</t>
  </si>
  <si>
    <t>C2025/0269</t>
  </si>
  <si>
    <t>06/03/2025</t>
  </si>
  <si>
    <t>CLCE25/082201</t>
  </si>
  <si>
    <t>C2025/0250</t>
  </si>
  <si>
    <t>12/03/2025</t>
  </si>
  <si>
    <t>202500009</t>
  </si>
  <si>
    <t>C2025/0241</t>
  </si>
  <si>
    <t>F25/0000160 LAS NAVES</t>
  </si>
  <si>
    <t>C2025/0238</t>
  </si>
  <si>
    <t>05/03/2025</t>
  </si>
  <si>
    <t>025044</t>
  </si>
  <si>
    <t>GRUPO ÁNCORA</t>
  </si>
  <si>
    <t>C2025/0209</t>
  </si>
  <si>
    <t>03/03/2025</t>
  </si>
  <si>
    <t>09/03/2025</t>
  </si>
  <si>
    <t>A/238</t>
  </si>
  <si>
    <t>SUPERNOVA ASISTENCIAS S.L.</t>
  </si>
  <si>
    <t>C2025/0262</t>
  </si>
  <si>
    <t>EUREES25-1585593</t>
  </si>
  <si>
    <t>C2025/0253</t>
  </si>
  <si>
    <t>FVS/25/02619</t>
  </si>
  <si>
    <t>C2025/0214</t>
  </si>
  <si>
    <t>04/03/2025</t>
  </si>
  <si>
    <t>FVS/25/03064</t>
  </si>
  <si>
    <t>C2025/0207</t>
  </si>
  <si>
    <t>25020034</t>
  </si>
  <si>
    <t>C2025/0294</t>
  </si>
  <si>
    <t>VV/250443</t>
  </si>
  <si>
    <t>C2025/0288</t>
  </si>
  <si>
    <t>W2500033</t>
  </si>
  <si>
    <t>WLIP LABOR INTEGRACION, S.L.</t>
  </si>
  <si>
    <t>C2025/0263</t>
  </si>
  <si>
    <t>N/2025/000008378</t>
  </si>
  <si>
    <t>AYWA SERVICIOS AMBIENTALES S.L.</t>
  </si>
  <si>
    <t>C2025/0247</t>
  </si>
  <si>
    <t>11/03/2025</t>
  </si>
  <si>
    <t>N/2025/000008397</t>
  </si>
  <si>
    <t>C2025/0246</t>
  </si>
  <si>
    <t>FPR25B/0075</t>
  </si>
  <si>
    <t>BOID 24 MANTENIMIENTO, S.L.</t>
  </si>
  <si>
    <t>C2025/0240</t>
  </si>
  <si>
    <t>FPR25B/0074</t>
  </si>
  <si>
    <t>C2025/0239</t>
  </si>
  <si>
    <t>FPR25B/0068</t>
  </si>
  <si>
    <t>C2025/0237</t>
  </si>
  <si>
    <t>025039</t>
  </si>
  <si>
    <t>C2025/0234</t>
  </si>
  <si>
    <t>25/000078</t>
  </si>
  <si>
    <t>C2025/0233</t>
  </si>
  <si>
    <t>25/000074</t>
  </si>
  <si>
    <t>C2025/0232</t>
  </si>
  <si>
    <t>25/000073</t>
  </si>
  <si>
    <t>C2025/0231</t>
  </si>
  <si>
    <t>FAC001018</t>
  </si>
  <si>
    <t>C2025/0230</t>
  </si>
  <si>
    <t>25/000077</t>
  </si>
  <si>
    <t>C2025/0218</t>
  </si>
  <si>
    <t>20250582</t>
  </si>
  <si>
    <t>C2025/0217</t>
  </si>
  <si>
    <t>2500634</t>
  </si>
  <si>
    <t>RADIO TAXI METROPOLITANO DE VALENCIA, S.L.U.</t>
  </si>
  <si>
    <t>C2025/0213</t>
  </si>
  <si>
    <t>347/2025</t>
  </si>
  <si>
    <t>PRODIGIOSO VOLCÁN, S.L.</t>
  </si>
  <si>
    <t>C2025/0211</t>
  </si>
  <si>
    <t>25/000076</t>
  </si>
  <si>
    <t>C2025/0206</t>
  </si>
  <si>
    <t>25/000075</t>
  </si>
  <si>
    <t>C2025/0205</t>
  </si>
  <si>
    <t>25/000072</t>
  </si>
  <si>
    <t>C2025/0204</t>
  </si>
  <si>
    <t>25/000071</t>
  </si>
  <si>
    <t>C2025/0203</t>
  </si>
  <si>
    <t>A/ 25058</t>
  </si>
  <si>
    <t>TIDES CONSULTORES S.L.</t>
  </si>
  <si>
    <t>C2025/0200</t>
  </si>
  <si>
    <t>8237018426</t>
  </si>
  <si>
    <t>C2025/0257</t>
  </si>
  <si>
    <t>C4.2025-02-26</t>
  </si>
  <si>
    <t>C2025/0210</t>
  </si>
  <si>
    <t>02/03/2025</t>
  </si>
  <si>
    <t>FV25/90</t>
  </si>
  <si>
    <t>SUDECO PROMOGIFTS, S.L.</t>
  </si>
  <si>
    <t>C2025/0273</t>
  </si>
  <si>
    <t>025038</t>
  </si>
  <si>
    <t>C2025/0208</t>
  </si>
  <si>
    <t>24/02/2025</t>
  </si>
  <si>
    <t>25-011</t>
  </si>
  <si>
    <t>PAU RIUS I FRANCES</t>
  </si>
  <si>
    <t>C2025/0216</t>
  </si>
  <si>
    <t>25-010</t>
  </si>
  <si>
    <t>C2025/0215</t>
  </si>
  <si>
    <t>504100083</t>
  </si>
  <si>
    <t>C2025/0236</t>
  </si>
  <si>
    <t>W25A000621</t>
  </si>
  <si>
    <t>WEBLEGAL S.L.</t>
  </si>
  <si>
    <t>C2025/0224</t>
  </si>
  <si>
    <t>6/2025</t>
  </si>
  <si>
    <t>C2025/0229</t>
  </si>
  <si>
    <t>019</t>
  </si>
  <si>
    <t>SISTEMA DEL SOLAR PRODUCCIONS, S.L.</t>
  </si>
  <si>
    <t>C2025/0122</t>
  </si>
  <si>
    <t>11/02/2025</t>
  </si>
  <si>
    <t>2</t>
  </si>
  <si>
    <t>Institute for European Energy and Cilmate Policy (IEECP)</t>
  </si>
  <si>
    <t>C2025/0260</t>
  </si>
  <si>
    <t>A2025/007</t>
  </si>
  <si>
    <t>INTEGRAZAFATAS, S.C.</t>
  </si>
  <si>
    <t>C2025/0123</t>
  </si>
  <si>
    <t>17/02/2025</t>
  </si>
  <si>
    <t>CLCE25/040321</t>
  </si>
  <si>
    <t>C2025/0249</t>
  </si>
  <si>
    <t>EUREES25-139465</t>
  </si>
  <si>
    <t>C2025/0252</t>
  </si>
  <si>
    <t>512609129</t>
  </si>
  <si>
    <t>C2025/0279</t>
  </si>
  <si>
    <t>CI0924001334</t>
  </si>
  <si>
    <t>C2025/0267</t>
  </si>
  <si>
    <t>250100015</t>
  </si>
  <si>
    <t>C2025/0293</t>
  </si>
  <si>
    <t>N/2025/000004849</t>
  </si>
  <si>
    <t>C2025/0245</t>
  </si>
  <si>
    <t>N/2025/000004827</t>
  </si>
  <si>
    <t>C2025/0244</t>
  </si>
  <si>
    <t>2500233</t>
  </si>
  <si>
    <t>C2025/0212</t>
  </si>
  <si>
    <t>202501-11</t>
  </si>
  <si>
    <t>Licita &amp; Acción Consultores, S.L.</t>
  </si>
  <si>
    <t>C2025/0121</t>
  </si>
  <si>
    <t>06/02/2025</t>
  </si>
  <si>
    <t>520464650</t>
  </si>
  <si>
    <t>C2025/0287</t>
  </si>
  <si>
    <t>520464652</t>
  </si>
  <si>
    <t>C2025/0286</t>
  </si>
  <si>
    <t>520464651</t>
  </si>
  <si>
    <t>C2025/0285</t>
  </si>
  <si>
    <t>520464653</t>
  </si>
  <si>
    <t>C2025/0284</t>
  </si>
  <si>
    <t>520464654</t>
  </si>
  <si>
    <t>C2025/0283</t>
  </si>
  <si>
    <t>520464655</t>
  </si>
  <si>
    <t>C2025/0282</t>
  </si>
  <si>
    <t>HA25-000000072</t>
  </si>
  <si>
    <t>C2025/0265</t>
  </si>
  <si>
    <t>HK25-000000468</t>
  </si>
  <si>
    <t>C2025/0255</t>
  </si>
  <si>
    <t>W25A000243</t>
  </si>
  <si>
    <t>C2025/0223</t>
  </si>
  <si>
    <t>8237018076</t>
  </si>
  <si>
    <t>C2025/0163</t>
  </si>
  <si>
    <t>A2025FC0085266</t>
  </si>
  <si>
    <t>C2025/0225</t>
  </si>
  <si>
    <t>DS-AEU-INV-ES-2025-3612426</t>
  </si>
  <si>
    <t>AMAZON EU SARL</t>
  </si>
  <si>
    <t>C2025/0222</t>
  </si>
  <si>
    <t>DS-AEU-INV-ES-2025-3613476</t>
  </si>
  <si>
    <t>C2025/0221</t>
  </si>
  <si>
    <t>VV/241717</t>
  </si>
  <si>
    <t>C2025/0289</t>
  </si>
  <si>
    <t>512598090</t>
  </si>
  <si>
    <t>C2025/0280</t>
  </si>
  <si>
    <t>512487676</t>
  </si>
  <si>
    <t>C2025/0278</t>
  </si>
  <si>
    <t>512495057</t>
  </si>
  <si>
    <t>C2025/0277</t>
  </si>
  <si>
    <t>512506427</t>
  </si>
  <si>
    <t>C2025/0274</t>
  </si>
  <si>
    <t>CI0923854031</t>
  </si>
  <si>
    <t>C2025/0266</t>
  </si>
  <si>
    <t>HA24-000001588</t>
  </si>
  <si>
    <t>C2025/0264</t>
  </si>
  <si>
    <t>HK24-000009029</t>
  </si>
  <si>
    <t>C2025/0254</t>
  </si>
  <si>
    <t>EUREES25-15450</t>
  </si>
  <si>
    <t>C2025/0251</t>
  </si>
  <si>
    <t>CLCE25/010694</t>
  </si>
  <si>
    <t>C2025/0248</t>
  </si>
  <si>
    <t>N/2024/000082742</t>
  </si>
  <si>
    <t>C2025/0243</t>
  </si>
  <si>
    <t>N/2024/000082696</t>
  </si>
  <si>
    <t>C2025/0242</t>
  </si>
  <si>
    <t>FPR24B/0275</t>
  </si>
  <si>
    <t>C2025/0235</t>
  </si>
  <si>
    <t>512591702</t>
  </si>
  <si>
    <t>C2025/0281</t>
  </si>
  <si>
    <t>512591701</t>
  </si>
  <si>
    <t>C2025/0276</t>
  </si>
  <si>
    <t>512591700</t>
  </si>
  <si>
    <t>C2025/0275</t>
  </si>
  <si>
    <t xml:space="preserve">Dias de pago </t>
  </si>
  <si>
    <t>RATIO DE LAS OPERACIONES PAGADAS</t>
  </si>
  <si>
    <t xml:space="preserve">IMPORTE DE LOS PAGOS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</si>
</sst>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#,##0.000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164" fontId="0" fillId="0" borderId="0" xfId="0" applyNumberFormat="1"/>
    <xf numFmtId="0" fontId="3" fillId="3" borderId="0" xfId="0" applyFont="1" applyFill="1"/>
    <xf numFmtId="165" fontId="3" fillId="3" borderId="0" xfId="0" applyNumberFormat="1" applyFont="1" applyFill="1"/>
    <xf numFmtId="165" fontId="4" fillId="3" borderId="0" xfId="0" applyNumberFormat="1" applyFont="1" applyFill="1"/>
    <xf numFmtId="0" fontId="4" fillId="3" borderId="0" xfId="0" applyFont="1" applyFill="1"/>
    <xf numFmtId="43" fontId="0" fillId="0" borderId="0" xfId="1" applyFont="1"/>
    <xf numFmtId="0" fontId="1" fillId="2" borderId="0" xfId="0" applyFont="1" applyFill="1" applyAlignment="1">
      <alignment horizontal="left"/>
    </xf>
    <xf numFmtId="44" fontId="1" fillId="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workbookViewId="0">
      <selection activeCell="F6" sqref="F6:G6"/>
    </sheetView>
  </sheetViews>
  <sheetFormatPr baseColWidth="10" defaultColWidth="9.140625" defaultRowHeight="15" x14ac:dyDescent="0.25"/>
  <cols>
    <col min="1" max="17" width="20.7109375" customWidth="1"/>
  </cols>
  <sheetData>
    <row r="1" spans="1:7" x14ac:dyDescent="0.25">
      <c r="A1" s="1" t="s">
        <v>0</v>
      </c>
    </row>
    <row r="2" spans="1:7" x14ac:dyDescent="0.25">
      <c r="A2" s="1" t="s">
        <v>1</v>
      </c>
      <c r="B2" s="2" t="s">
        <v>108</v>
      </c>
    </row>
    <row r="3" spans="1:7" x14ac:dyDescent="0.25">
      <c r="A3" s="1" t="s">
        <v>2</v>
      </c>
      <c r="B3" s="2" t="s">
        <v>109</v>
      </c>
    </row>
    <row r="5" spans="1:7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</row>
    <row r="6" spans="1:7" x14ac:dyDescent="0.25">
      <c r="F6" s="1" t="s">
        <v>10</v>
      </c>
      <c r="G6" s="3">
        <v>0</v>
      </c>
    </row>
    <row r="26" spans="4:6" x14ac:dyDescent="0.25">
      <c r="D26" s="1" t="s">
        <v>11</v>
      </c>
      <c r="E26" s="1"/>
      <c r="F26" s="1">
        <v>0</v>
      </c>
    </row>
    <row r="27" spans="4:6" x14ac:dyDescent="0.25">
      <c r="D27" s="1" t="s">
        <v>12</v>
      </c>
      <c r="E27" s="1"/>
      <c r="F27" s="1">
        <v>0</v>
      </c>
    </row>
  </sheetData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CFE5-5C75-4E11-B704-EF3CF7FAC121}">
  <dimension ref="A1:J116"/>
  <sheetViews>
    <sheetView tabSelected="1" topLeftCell="C1" workbookViewId="0">
      <selection activeCell="F116" sqref="F116"/>
    </sheetView>
  </sheetViews>
  <sheetFormatPr baseColWidth="10" defaultColWidth="9.140625" defaultRowHeight="15" x14ac:dyDescent="0.25"/>
  <cols>
    <col min="1" max="1" width="25.7109375" customWidth="1"/>
    <col min="2" max="2" width="88.5703125" customWidth="1"/>
    <col min="3" max="3" width="60.7109375" customWidth="1"/>
    <col min="4" max="13" width="40.7109375" customWidth="1"/>
    <col min="14" max="16" width="25.7109375" customWidth="1"/>
  </cols>
  <sheetData>
    <row r="1" spans="1:10" x14ac:dyDescent="0.25">
      <c r="A1" s="1" t="s">
        <v>13</v>
      </c>
      <c r="B1" s="1" t="s">
        <v>13</v>
      </c>
    </row>
    <row r="2" spans="1:10" x14ac:dyDescent="0.25">
      <c r="A2" s="1" t="s">
        <v>1</v>
      </c>
      <c r="B2" s="1" t="s">
        <v>1</v>
      </c>
      <c r="C2" s="2" t="s">
        <v>108</v>
      </c>
    </row>
    <row r="3" spans="1:10" x14ac:dyDescent="0.25">
      <c r="A3" s="1" t="s">
        <v>2</v>
      </c>
      <c r="B3" s="1" t="s">
        <v>2</v>
      </c>
      <c r="C3" s="2" t="s">
        <v>109</v>
      </c>
    </row>
    <row r="5" spans="1:10" x14ac:dyDescent="0.25">
      <c r="A5" s="1" t="s">
        <v>3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14</v>
      </c>
      <c r="H5" s="1" t="s">
        <v>327</v>
      </c>
      <c r="I5" s="1" t="s">
        <v>9</v>
      </c>
      <c r="J5" s="1"/>
    </row>
    <row r="6" spans="1:10" x14ac:dyDescent="0.25">
      <c r="A6" s="2" t="s">
        <v>27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139</v>
      </c>
      <c r="G6" s="2" t="s">
        <v>152</v>
      </c>
      <c r="H6" s="2">
        <f>G6-E6</f>
        <v>6</v>
      </c>
      <c r="I6" s="8">
        <v>660</v>
      </c>
      <c r="J6" s="8">
        <f>I6*H6</f>
        <v>3960</v>
      </c>
    </row>
    <row r="7" spans="1:10" x14ac:dyDescent="0.25">
      <c r="A7" s="2" t="s">
        <v>44</v>
      </c>
      <c r="B7" s="2" t="s">
        <v>183</v>
      </c>
      <c r="C7" s="2" t="s">
        <v>149</v>
      </c>
      <c r="D7" s="2" t="s">
        <v>184</v>
      </c>
      <c r="E7" s="2" t="s">
        <v>151</v>
      </c>
      <c r="F7" s="2" t="s">
        <v>136</v>
      </c>
      <c r="G7" s="2" t="s">
        <v>131</v>
      </c>
      <c r="H7" s="2">
        <f>G7-E7</f>
        <v>11</v>
      </c>
      <c r="I7" s="8">
        <v>1430</v>
      </c>
      <c r="J7" s="8">
        <f>I7*H7</f>
        <v>15730</v>
      </c>
    </row>
    <row r="8" spans="1:10" x14ac:dyDescent="0.25">
      <c r="A8" s="2" t="s">
        <v>45</v>
      </c>
      <c r="B8" s="2" t="s">
        <v>185</v>
      </c>
      <c r="C8" s="2" t="s">
        <v>37</v>
      </c>
      <c r="D8" s="2" t="s">
        <v>186</v>
      </c>
      <c r="E8" s="2" t="s">
        <v>151</v>
      </c>
      <c r="F8" s="2" t="s">
        <v>139</v>
      </c>
      <c r="G8" s="2" t="s">
        <v>131</v>
      </c>
      <c r="H8" s="2">
        <f>G8-E8</f>
        <v>11</v>
      </c>
      <c r="I8" s="8">
        <v>470.84</v>
      </c>
      <c r="J8" s="8">
        <f>I8*H8</f>
        <v>5179.24</v>
      </c>
    </row>
    <row r="9" spans="1:10" x14ac:dyDescent="0.25">
      <c r="A9" s="2" t="s">
        <v>47</v>
      </c>
      <c r="B9" s="2" t="s">
        <v>187</v>
      </c>
      <c r="C9" s="2" t="s">
        <v>37</v>
      </c>
      <c r="D9" s="2" t="s">
        <v>188</v>
      </c>
      <c r="E9" s="2" t="s">
        <v>151</v>
      </c>
      <c r="F9" s="2" t="s">
        <v>139</v>
      </c>
      <c r="G9" s="2" t="s">
        <v>131</v>
      </c>
      <c r="H9" s="2">
        <f>G9-E9</f>
        <v>11</v>
      </c>
      <c r="I9" s="8">
        <v>205.6</v>
      </c>
      <c r="J9" s="8">
        <f>I9*H9</f>
        <v>2261.6</v>
      </c>
    </row>
    <row r="10" spans="1:10" x14ac:dyDescent="0.25">
      <c r="A10" s="2" t="s">
        <v>48</v>
      </c>
      <c r="B10" s="2" t="s">
        <v>189</v>
      </c>
      <c r="C10" s="2" t="s">
        <v>37</v>
      </c>
      <c r="D10" s="2" t="s">
        <v>190</v>
      </c>
      <c r="E10" s="2" t="s">
        <v>151</v>
      </c>
      <c r="F10" s="2" t="s">
        <v>139</v>
      </c>
      <c r="G10" s="2" t="s">
        <v>131</v>
      </c>
      <c r="H10" s="2">
        <f>G10-E10</f>
        <v>11</v>
      </c>
      <c r="I10" s="8">
        <v>260.54000000000002</v>
      </c>
      <c r="J10" s="8">
        <f>I10*H10</f>
        <v>2865.94</v>
      </c>
    </row>
    <row r="11" spans="1:10" x14ac:dyDescent="0.25">
      <c r="A11" s="2" t="s">
        <v>49</v>
      </c>
      <c r="B11" s="2" t="s">
        <v>191</v>
      </c>
      <c r="C11" s="2" t="s">
        <v>30</v>
      </c>
      <c r="D11" s="2" t="s">
        <v>192</v>
      </c>
      <c r="E11" s="2" t="s">
        <v>151</v>
      </c>
      <c r="F11" s="2" t="s">
        <v>136</v>
      </c>
      <c r="G11" s="2" t="s">
        <v>131</v>
      </c>
      <c r="H11" s="2">
        <f>G11-E11</f>
        <v>11</v>
      </c>
      <c r="I11" s="8">
        <v>726</v>
      </c>
      <c r="J11" s="8">
        <f>I11*H11</f>
        <v>7986</v>
      </c>
    </row>
    <row r="12" spans="1:10" x14ac:dyDescent="0.25">
      <c r="A12" s="2" t="s">
        <v>50</v>
      </c>
      <c r="B12" s="2" t="s">
        <v>193</v>
      </c>
      <c r="C12" s="2" t="s">
        <v>37</v>
      </c>
      <c r="D12" s="2" t="s">
        <v>194</v>
      </c>
      <c r="E12" s="2" t="s">
        <v>151</v>
      </c>
      <c r="F12" s="2" t="s">
        <v>139</v>
      </c>
      <c r="G12" s="2" t="s">
        <v>152</v>
      </c>
      <c r="H12" s="2">
        <f>G12-E12</f>
        <v>6</v>
      </c>
      <c r="I12" s="8">
        <v>1840.51</v>
      </c>
      <c r="J12" s="8">
        <f>I12*H12</f>
        <v>11043.06</v>
      </c>
    </row>
    <row r="13" spans="1:10" x14ac:dyDescent="0.25">
      <c r="A13" s="2" t="s">
        <v>51</v>
      </c>
      <c r="B13" s="2" t="s">
        <v>195</v>
      </c>
      <c r="C13" s="2" t="s">
        <v>59</v>
      </c>
      <c r="D13" s="2" t="s">
        <v>196</v>
      </c>
      <c r="E13" s="2" t="s">
        <v>151</v>
      </c>
      <c r="F13" s="2" t="s">
        <v>139</v>
      </c>
      <c r="G13" s="2" t="s">
        <v>152</v>
      </c>
      <c r="H13" s="2">
        <f>G13-E13</f>
        <v>6</v>
      </c>
      <c r="I13" s="8">
        <v>618.30999999999995</v>
      </c>
      <c r="J13" s="8">
        <f>I13*H13</f>
        <v>3709.8599999999997</v>
      </c>
    </row>
    <row r="14" spans="1:10" x14ac:dyDescent="0.25">
      <c r="A14" s="2" t="s">
        <v>54</v>
      </c>
      <c r="B14" s="2" t="s">
        <v>203</v>
      </c>
      <c r="C14" s="2" t="s">
        <v>37</v>
      </c>
      <c r="D14" s="2" t="s">
        <v>204</v>
      </c>
      <c r="E14" s="2" t="s">
        <v>151</v>
      </c>
      <c r="F14" s="2" t="s">
        <v>139</v>
      </c>
      <c r="G14" s="2" t="s">
        <v>152</v>
      </c>
      <c r="H14" s="2">
        <f>G14-E14</f>
        <v>6</v>
      </c>
      <c r="I14" s="8">
        <v>271.52</v>
      </c>
      <c r="J14" s="8">
        <f>I14*H14</f>
        <v>1629.12</v>
      </c>
    </row>
    <row r="15" spans="1:10" x14ac:dyDescent="0.25">
      <c r="A15" s="2" t="s">
        <v>55</v>
      </c>
      <c r="B15" s="2" t="s">
        <v>205</v>
      </c>
      <c r="C15" s="2" t="s">
        <v>37</v>
      </c>
      <c r="D15" s="2" t="s">
        <v>206</v>
      </c>
      <c r="E15" s="2" t="s">
        <v>151</v>
      </c>
      <c r="F15" s="2" t="s">
        <v>139</v>
      </c>
      <c r="G15" s="2" t="s">
        <v>152</v>
      </c>
      <c r="H15" s="2">
        <f>G15-E15</f>
        <v>6</v>
      </c>
      <c r="I15" s="8">
        <v>1058.75</v>
      </c>
      <c r="J15" s="8">
        <f>I15*H15</f>
        <v>6352.5</v>
      </c>
    </row>
    <row r="16" spans="1:10" x14ac:dyDescent="0.25">
      <c r="A16" s="2" t="s">
        <v>56</v>
      </c>
      <c r="B16" s="2" t="s">
        <v>207</v>
      </c>
      <c r="C16" s="2" t="s">
        <v>37</v>
      </c>
      <c r="D16" s="2" t="s">
        <v>208</v>
      </c>
      <c r="E16" s="2" t="s">
        <v>151</v>
      </c>
      <c r="F16" s="2" t="s">
        <v>139</v>
      </c>
      <c r="G16" s="2" t="s">
        <v>152</v>
      </c>
      <c r="H16" s="2">
        <f>G16-E16</f>
        <v>6</v>
      </c>
      <c r="I16" s="8">
        <v>165.92</v>
      </c>
      <c r="J16" s="8">
        <f>I16*H16</f>
        <v>995.52</v>
      </c>
    </row>
    <row r="17" spans="1:10" x14ac:dyDescent="0.25">
      <c r="A17" s="2" t="s">
        <v>58</v>
      </c>
      <c r="B17" s="2" t="s">
        <v>209</v>
      </c>
      <c r="C17" s="2" t="s">
        <v>37</v>
      </c>
      <c r="D17" s="2" t="s">
        <v>210</v>
      </c>
      <c r="E17" s="2" t="s">
        <v>151</v>
      </c>
      <c r="F17" s="2" t="s">
        <v>139</v>
      </c>
      <c r="G17" s="2" t="s">
        <v>152</v>
      </c>
      <c r="H17" s="2">
        <f>G17-E17</f>
        <v>6</v>
      </c>
      <c r="I17" s="8">
        <v>4799.67</v>
      </c>
      <c r="J17" s="8">
        <f>I17*H17</f>
        <v>28798.02</v>
      </c>
    </row>
    <row r="18" spans="1:10" x14ac:dyDescent="0.25">
      <c r="A18" s="2" t="s">
        <v>61</v>
      </c>
      <c r="B18" s="2" t="s">
        <v>211</v>
      </c>
      <c r="C18" s="2" t="s">
        <v>212</v>
      </c>
      <c r="D18" s="2" t="s">
        <v>213</v>
      </c>
      <c r="E18" s="2" t="s">
        <v>151</v>
      </c>
      <c r="F18" s="2" t="s">
        <v>139</v>
      </c>
      <c r="G18" s="2" t="s">
        <v>152</v>
      </c>
      <c r="H18" s="2">
        <f>G18-E18</f>
        <v>6</v>
      </c>
      <c r="I18" s="8">
        <v>1472.17</v>
      </c>
      <c r="J18" s="8">
        <f>I18*H18</f>
        <v>8833.02</v>
      </c>
    </row>
    <row r="19" spans="1:10" x14ac:dyDescent="0.25">
      <c r="A19" s="2" t="s">
        <v>63</v>
      </c>
      <c r="B19" s="2" t="s">
        <v>216</v>
      </c>
      <c r="C19" s="2" t="s">
        <v>64</v>
      </c>
      <c r="D19" s="2" t="s">
        <v>217</v>
      </c>
      <c r="E19" s="2" t="s">
        <v>151</v>
      </c>
      <c r="F19" s="2" t="s">
        <v>139</v>
      </c>
      <c r="G19" s="2" t="s">
        <v>152</v>
      </c>
      <c r="H19" s="2">
        <f>G19-E19</f>
        <v>6</v>
      </c>
      <c r="I19" s="8">
        <v>3697.1</v>
      </c>
      <c r="J19" s="8">
        <f>I19*H19</f>
        <v>22182.6</v>
      </c>
    </row>
    <row r="20" spans="1:10" x14ac:dyDescent="0.25">
      <c r="A20" s="2" t="s">
        <v>67</v>
      </c>
      <c r="B20" s="2" t="s">
        <v>222</v>
      </c>
      <c r="C20" s="2" t="s">
        <v>149</v>
      </c>
      <c r="D20" s="2" t="s">
        <v>223</v>
      </c>
      <c r="E20" s="2" t="s">
        <v>151</v>
      </c>
      <c r="F20" s="2" t="s">
        <v>139</v>
      </c>
      <c r="G20" s="2" t="s">
        <v>152</v>
      </c>
      <c r="H20" s="2">
        <f>G20-E20</f>
        <v>6</v>
      </c>
      <c r="I20" s="8">
        <v>1056</v>
      </c>
      <c r="J20" s="8">
        <f>I20*H20</f>
        <v>6336</v>
      </c>
    </row>
    <row r="21" spans="1:10" x14ac:dyDescent="0.25">
      <c r="A21" s="2" t="s">
        <v>74</v>
      </c>
      <c r="B21" s="2" t="s">
        <v>235</v>
      </c>
      <c r="C21" s="2" t="s">
        <v>73</v>
      </c>
      <c r="D21" s="2" t="s">
        <v>236</v>
      </c>
      <c r="E21" s="2" t="s">
        <v>151</v>
      </c>
      <c r="F21" s="2" t="s">
        <v>136</v>
      </c>
      <c r="G21" s="2" t="s">
        <v>131</v>
      </c>
      <c r="H21" s="2">
        <f>G21-E21</f>
        <v>11</v>
      </c>
      <c r="I21" s="8">
        <v>435.6</v>
      </c>
      <c r="J21" s="8">
        <f>I21*H21</f>
        <v>4791.6000000000004</v>
      </c>
    </row>
    <row r="22" spans="1:10" x14ac:dyDescent="0.25">
      <c r="A22" s="2" t="s">
        <v>99</v>
      </c>
      <c r="B22" s="2" t="s">
        <v>286</v>
      </c>
      <c r="C22" s="2" t="s">
        <v>97</v>
      </c>
      <c r="D22" s="2" t="s">
        <v>287</v>
      </c>
      <c r="E22" s="2" t="s">
        <v>151</v>
      </c>
      <c r="F22" s="2" t="s">
        <v>151</v>
      </c>
      <c r="G22" s="2" t="s">
        <v>151</v>
      </c>
      <c r="H22" s="2">
        <f>G22-E22</f>
        <v>0</v>
      </c>
      <c r="I22" s="8">
        <v>1491.93</v>
      </c>
      <c r="J22" s="8">
        <f>I22*H22</f>
        <v>0</v>
      </c>
    </row>
    <row r="23" spans="1:10" x14ac:dyDescent="0.25">
      <c r="A23" s="2" t="s">
        <v>31</v>
      </c>
      <c r="B23" s="2" t="s">
        <v>158</v>
      </c>
      <c r="C23" s="2" t="s">
        <v>76</v>
      </c>
      <c r="D23" s="2" t="s">
        <v>159</v>
      </c>
      <c r="E23" s="2" t="s">
        <v>160</v>
      </c>
      <c r="F23" s="2" t="s">
        <v>139</v>
      </c>
      <c r="G23" s="2" t="s">
        <v>152</v>
      </c>
      <c r="H23" s="2">
        <f>G23-E23</f>
        <v>5</v>
      </c>
      <c r="I23" s="8">
        <v>313.26</v>
      </c>
      <c r="J23" s="8">
        <f>I23*H23</f>
        <v>1566.3</v>
      </c>
    </row>
    <row r="24" spans="1:10" x14ac:dyDescent="0.25">
      <c r="A24" s="2" t="s">
        <v>32</v>
      </c>
      <c r="B24" s="2" t="s">
        <v>161</v>
      </c>
      <c r="C24" s="2" t="s">
        <v>76</v>
      </c>
      <c r="D24" s="2" t="s">
        <v>162</v>
      </c>
      <c r="E24" s="2" t="s">
        <v>160</v>
      </c>
      <c r="F24" s="2" t="s">
        <v>139</v>
      </c>
      <c r="G24" s="2" t="s">
        <v>152</v>
      </c>
      <c r="H24" s="2">
        <f>G24-E24</f>
        <v>5</v>
      </c>
      <c r="I24" s="8">
        <v>25.65</v>
      </c>
      <c r="J24" s="8">
        <f>I24*H24</f>
        <v>128.25</v>
      </c>
    </row>
    <row r="25" spans="1:10" x14ac:dyDescent="0.25">
      <c r="A25" s="2" t="s">
        <v>42</v>
      </c>
      <c r="B25" s="2" t="s">
        <v>181</v>
      </c>
      <c r="C25" s="2" t="s">
        <v>177</v>
      </c>
      <c r="D25" s="2" t="s">
        <v>182</v>
      </c>
      <c r="E25" s="2" t="s">
        <v>160</v>
      </c>
      <c r="F25" s="2" t="s">
        <v>136</v>
      </c>
      <c r="G25" s="2" t="s">
        <v>131</v>
      </c>
      <c r="H25" s="2">
        <f>G25-E25</f>
        <v>10</v>
      </c>
      <c r="I25" s="8">
        <v>468.12</v>
      </c>
      <c r="J25" s="8">
        <f>I25*H25</f>
        <v>4681.2</v>
      </c>
    </row>
    <row r="26" spans="1:10" x14ac:dyDescent="0.25">
      <c r="A26" s="2" t="s">
        <v>53</v>
      </c>
      <c r="B26" s="2" t="s">
        <v>200</v>
      </c>
      <c r="C26" s="2" t="s">
        <v>201</v>
      </c>
      <c r="D26" s="2" t="s">
        <v>202</v>
      </c>
      <c r="E26" s="2" t="s">
        <v>160</v>
      </c>
      <c r="F26" s="2" t="s">
        <v>139</v>
      </c>
      <c r="G26" s="2" t="s">
        <v>152</v>
      </c>
      <c r="H26" s="2">
        <f>G26-E26</f>
        <v>5</v>
      </c>
      <c r="I26" s="8">
        <v>6763.9</v>
      </c>
      <c r="J26" s="8">
        <f>I26*H26</f>
        <v>33819.5</v>
      </c>
    </row>
    <row r="27" spans="1:10" x14ac:dyDescent="0.25">
      <c r="A27" s="2" t="s">
        <v>62</v>
      </c>
      <c r="B27" s="2" t="s">
        <v>214</v>
      </c>
      <c r="C27" s="2" t="s">
        <v>97</v>
      </c>
      <c r="D27" s="2" t="s">
        <v>215</v>
      </c>
      <c r="E27" s="2" t="s">
        <v>160</v>
      </c>
      <c r="F27" s="2" t="s">
        <v>139</v>
      </c>
      <c r="G27" s="2" t="s">
        <v>119</v>
      </c>
      <c r="H27" s="2">
        <f>G27-E27</f>
        <v>9</v>
      </c>
      <c r="I27" s="8">
        <v>1491.93</v>
      </c>
      <c r="J27" s="8">
        <f>I27*H27</f>
        <v>13427.37</v>
      </c>
    </row>
    <row r="28" spans="1:10" x14ac:dyDescent="0.25">
      <c r="A28" s="2" t="s">
        <v>68</v>
      </c>
      <c r="B28" s="2" t="s">
        <v>225</v>
      </c>
      <c r="C28" s="2" t="s">
        <v>226</v>
      </c>
      <c r="D28" s="2" t="s">
        <v>227</v>
      </c>
      <c r="E28" s="2" t="s">
        <v>160</v>
      </c>
      <c r="F28" s="2" t="s">
        <v>139</v>
      </c>
      <c r="G28" s="2" t="s">
        <v>152</v>
      </c>
      <c r="H28" s="2">
        <f>G28-E28</f>
        <v>5</v>
      </c>
      <c r="I28" s="8">
        <v>159</v>
      </c>
      <c r="J28" s="8">
        <f>I28*H28</f>
        <v>795</v>
      </c>
    </row>
    <row r="29" spans="1:10" x14ac:dyDescent="0.25">
      <c r="A29" s="2" t="s">
        <v>69</v>
      </c>
      <c r="B29" s="2" t="s">
        <v>228</v>
      </c>
      <c r="C29" s="2" t="s">
        <v>226</v>
      </c>
      <c r="D29" s="2" t="s">
        <v>229</v>
      </c>
      <c r="E29" s="2" t="s">
        <v>160</v>
      </c>
      <c r="F29" s="2" t="s">
        <v>139</v>
      </c>
      <c r="G29" s="2" t="s">
        <v>152</v>
      </c>
      <c r="H29" s="2">
        <f>G29-E29</f>
        <v>5</v>
      </c>
      <c r="I29" s="8">
        <v>190.8</v>
      </c>
      <c r="J29" s="8">
        <f>I29*H29</f>
        <v>954</v>
      </c>
    </row>
    <row r="30" spans="1:10" x14ac:dyDescent="0.25">
      <c r="A30" s="2" t="s">
        <v>71</v>
      </c>
      <c r="B30" s="2" t="s">
        <v>230</v>
      </c>
      <c r="C30" s="2" t="s">
        <v>79</v>
      </c>
      <c r="D30" s="2" t="s">
        <v>231</v>
      </c>
      <c r="E30" s="2" t="s">
        <v>160</v>
      </c>
      <c r="F30" s="2" t="s">
        <v>136</v>
      </c>
      <c r="G30" s="2" t="s">
        <v>131</v>
      </c>
      <c r="H30" s="2">
        <f>G30-E30</f>
        <v>10</v>
      </c>
      <c r="I30" s="8">
        <v>576.23</v>
      </c>
      <c r="J30" s="8">
        <f>I30*H30</f>
        <v>5762.3</v>
      </c>
    </row>
    <row r="31" spans="1:10" x14ac:dyDescent="0.25">
      <c r="B31" s="2" t="s">
        <v>319</v>
      </c>
      <c r="C31" s="2" t="s">
        <v>177</v>
      </c>
      <c r="D31" s="2" t="s">
        <v>320</v>
      </c>
      <c r="E31" s="2" t="s">
        <v>160</v>
      </c>
      <c r="F31" s="2" t="s">
        <v>136</v>
      </c>
      <c r="G31" s="2" t="s">
        <v>131</v>
      </c>
      <c r="H31" s="2">
        <f>G31-E31</f>
        <v>10</v>
      </c>
      <c r="I31" s="8">
        <v>2917.98</v>
      </c>
      <c r="J31" s="8">
        <f>I31*H31</f>
        <v>29179.8</v>
      </c>
    </row>
    <row r="32" spans="1:10" x14ac:dyDescent="0.25">
      <c r="A32" s="2" t="s">
        <v>25</v>
      </c>
      <c r="B32" s="2" t="s">
        <v>145</v>
      </c>
      <c r="C32" s="2" t="s">
        <v>65</v>
      </c>
      <c r="D32" s="2" t="s">
        <v>146</v>
      </c>
      <c r="E32" s="2" t="s">
        <v>147</v>
      </c>
      <c r="F32" s="2" t="s">
        <v>136</v>
      </c>
      <c r="G32" s="2" t="s">
        <v>131</v>
      </c>
      <c r="H32" s="2">
        <f>G32-E32</f>
        <v>9</v>
      </c>
      <c r="I32" s="8">
        <v>337.87</v>
      </c>
      <c r="J32" s="8">
        <f>I32*H32</f>
        <v>3040.83</v>
      </c>
    </row>
    <row r="33" spans="1:10" x14ac:dyDescent="0.25">
      <c r="A33" s="2" t="s">
        <v>52</v>
      </c>
      <c r="B33" s="2" t="s">
        <v>197</v>
      </c>
      <c r="C33" s="2" t="s">
        <v>198</v>
      </c>
      <c r="D33" s="2" t="s">
        <v>199</v>
      </c>
      <c r="E33" s="2" t="s">
        <v>147</v>
      </c>
      <c r="F33" s="2" t="s">
        <v>139</v>
      </c>
      <c r="G33" s="2" t="s">
        <v>152</v>
      </c>
      <c r="H33" s="2">
        <f>G33-E33</f>
        <v>4</v>
      </c>
      <c r="I33" s="8">
        <v>827.55</v>
      </c>
      <c r="J33" s="8">
        <f>I33*H33</f>
        <v>3310.2</v>
      </c>
    </row>
    <row r="34" spans="1:10" x14ac:dyDescent="0.25">
      <c r="A34" s="2" t="s">
        <v>87</v>
      </c>
      <c r="B34" s="2" t="s">
        <v>262</v>
      </c>
      <c r="C34" s="2" t="s">
        <v>198</v>
      </c>
      <c r="D34" s="2" t="s">
        <v>263</v>
      </c>
      <c r="E34" s="2" t="s">
        <v>147</v>
      </c>
      <c r="F34" s="2" t="s">
        <v>139</v>
      </c>
      <c r="G34" s="2" t="s">
        <v>152</v>
      </c>
      <c r="H34" s="2">
        <f>G34-E34</f>
        <v>4</v>
      </c>
      <c r="I34" s="8">
        <v>502.65</v>
      </c>
      <c r="J34" s="8">
        <f>I34*H34</f>
        <v>2010.6</v>
      </c>
    </row>
    <row r="35" spans="1:10" x14ac:dyDescent="0.25">
      <c r="A35" s="2" t="s">
        <v>88</v>
      </c>
      <c r="B35" s="2" t="s">
        <v>264</v>
      </c>
      <c r="C35" s="2" t="s">
        <v>265</v>
      </c>
      <c r="D35" s="2" t="s">
        <v>266</v>
      </c>
      <c r="E35" s="2" t="s">
        <v>267</v>
      </c>
      <c r="F35" s="2" t="s">
        <v>224</v>
      </c>
      <c r="G35" s="2" t="s">
        <v>218</v>
      </c>
      <c r="H35" s="2">
        <f>G35-E35</f>
        <v>24</v>
      </c>
      <c r="I35" s="8">
        <v>665.5</v>
      </c>
      <c r="J35" s="8">
        <f>I35*H35</f>
        <v>15972</v>
      </c>
    </row>
    <row r="36" spans="1:10" x14ac:dyDescent="0.25">
      <c r="A36" s="2" t="s">
        <v>22</v>
      </c>
      <c r="B36" s="2" t="s">
        <v>137</v>
      </c>
      <c r="C36" s="2" t="s">
        <v>70</v>
      </c>
      <c r="D36" s="2" t="s">
        <v>138</v>
      </c>
      <c r="E36" s="2" t="s">
        <v>139</v>
      </c>
      <c r="F36" s="2" t="s">
        <v>114</v>
      </c>
      <c r="G36" s="2" t="s">
        <v>115</v>
      </c>
      <c r="H36" s="2">
        <f>G36-E36</f>
        <v>15</v>
      </c>
      <c r="I36" s="8">
        <v>1905</v>
      </c>
      <c r="J36" s="8">
        <f>I36*H36</f>
        <v>28575</v>
      </c>
    </row>
    <row r="37" spans="1:10" x14ac:dyDescent="0.25">
      <c r="A37" s="2" t="s">
        <v>40</v>
      </c>
      <c r="B37" s="2" t="s">
        <v>176</v>
      </c>
      <c r="C37" s="2" t="s">
        <v>177</v>
      </c>
      <c r="D37" s="2" t="s">
        <v>178</v>
      </c>
      <c r="E37" s="2" t="s">
        <v>139</v>
      </c>
      <c r="F37" s="2" t="s">
        <v>136</v>
      </c>
      <c r="G37" s="2" t="s">
        <v>131</v>
      </c>
      <c r="H37" s="2">
        <f>G37-E37</f>
        <v>8</v>
      </c>
      <c r="I37" s="8">
        <v>702.19</v>
      </c>
      <c r="J37" s="8">
        <f>I37*H37</f>
        <v>5617.52</v>
      </c>
    </row>
    <row r="38" spans="1:10" x14ac:dyDescent="0.25">
      <c r="A38" s="2" t="s">
        <v>41</v>
      </c>
      <c r="B38" s="2" t="s">
        <v>179</v>
      </c>
      <c r="C38" s="2" t="s">
        <v>177</v>
      </c>
      <c r="D38" s="2" t="s">
        <v>180</v>
      </c>
      <c r="E38" s="2" t="s">
        <v>139</v>
      </c>
      <c r="F38" s="2" t="s">
        <v>136</v>
      </c>
      <c r="G38" s="2" t="s">
        <v>131</v>
      </c>
      <c r="H38" s="2">
        <f>G38-E38</f>
        <v>8</v>
      </c>
      <c r="I38" s="8">
        <v>890.95</v>
      </c>
      <c r="J38" s="8">
        <f>I38*H38</f>
        <v>7127.6</v>
      </c>
    </row>
    <row r="39" spans="1:10" x14ac:dyDescent="0.25">
      <c r="A39" s="2" t="s">
        <v>19</v>
      </c>
      <c r="B39" s="2" t="s">
        <v>127</v>
      </c>
      <c r="C39" s="2" t="s">
        <v>128</v>
      </c>
      <c r="D39" s="2" t="s">
        <v>129</v>
      </c>
      <c r="E39" s="2" t="s">
        <v>130</v>
      </c>
      <c r="F39" s="2" t="s">
        <v>119</v>
      </c>
      <c r="G39" s="2" t="s">
        <v>131</v>
      </c>
      <c r="H39" s="2">
        <f>G39-E39</f>
        <v>7</v>
      </c>
      <c r="I39" s="8">
        <v>12700.77</v>
      </c>
      <c r="J39" s="8">
        <f>I39*H39</f>
        <v>88905.39</v>
      </c>
    </row>
    <row r="40" spans="1:10" x14ac:dyDescent="0.25">
      <c r="A40" s="2" t="s">
        <v>24</v>
      </c>
      <c r="B40" s="2" t="s">
        <v>143</v>
      </c>
      <c r="C40" s="2" t="s">
        <v>128</v>
      </c>
      <c r="D40" s="2" t="s">
        <v>144</v>
      </c>
      <c r="E40" s="2" t="s">
        <v>130</v>
      </c>
      <c r="F40" s="2" t="s">
        <v>136</v>
      </c>
      <c r="G40" s="2" t="s">
        <v>131</v>
      </c>
      <c r="H40" s="2">
        <f>G40-E40</f>
        <v>7</v>
      </c>
      <c r="I40" s="8">
        <v>5443.19</v>
      </c>
      <c r="J40" s="8">
        <f>I40*H40</f>
        <v>38102.329999999994</v>
      </c>
    </row>
    <row r="41" spans="1:10" x14ac:dyDescent="0.25">
      <c r="A41" s="2" t="s">
        <v>77</v>
      </c>
      <c r="B41" s="2" t="s">
        <v>241</v>
      </c>
      <c r="C41" s="2" t="s">
        <v>242</v>
      </c>
      <c r="D41" s="2" t="s">
        <v>243</v>
      </c>
      <c r="E41" s="2" t="s">
        <v>130</v>
      </c>
      <c r="F41" s="2" t="s">
        <v>119</v>
      </c>
      <c r="G41" s="2" t="s">
        <v>131</v>
      </c>
      <c r="H41" s="2">
        <f>G41-E41</f>
        <v>7</v>
      </c>
      <c r="I41" s="8">
        <v>2700</v>
      </c>
      <c r="J41" s="8">
        <f>I41*H41</f>
        <v>18900</v>
      </c>
    </row>
    <row r="42" spans="1:10" x14ac:dyDescent="0.25">
      <c r="A42" s="2" t="s">
        <v>18</v>
      </c>
      <c r="B42" s="2" t="s">
        <v>123</v>
      </c>
      <c r="C42" s="2" t="s">
        <v>124</v>
      </c>
      <c r="D42" s="2" t="s">
        <v>125</v>
      </c>
      <c r="E42" s="2" t="s">
        <v>126</v>
      </c>
      <c r="F42" s="2" t="s">
        <v>114</v>
      </c>
      <c r="G42" s="2" t="s">
        <v>115</v>
      </c>
      <c r="H42" s="2">
        <f>G42-E42</f>
        <v>13</v>
      </c>
      <c r="I42" s="8">
        <v>42.37</v>
      </c>
      <c r="J42" s="8">
        <f>I42*H42</f>
        <v>550.80999999999995</v>
      </c>
    </row>
    <row r="43" spans="1:10" x14ac:dyDescent="0.25">
      <c r="A43" s="2" t="s">
        <v>20</v>
      </c>
      <c r="B43" s="2" t="s">
        <v>132</v>
      </c>
      <c r="C43" s="2" t="s">
        <v>124</v>
      </c>
      <c r="D43" s="2" t="s">
        <v>133</v>
      </c>
      <c r="E43" s="2" t="s">
        <v>126</v>
      </c>
      <c r="F43" s="2" t="s">
        <v>114</v>
      </c>
      <c r="G43" s="2" t="s">
        <v>115</v>
      </c>
      <c r="H43" s="2">
        <f>G43-E43</f>
        <v>13</v>
      </c>
      <c r="I43" s="8">
        <v>134.94</v>
      </c>
      <c r="J43" s="8">
        <f>I43*H43</f>
        <v>1754.22</v>
      </c>
    </row>
    <row r="44" spans="1:10" x14ac:dyDescent="0.25">
      <c r="A44" s="2" t="s">
        <v>21</v>
      </c>
      <c r="B44" s="2" t="s">
        <v>134</v>
      </c>
      <c r="C44" s="2" t="s">
        <v>64</v>
      </c>
      <c r="D44" s="2" t="s">
        <v>135</v>
      </c>
      <c r="E44" s="2" t="s">
        <v>136</v>
      </c>
      <c r="F44" s="2" t="s">
        <v>114</v>
      </c>
      <c r="G44" s="2" t="s">
        <v>115</v>
      </c>
      <c r="H44" s="2">
        <f>G44-E44</f>
        <v>11</v>
      </c>
      <c r="I44" s="8">
        <v>264</v>
      </c>
      <c r="J44" s="8">
        <f>I44*H44</f>
        <v>2904</v>
      </c>
    </row>
    <row r="45" spans="1:10" x14ac:dyDescent="0.25">
      <c r="A45" s="2" t="s">
        <v>66</v>
      </c>
      <c r="B45" s="2" t="s">
        <v>219</v>
      </c>
      <c r="C45" s="2" t="s">
        <v>220</v>
      </c>
      <c r="D45" s="2" t="s">
        <v>221</v>
      </c>
      <c r="E45" s="2" t="s">
        <v>136</v>
      </c>
      <c r="F45" s="2" t="s">
        <v>114</v>
      </c>
      <c r="G45" s="2" t="s">
        <v>115</v>
      </c>
      <c r="H45" s="2">
        <f>G45-E45</f>
        <v>11</v>
      </c>
      <c r="I45" s="8">
        <v>580.79999999999995</v>
      </c>
      <c r="J45" s="8">
        <f>I45*H45</f>
        <v>6388.7999999999993</v>
      </c>
    </row>
    <row r="46" spans="1:10" x14ac:dyDescent="0.25">
      <c r="A46" s="2" t="s">
        <v>72</v>
      </c>
      <c r="B46" s="2" t="s">
        <v>232</v>
      </c>
      <c r="C46" s="2" t="s">
        <v>233</v>
      </c>
      <c r="D46" s="2" t="s">
        <v>234</v>
      </c>
      <c r="E46" s="2" t="s">
        <v>136</v>
      </c>
      <c r="F46" s="2" t="s">
        <v>136</v>
      </c>
      <c r="G46" s="2" t="s">
        <v>136</v>
      </c>
      <c r="H46" s="2">
        <f>G46-E46</f>
        <v>0</v>
      </c>
      <c r="I46" s="8">
        <v>58.08</v>
      </c>
      <c r="J46" s="8">
        <f>I46*H46</f>
        <v>0</v>
      </c>
    </row>
    <row r="47" spans="1:10" x14ac:dyDescent="0.25">
      <c r="A47" s="2" t="s">
        <v>98</v>
      </c>
      <c r="B47" s="2" t="s">
        <v>284</v>
      </c>
      <c r="C47" s="2" t="s">
        <v>233</v>
      </c>
      <c r="D47" s="2" t="s">
        <v>285</v>
      </c>
      <c r="E47" s="2" t="s">
        <v>136</v>
      </c>
      <c r="F47" s="2" t="s">
        <v>136</v>
      </c>
      <c r="G47" s="2" t="s">
        <v>136</v>
      </c>
      <c r="H47" s="2">
        <f>G47-E47</f>
        <v>0</v>
      </c>
      <c r="I47" s="8">
        <v>58.08</v>
      </c>
      <c r="J47" s="8">
        <f>I47*H47</f>
        <v>0</v>
      </c>
    </row>
    <row r="48" spans="1:10" x14ac:dyDescent="0.25">
      <c r="A48" s="2"/>
      <c r="B48" s="2" t="s">
        <v>288</v>
      </c>
      <c r="C48" s="2" t="s">
        <v>26</v>
      </c>
      <c r="D48" s="2" t="s">
        <v>289</v>
      </c>
      <c r="E48" s="2" t="s">
        <v>136</v>
      </c>
      <c r="F48" s="2" t="s">
        <v>136</v>
      </c>
      <c r="G48" s="2" t="s">
        <v>136</v>
      </c>
      <c r="H48" s="2">
        <f>G48-E48</f>
        <v>0</v>
      </c>
      <c r="I48" s="8">
        <v>324.19</v>
      </c>
      <c r="J48" s="8">
        <f>I48*H48</f>
        <v>0</v>
      </c>
    </row>
    <row r="49" spans="1:10" x14ac:dyDescent="0.25">
      <c r="A49" s="2"/>
      <c r="B49" s="2" t="s">
        <v>290</v>
      </c>
      <c r="C49" s="2" t="s">
        <v>291</v>
      </c>
      <c r="D49" s="2" t="s">
        <v>292</v>
      </c>
      <c r="E49" s="2" t="s">
        <v>136</v>
      </c>
      <c r="F49" s="2" t="s">
        <v>136</v>
      </c>
      <c r="G49" s="2" t="s">
        <v>136</v>
      </c>
      <c r="H49" s="2">
        <f>G49-E49</f>
        <v>0</v>
      </c>
      <c r="I49" s="8">
        <v>38.97</v>
      </c>
      <c r="J49" s="8">
        <f>I49*H49</f>
        <v>0</v>
      </c>
    </row>
    <row r="50" spans="1:10" x14ac:dyDescent="0.25">
      <c r="A50" s="2"/>
      <c r="B50" s="2" t="s">
        <v>293</v>
      </c>
      <c r="C50" s="2" t="s">
        <v>291</v>
      </c>
      <c r="D50" s="2" t="s">
        <v>294</v>
      </c>
      <c r="E50" s="2" t="s">
        <v>136</v>
      </c>
      <c r="F50" s="2" t="s">
        <v>136</v>
      </c>
      <c r="G50" s="2" t="s">
        <v>136</v>
      </c>
      <c r="H50" s="2">
        <f>G50-E50</f>
        <v>0</v>
      </c>
      <c r="I50" s="8">
        <v>545.87</v>
      </c>
      <c r="J50" s="8">
        <f>I50*H50</f>
        <v>0</v>
      </c>
    </row>
    <row r="51" spans="1:10" x14ac:dyDescent="0.25">
      <c r="A51" s="2" t="s">
        <v>75</v>
      </c>
      <c r="B51" s="2" t="s">
        <v>237</v>
      </c>
      <c r="C51" s="2" t="s">
        <v>238</v>
      </c>
      <c r="D51" s="2" t="s">
        <v>239</v>
      </c>
      <c r="E51" s="2" t="s">
        <v>240</v>
      </c>
      <c r="F51" s="2" t="s">
        <v>224</v>
      </c>
      <c r="G51" s="2" t="s">
        <v>218</v>
      </c>
      <c r="H51" s="2">
        <f>G51-E51</f>
        <v>19</v>
      </c>
      <c r="I51" s="8">
        <v>423.5</v>
      </c>
      <c r="J51" s="8">
        <f>I51*H51</f>
        <v>8046.5</v>
      </c>
    </row>
    <row r="52" spans="1:10" x14ac:dyDescent="0.25">
      <c r="A52" s="2" t="s">
        <v>38</v>
      </c>
      <c r="B52" s="2" t="s">
        <v>170</v>
      </c>
      <c r="C52" s="2" t="s">
        <v>171</v>
      </c>
      <c r="D52" s="2" t="s">
        <v>172</v>
      </c>
      <c r="E52" s="2" t="s">
        <v>173</v>
      </c>
      <c r="F52" s="2" t="s">
        <v>173</v>
      </c>
      <c r="G52" s="2" t="s">
        <v>142</v>
      </c>
      <c r="H52" s="2">
        <f>G52-E52</f>
        <v>1</v>
      </c>
      <c r="I52" s="8">
        <v>35.090000000000003</v>
      </c>
      <c r="J52" s="8">
        <f>I52*H52</f>
        <v>35.090000000000003</v>
      </c>
    </row>
    <row r="53" spans="1:10" x14ac:dyDescent="0.25">
      <c r="A53" s="2" t="s">
        <v>39</v>
      </c>
      <c r="B53" s="2" t="s">
        <v>174</v>
      </c>
      <c r="C53" s="2" t="s">
        <v>171</v>
      </c>
      <c r="D53" s="2" t="s">
        <v>175</v>
      </c>
      <c r="E53" s="2" t="s">
        <v>173</v>
      </c>
      <c r="F53" s="2" t="s">
        <v>173</v>
      </c>
      <c r="G53" s="2" t="s">
        <v>173</v>
      </c>
      <c r="H53" s="2">
        <f>G53-E53</f>
        <v>0</v>
      </c>
      <c r="I53" s="8">
        <v>35.090000000000003</v>
      </c>
      <c r="J53" s="8">
        <f>I53*H53</f>
        <v>0</v>
      </c>
    </row>
    <row r="54" spans="1:10" x14ac:dyDescent="0.25">
      <c r="A54" s="2" t="s">
        <v>82</v>
      </c>
      <c r="B54" s="2" t="s">
        <v>252</v>
      </c>
      <c r="C54" s="2" t="s">
        <v>100</v>
      </c>
      <c r="D54" s="2" t="s">
        <v>253</v>
      </c>
      <c r="E54" s="2" t="s">
        <v>173</v>
      </c>
      <c r="F54" s="2" t="s">
        <v>114</v>
      </c>
      <c r="G54" s="2" t="s">
        <v>115</v>
      </c>
      <c r="H54" s="2">
        <f>G54-E54</f>
        <v>10</v>
      </c>
      <c r="I54" s="8">
        <v>224.58</v>
      </c>
      <c r="J54" s="8">
        <f>I54*H54</f>
        <v>2245.8000000000002</v>
      </c>
    </row>
    <row r="55" spans="1:10" x14ac:dyDescent="0.25">
      <c r="A55" s="2" t="s">
        <v>85</v>
      </c>
      <c r="B55" s="2" t="s">
        <v>258</v>
      </c>
      <c r="C55" s="2" t="s">
        <v>171</v>
      </c>
      <c r="D55" s="2" t="s">
        <v>259</v>
      </c>
      <c r="E55" s="2" t="s">
        <v>173</v>
      </c>
      <c r="F55" s="2" t="s">
        <v>173</v>
      </c>
      <c r="G55" s="2" t="s">
        <v>173</v>
      </c>
      <c r="H55" s="2">
        <f>G55-E55</f>
        <v>0</v>
      </c>
      <c r="I55" s="8">
        <v>35.090000000000003</v>
      </c>
      <c r="J55" s="8">
        <f>I55*H55</f>
        <v>0</v>
      </c>
    </row>
    <row r="56" spans="1:10" x14ac:dyDescent="0.25">
      <c r="A56" s="2" t="s">
        <v>86</v>
      </c>
      <c r="B56" s="2" t="s">
        <v>260</v>
      </c>
      <c r="C56" s="2" t="s">
        <v>171</v>
      </c>
      <c r="D56" s="2" t="s">
        <v>261</v>
      </c>
      <c r="E56" s="2" t="s">
        <v>173</v>
      </c>
      <c r="F56" s="2" t="s">
        <v>173</v>
      </c>
      <c r="G56" s="2" t="s">
        <v>173</v>
      </c>
      <c r="H56" s="2">
        <f>G56-E56</f>
        <v>0</v>
      </c>
      <c r="I56" s="8">
        <v>35.090000000000003</v>
      </c>
      <c r="J56" s="8">
        <f>I56*H56</f>
        <v>0</v>
      </c>
    </row>
    <row r="57" spans="1:10" x14ac:dyDescent="0.25">
      <c r="A57" s="2" t="s">
        <v>89</v>
      </c>
      <c r="B57" s="2" t="s">
        <v>268</v>
      </c>
      <c r="C57" s="2" t="s">
        <v>100</v>
      </c>
      <c r="D57" s="2" t="s">
        <v>269</v>
      </c>
      <c r="E57" s="2" t="s">
        <v>173</v>
      </c>
      <c r="F57" s="2" t="s">
        <v>114</v>
      </c>
      <c r="G57" s="2" t="s">
        <v>115</v>
      </c>
      <c r="H57" s="2">
        <f>G57-E57</f>
        <v>10</v>
      </c>
      <c r="I57" s="8">
        <v>21.18</v>
      </c>
      <c r="J57" s="8">
        <f>I57*H57</f>
        <v>211.8</v>
      </c>
    </row>
    <row r="58" spans="1:10" x14ac:dyDescent="0.25">
      <c r="A58" s="2" t="s">
        <v>90</v>
      </c>
      <c r="B58" s="2" t="s">
        <v>270</v>
      </c>
      <c r="C58" s="2" t="s">
        <v>100</v>
      </c>
      <c r="D58" s="2" t="s">
        <v>271</v>
      </c>
      <c r="E58" s="2" t="s">
        <v>173</v>
      </c>
      <c r="F58" s="2" t="s">
        <v>114</v>
      </c>
      <c r="G58" s="2" t="s">
        <v>115</v>
      </c>
      <c r="H58" s="2">
        <f>G58-E58</f>
        <v>10</v>
      </c>
      <c r="I58" s="8">
        <v>21.18</v>
      </c>
      <c r="J58" s="8">
        <f>I58*H58</f>
        <v>211.8</v>
      </c>
    </row>
    <row r="59" spans="1:10" x14ac:dyDescent="0.25">
      <c r="A59" s="2" t="s">
        <v>91</v>
      </c>
      <c r="B59" s="2" t="s">
        <v>272</v>
      </c>
      <c r="C59" s="2" t="s">
        <v>100</v>
      </c>
      <c r="D59" s="2" t="s">
        <v>273</v>
      </c>
      <c r="E59" s="2" t="s">
        <v>173</v>
      </c>
      <c r="F59" s="2" t="s">
        <v>114</v>
      </c>
      <c r="G59" s="2" t="s">
        <v>115</v>
      </c>
      <c r="H59" s="2">
        <f>G59-E59</f>
        <v>10</v>
      </c>
      <c r="I59" s="8">
        <v>21.18</v>
      </c>
      <c r="J59" s="8">
        <f>I59*H59</f>
        <v>211.8</v>
      </c>
    </row>
    <row r="60" spans="1:10" x14ac:dyDescent="0.25">
      <c r="A60" s="2" t="s">
        <v>92</v>
      </c>
      <c r="B60" s="2" t="s">
        <v>274</v>
      </c>
      <c r="C60" s="2" t="s">
        <v>100</v>
      </c>
      <c r="D60" s="2" t="s">
        <v>275</v>
      </c>
      <c r="E60" s="2" t="s">
        <v>173</v>
      </c>
      <c r="F60" s="2" t="s">
        <v>114</v>
      </c>
      <c r="G60" s="2" t="s">
        <v>115</v>
      </c>
      <c r="H60" s="2">
        <f>G60-E60</f>
        <v>10</v>
      </c>
      <c r="I60" s="8">
        <v>21.18</v>
      </c>
      <c r="J60" s="8">
        <f>I60*H60</f>
        <v>211.8</v>
      </c>
    </row>
    <row r="61" spans="1:10" x14ac:dyDescent="0.25">
      <c r="A61" s="2" t="s">
        <v>93</v>
      </c>
      <c r="B61" s="2" t="s">
        <v>276</v>
      </c>
      <c r="C61" s="2" t="s">
        <v>100</v>
      </c>
      <c r="D61" s="2" t="s">
        <v>277</v>
      </c>
      <c r="E61" s="2" t="s">
        <v>173</v>
      </c>
      <c r="F61" s="2" t="s">
        <v>114</v>
      </c>
      <c r="G61" s="2" t="s">
        <v>115</v>
      </c>
      <c r="H61" s="2">
        <f>G61-E61</f>
        <v>10</v>
      </c>
      <c r="I61" s="8">
        <v>21.18</v>
      </c>
      <c r="J61" s="8">
        <f>I61*H61</f>
        <v>211.8</v>
      </c>
    </row>
    <row r="62" spans="1:10" x14ac:dyDescent="0.25">
      <c r="A62" s="2" t="s">
        <v>94</v>
      </c>
      <c r="B62" s="2" t="s">
        <v>278</v>
      </c>
      <c r="C62" s="2" t="s">
        <v>100</v>
      </c>
      <c r="D62" s="2" t="s">
        <v>279</v>
      </c>
      <c r="E62" s="2" t="s">
        <v>173</v>
      </c>
      <c r="F62" s="2" t="s">
        <v>114</v>
      </c>
      <c r="G62" s="2" t="s">
        <v>115</v>
      </c>
      <c r="H62" s="2">
        <f>G62-E62</f>
        <v>10</v>
      </c>
      <c r="I62" s="8">
        <v>21.18</v>
      </c>
      <c r="J62" s="8">
        <f>I62*H62</f>
        <v>211.8</v>
      </c>
    </row>
    <row r="63" spans="1:10" x14ac:dyDescent="0.25">
      <c r="A63" s="2"/>
      <c r="B63" s="2" t="s">
        <v>297</v>
      </c>
      <c r="C63" s="2" t="s">
        <v>100</v>
      </c>
      <c r="D63" s="2" t="s">
        <v>298</v>
      </c>
      <c r="E63" s="2" t="s">
        <v>173</v>
      </c>
      <c r="F63" s="2" t="s">
        <v>114</v>
      </c>
      <c r="G63" s="2" t="s">
        <v>115</v>
      </c>
      <c r="H63" s="2">
        <f>G63-E63</f>
        <v>10</v>
      </c>
      <c r="I63" s="8">
        <v>224.58</v>
      </c>
      <c r="J63" s="8">
        <f>I63*H63</f>
        <v>2245.8000000000002</v>
      </c>
    </row>
    <row r="64" spans="1:10" x14ac:dyDescent="0.25">
      <c r="A64" s="2" t="s">
        <v>101</v>
      </c>
      <c r="B64" s="2" t="s">
        <v>299</v>
      </c>
      <c r="C64" s="2" t="s">
        <v>100</v>
      </c>
      <c r="D64" s="2" t="s">
        <v>300</v>
      </c>
      <c r="E64" s="2" t="s">
        <v>173</v>
      </c>
      <c r="F64" s="2" t="s">
        <v>114</v>
      </c>
      <c r="G64" s="2" t="s">
        <v>115</v>
      </c>
      <c r="H64" s="2">
        <f>G64-E64</f>
        <v>10</v>
      </c>
      <c r="I64" s="8">
        <v>217.85</v>
      </c>
      <c r="J64" s="8">
        <f>I64*H64</f>
        <v>2178.5</v>
      </c>
    </row>
    <row r="65" spans="1:10" x14ac:dyDescent="0.25">
      <c r="A65" s="2"/>
      <c r="B65" s="2" t="s">
        <v>301</v>
      </c>
      <c r="C65" s="2" t="s">
        <v>100</v>
      </c>
      <c r="D65" s="2" t="s">
        <v>302</v>
      </c>
      <c r="E65" s="2" t="s">
        <v>173</v>
      </c>
      <c r="F65" s="2" t="s">
        <v>114</v>
      </c>
      <c r="G65" s="2" t="s">
        <v>115</v>
      </c>
      <c r="H65" s="2">
        <f>G65-E65</f>
        <v>10</v>
      </c>
      <c r="I65" s="8">
        <v>217.85</v>
      </c>
      <c r="J65" s="8">
        <f>I65*H65</f>
        <v>2178.5</v>
      </c>
    </row>
    <row r="66" spans="1:10" x14ac:dyDescent="0.25">
      <c r="A66" s="2"/>
      <c r="B66" s="2" t="s">
        <v>303</v>
      </c>
      <c r="C66" s="2" t="s">
        <v>100</v>
      </c>
      <c r="D66" s="2" t="s">
        <v>304</v>
      </c>
      <c r="E66" s="2" t="s">
        <v>173</v>
      </c>
      <c r="F66" s="2" t="s">
        <v>114</v>
      </c>
      <c r="G66" s="2" t="s">
        <v>115</v>
      </c>
      <c r="H66" s="2">
        <f>G66-E66</f>
        <v>10</v>
      </c>
      <c r="I66" s="8">
        <v>217.85</v>
      </c>
      <c r="J66" s="8">
        <f>I66*H66</f>
        <v>2178.5</v>
      </c>
    </row>
    <row r="67" spans="1:10" x14ac:dyDescent="0.25">
      <c r="A67" s="2"/>
      <c r="B67" s="2" t="s">
        <v>315</v>
      </c>
      <c r="C67" s="2" t="s">
        <v>171</v>
      </c>
      <c r="D67" s="2" t="s">
        <v>316</v>
      </c>
      <c r="E67" s="2" t="s">
        <v>173</v>
      </c>
      <c r="F67" s="2" t="s">
        <v>173</v>
      </c>
      <c r="G67" s="2" t="s">
        <v>173</v>
      </c>
      <c r="H67" s="2">
        <f>G67-E67</f>
        <v>0</v>
      </c>
      <c r="I67" s="8">
        <v>35.090000000000003</v>
      </c>
      <c r="J67" s="8">
        <f>I67*H67</f>
        <v>0</v>
      </c>
    </row>
    <row r="68" spans="1:10" x14ac:dyDescent="0.25">
      <c r="B68" s="2" t="s">
        <v>317</v>
      </c>
      <c r="C68" s="2" t="s">
        <v>171</v>
      </c>
      <c r="D68" s="2" t="s">
        <v>318</v>
      </c>
      <c r="E68" s="2" t="s">
        <v>173</v>
      </c>
      <c r="F68" s="2" t="s">
        <v>173</v>
      </c>
      <c r="G68" s="2" t="s">
        <v>173</v>
      </c>
      <c r="H68" s="2">
        <f>G68-E68</f>
        <v>0</v>
      </c>
      <c r="I68" s="8">
        <v>35.090000000000003</v>
      </c>
      <c r="J68" s="8">
        <f>I68*H68</f>
        <v>0</v>
      </c>
    </row>
    <row r="69" spans="1:10" x14ac:dyDescent="0.25">
      <c r="B69" s="2" t="s">
        <v>321</v>
      </c>
      <c r="C69" s="2" t="s">
        <v>100</v>
      </c>
      <c r="D69" s="2" t="s">
        <v>322</v>
      </c>
      <c r="E69" s="2" t="s">
        <v>173</v>
      </c>
      <c r="F69" s="2" t="s">
        <v>114</v>
      </c>
      <c r="G69" s="2" t="s">
        <v>115</v>
      </c>
      <c r="H69" s="2">
        <f>G69-E69</f>
        <v>10</v>
      </c>
      <c r="I69" s="8">
        <v>385.03</v>
      </c>
      <c r="J69" s="8">
        <f>I69*H69</f>
        <v>3850.2999999999997</v>
      </c>
    </row>
    <row r="70" spans="1:10" x14ac:dyDescent="0.25">
      <c r="B70" s="2" t="s">
        <v>323</v>
      </c>
      <c r="C70" s="2" t="s">
        <v>100</v>
      </c>
      <c r="D70" s="2" t="s">
        <v>324</v>
      </c>
      <c r="E70" s="2" t="s">
        <v>173</v>
      </c>
      <c r="F70" s="2" t="s">
        <v>114</v>
      </c>
      <c r="G70" s="2" t="s">
        <v>115</v>
      </c>
      <c r="H70" s="2">
        <f>G70-E70</f>
        <v>10</v>
      </c>
      <c r="I70" s="8">
        <v>107.27</v>
      </c>
      <c r="J70" s="8">
        <f>I70*H70</f>
        <v>1072.7</v>
      </c>
    </row>
    <row r="71" spans="1:10" x14ac:dyDescent="0.25">
      <c r="B71" s="2" t="s">
        <v>325</v>
      </c>
      <c r="C71" s="2" t="s">
        <v>100</v>
      </c>
      <c r="D71" s="2" t="s">
        <v>326</v>
      </c>
      <c r="E71" s="2" t="s">
        <v>173</v>
      </c>
      <c r="F71" s="2" t="s">
        <v>114</v>
      </c>
      <c r="G71" s="2" t="s">
        <v>115</v>
      </c>
      <c r="H71" s="2">
        <f>G71-E71</f>
        <v>10</v>
      </c>
      <c r="I71" s="8">
        <v>1118.8699999999999</v>
      </c>
      <c r="J71" s="8">
        <f>I71*H71</f>
        <v>11188.699999999999</v>
      </c>
    </row>
    <row r="72" spans="1:10" x14ac:dyDescent="0.25">
      <c r="A72" s="2" t="s">
        <v>23</v>
      </c>
      <c r="B72" s="2" t="s">
        <v>140</v>
      </c>
      <c r="C72" s="2" t="s">
        <v>35</v>
      </c>
      <c r="D72" s="2" t="s">
        <v>141</v>
      </c>
      <c r="E72" s="2" t="s">
        <v>142</v>
      </c>
      <c r="F72" s="2" t="s">
        <v>142</v>
      </c>
      <c r="G72" s="2" t="s">
        <v>142</v>
      </c>
      <c r="H72" s="2">
        <f>G72-E72</f>
        <v>0</v>
      </c>
      <c r="I72" s="8">
        <v>72.599999999999994</v>
      </c>
      <c r="J72" s="8">
        <f>I72*H72</f>
        <v>0</v>
      </c>
    </row>
    <row r="73" spans="1:10" x14ac:dyDescent="0.25">
      <c r="A73" s="2" t="s">
        <v>28</v>
      </c>
      <c r="B73" s="2" t="s">
        <v>153</v>
      </c>
      <c r="C73" s="2" t="s">
        <v>154</v>
      </c>
      <c r="D73" s="2" t="s">
        <v>155</v>
      </c>
      <c r="E73" s="2" t="s">
        <v>142</v>
      </c>
      <c r="F73" s="2" t="s">
        <v>119</v>
      </c>
      <c r="G73" s="2" t="s">
        <v>131</v>
      </c>
      <c r="H73" s="2">
        <f>G73-E73</f>
        <v>2</v>
      </c>
      <c r="I73" s="8">
        <v>3449.53</v>
      </c>
      <c r="J73" s="8">
        <f>I73*H73</f>
        <v>6899.06</v>
      </c>
    </row>
    <row r="74" spans="1:10" x14ac:dyDescent="0.25">
      <c r="A74" s="2" t="s">
        <v>29</v>
      </c>
      <c r="B74" s="2" t="s">
        <v>156</v>
      </c>
      <c r="C74" s="2" t="s">
        <v>43</v>
      </c>
      <c r="D74" s="2" t="s">
        <v>157</v>
      </c>
      <c r="E74" s="2" t="s">
        <v>142</v>
      </c>
      <c r="F74" s="2" t="s">
        <v>142</v>
      </c>
      <c r="G74" s="2" t="s">
        <v>142</v>
      </c>
      <c r="H74" s="2">
        <f>G74-E74</f>
        <v>0</v>
      </c>
      <c r="I74" s="8">
        <v>104.61</v>
      </c>
      <c r="J74" s="8">
        <f>I74*H74</f>
        <v>0</v>
      </c>
    </row>
    <row r="75" spans="1:10" x14ac:dyDescent="0.25">
      <c r="A75" s="2" t="s">
        <v>36</v>
      </c>
      <c r="B75" s="2" t="s">
        <v>167</v>
      </c>
      <c r="C75" s="2" t="s">
        <v>168</v>
      </c>
      <c r="D75" s="2" t="s">
        <v>169</v>
      </c>
      <c r="E75" s="2" t="s">
        <v>142</v>
      </c>
      <c r="F75" s="2" t="s">
        <v>119</v>
      </c>
      <c r="G75" s="2" t="s">
        <v>131</v>
      </c>
      <c r="H75" s="2">
        <f>G75-E75</f>
        <v>2</v>
      </c>
      <c r="I75" s="8">
        <v>3502.41</v>
      </c>
      <c r="J75" s="8">
        <f>I75*H75</f>
        <v>7004.82</v>
      </c>
    </row>
    <row r="76" spans="1:10" x14ac:dyDescent="0.25">
      <c r="A76" s="2" t="s">
        <v>80</v>
      </c>
      <c r="B76" s="2" t="s">
        <v>248</v>
      </c>
      <c r="C76" s="2" t="s">
        <v>35</v>
      </c>
      <c r="D76" s="2" t="s">
        <v>249</v>
      </c>
      <c r="E76" s="2" t="s">
        <v>142</v>
      </c>
      <c r="F76" s="2" t="s">
        <v>142</v>
      </c>
      <c r="G76" s="2" t="s">
        <v>142</v>
      </c>
      <c r="H76" s="2">
        <f>G76-E76</f>
        <v>0</v>
      </c>
      <c r="I76" s="8">
        <v>72.599999999999994</v>
      </c>
      <c r="J76" s="8">
        <f>I76*H76</f>
        <v>0</v>
      </c>
    </row>
    <row r="77" spans="1:10" x14ac:dyDescent="0.25">
      <c r="A77" s="2" t="s">
        <v>81</v>
      </c>
      <c r="B77" s="2" t="s">
        <v>250</v>
      </c>
      <c r="C77" s="2" t="s">
        <v>43</v>
      </c>
      <c r="D77" s="2" t="s">
        <v>251</v>
      </c>
      <c r="E77" s="2" t="s">
        <v>142</v>
      </c>
      <c r="F77" s="2" t="s">
        <v>142</v>
      </c>
      <c r="G77" s="2" t="s">
        <v>142</v>
      </c>
      <c r="H77" s="2">
        <f>G77-E77</f>
        <v>0</v>
      </c>
      <c r="I77" s="8">
        <v>108.74</v>
      </c>
      <c r="J77" s="8">
        <f>I77*H77</f>
        <v>0</v>
      </c>
    </row>
    <row r="78" spans="1:10" x14ac:dyDescent="0.25">
      <c r="A78" s="2" t="s">
        <v>96</v>
      </c>
      <c r="B78" s="2" t="s">
        <v>282</v>
      </c>
      <c r="C78" s="2" t="s">
        <v>46</v>
      </c>
      <c r="D78" s="2" t="s">
        <v>283</v>
      </c>
      <c r="E78" s="2" t="s">
        <v>142</v>
      </c>
      <c r="F78" s="2" t="s">
        <v>142</v>
      </c>
      <c r="G78" s="2" t="s">
        <v>142</v>
      </c>
      <c r="H78" s="2">
        <f>G78-E78</f>
        <v>0</v>
      </c>
      <c r="I78" s="8">
        <v>721.92</v>
      </c>
      <c r="J78" s="8">
        <f>I78*H78</f>
        <v>0</v>
      </c>
    </row>
    <row r="79" spans="1:10" x14ac:dyDescent="0.25">
      <c r="A79" s="2"/>
      <c r="B79" s="2" t="s">
        <v>309</v>
      </c>
      <c r="C79" s="2" t="s">
        <v>46</v>
      </c>
      <c r="D79" s="2" t="s">
        <v>310</v>
      </c>
      <c r="E79" s="2" t="s">
        <v>142</v>
      </c>
      <c r="F79" s="2" t="s">
        <v>142</v>
      </c>
      <c r="G79" s="2" t="s">
        <v>142</v>
      </c>
      <c r="H79" s="2">
        <f>G79-E79</f>
        <v>0</v>
      </c>
      <c r="I79" s="8">
        <v>721.92</v>
      </c>
      <c r="J79" s="8">
        <f>I79*H79</f>
        <v>0</v>
      </c>
    </row>
    <row r="80" spans="1:10" x14ac:dyDescent="0.25">
      <c r="A80" s="2"/>
      <c r="B80" s="2" t="s">
        <v>311</v>
      </c>
      <c r="C80" s="2" t="s">
        <v>43</v>
      </c>
      <c r="D80" s="2" t="s">
        <v>312</v>
      </c>
      <c r="E80" s="2" t="s">
        <v>142</v>
      </c>
      <c r="F80" s="2" t="s">
        <v>142</v>
      </c>
      <c r="G80" s="2" t="s">
        <v>142</v>
      </c>
      <c r="H80" s="2">
        <f>G80-E80</f>
        <v>0</v>
      </c>
      <c r="I80" s="8">
        <v>107.83</v>
      </c>
      <c r="J80" s="8">
        <f>I80*H80</f>
        <v>0</v>
      </c>
    </row>
    <row r="81" spans="1:10" x14ac:dyDescent="0.25">
      <c r="A81" s="2"/>
      <c r="B81" s="2" t="s">
        <v>313</v>
      </c>
      <c r="C81" s="2" t="s">
        <v>35</v>
      </c>
      <c r="D81" s="2" t="s">
        <v>314</v>
      </c>
      <c r="E81" s="2" t="s">
        <v>142</v>
      </c>
      <c r="F81" s="2" t="s">
        <v>142</v>
      </c>
      <c r="G81" s="2" t="s">
        <v>142</v>
      </c>
      <c r="H81" s="2">
        <f>G81-E81</f>
        <v>0</v>
      </c>
      <c r="I81" s="8">
        <v>72.599999999999994</v>
      </c>
      <c r="J81" s="8">
        <f>I81*H81</f>
        <v>0</v>
      </c>
    </row>
    <row r="82" spans="1:10" x14ac:dyDescent="0.25">
      <c r="A82" s="2" t="s">
        <v>16</v>
      </c>
      <c r="B82" s="2" t="s">
        <v>116</v>
      </c>
      <c r="C82" s="2" t="s">
        <v>117</v>
      </c>
      <c r="D82" s="2" t="s">
        <v>118</v>
      </c>
      <c r="E82" s="2" t="s">
        <v>119</v>
      </c>
      <c r="F82" s="2" t="s">
        <v>114</v>
      </c>
      <c r="G82" s="2" t="s">
        <v>115</v>
      </c>
      <c r="H82" s="2">
        <f>G82-E82</f>
        <v>8</v>
      </c>
      <c r="I82" s="8">
        <v>2454.5700000000002</v>
      </c>
      <c r="J82" s="8">
        <f>I82*H82</f>
        <v>19636.560000000001</v>
      </c>
    </row>
    <row r="83" spans="1:10" x14ac:dyDescent="0.25">
      <c r="A83" s="2" t="s">
        <v>17</v>
      </c>
      <c r="B83" s="2" t="s">
        <v>120</v>
      </c>
      <c r="C83" s="2" t="s">
        <v>121</v>
      </c>
      <c r="D83" s="2" t="s">
        <v>122</v>
      </c>
      <c r="E83" s="2" t="s">
        <v>119</v>
      </c>
      <c r="F83" s="2" t="s">
        <v>114</v>
      </c>
      <c r="G83" s="2" t="s">
        <v>115</v>
      </c>
      <c r="H83" s="2">
        <f>G83-E83</f>
        <v>8</v>
      </c>
      <c r="I83" s="8">
        <v>15516.37</v>
      </c>
      <c r="J83" s="8">
        <f>I83*H83</f>
        <v>124130.96</v>
      </c>
    </row>
    <row r="84" spans="1:10" x14ac:dyDescent="0.25">
      <c r="A84" s="2" t="s">
        <v>34</v>
      </c>
      <c r="B84" s="2" t="s">
        <v>165</v>
      </c>
      <c r="C84" s="2" t="s">
        <v>57</v>
      </c>
      <c r="D84" s="2" t="s">
        <v>166</v>
      </c>
      <c r="E84" s="2" t="s">
        <v>119</v>
      </c>
      <c r="F84" s="2" t="s">
        <v>114</v>
      </c>
      <c r="G84" s="2" t="s">
        <v>115</v>
      </c>
      <c r="H84" s="2">
        <f>G84-E84</f>
        <v>8</v>
      </c>
      <c r="I84" s="8">
        <v>1210</v>
      </c>
      <c r="J84" s="8">
        <f>I84*H84</f>
        <v>9680</v>
      </c>
    </row>
    <row r="85" spans="1:10" x14ac:dyDescent="0.25">
      <c r="A85" s="2" t="s">
        <v>83</v>
      </c>
      <c r="B85" s="2" t="s">
        <v>254</v>
      </c>
      <c r="C85" s="2" t="s">
        <v>46</v>
      </c>
      <c r="D85" s="2" t="s">
        <v>255</v>
      </c>
      <c r="E85" s="2" t="s">
        <v>119</v>
      </c>
      <c r="F85" s="2" t="s">
        <v>119</v>
      </c>
      <c r="G85" s="2" t="s">
        <v>119</v>
      </c>
      <c r="H85" s="2">
        <f>G85-E85</f>
        <v>0</v>
      </c>
      <c r="I85" s="8">
        <v>794.36</v>
      </c>
      <c r="J85" s="8">
        <f>I85*H85</f>
        <v>0</v>
      </c>
    </row>
    <row r="86" spans="1:10" x14ac:dyDescent="0.25">
      <c r="A86" s="2" t="s">
        <v>95</v>
      </c>
      <c r="B86" s="2" t="s">
        <v>280</v>
      </c>
      <c r="C86" s="2" t="s">
        <v>46</v>
      </c>
      <c r="D86" s="2" t="s">
        <v>281</v>
      </c>
      <c r="E86" s="2" t="s">
        <v>119</v>
      </c>
      <c r="F86" s="2" t="s">
        <v>119</v>
      </c>
      <c r="G86" s="2" t="s">
        <v>119</v>
      </c>
      <c r="H86" s="2">
        <f>G86-E86</f>
        <v>0</v>
      </c>
      <c r="I86" s="8">
        <v>2491.27</v>
      </c>
      <c r="J86" s="8">
        <f>I86*H86</f>
        <v>0</v>
      </c>
    </row>
    <row r="87" spans="1:10" x14ac:dyDescent="0.25">
      <c r="A87" s="2"/>
      <c r="B87" s="2" t="s">
        <v>305</v>
      </c>
      <c r="C87" s="2" t="s">
        <v>46</v>
      </c>
      <c r="D87" s="2" t="s">
        <v>306</v>
      </c>
      <c r="E87" s="2" t="s">
        <v>119</v>
      </c>
      <c r="F87" s="2" t="s">
        <v>119</v>
      </c>
      <c r="G87" s="2" t="s">
        <v>119</v>
      </c>
      <c r="H87" s="2">
        <f>G87-E87</f>
        <v>0</v>
      </c>
      <c r="I87" s="8">
        <v>794.37</v>
      </c>
      <c r="J87" s="8">
        <f>I87*H87</f>
        <v>0</v>
      </c>
    </row>
    <row r="88" spans="1:10" x14ac:dyDescent="0.25">
      <c r="A88" s="2"/>
      <c r="B88" s="2" t="s">
        <v>307</v>
      </c>
      <c r="C88" s="2" t="s">
        <v>46</v>
      </c>
      <c r="D88" s="2" t="s">
        <v>308</v>
      </c>
      <c r="E88" s="2" t="s">
        <v>119</v>
      </c>
      <c r="F88" s="2" t="s">
        <v>119</v>
      </c>
      <c r="G88" s="2" t="s">
        <v>119</v>
      </c>
      <c r="H88" s="2">
        <f>G88-E88</f>
        <v>0</v>
      </c>
      <c r="I88" s="8">
        <v>2491.27</v>
      </c>
      <c r="J88" s="8">
        <f>I88*H88</f>
        <v>0</v>
      </c>
    </row>
    <row r="89" spans="1:10" x14ac:dyDescent="0.25">
      <c r="A89" s="2" t="s">
        <v>78</v>
      </c>
      <c r="B89" s="2" t="s">
        <v>244</v>
      </c>
      <c r="C89" s="2" t="s">
        <v>245</v>
      </c>
      <c r="D89" s="2" t="s">
        <v>246</v>
      </c>
      <c r="E89" s="2" t="s">
        <v>247</v>
      </c>
      <c r="F89" s="2" t="s">
        <v>224</v>
      </c>
      <c r="G89" s="2" t="s">
        <v>218</v>
      </c>
      <c r="H89" s="2">
        <f>G89-E89</f>
        <v>13</v>
      </c>
      <c r="I89" s="8">
        <v>349.69</v>
      </c>
      <c r="J89" s="8">
        <f>I89*H89</f>
        <v>4545.97</v>
      </c>
    </row>
    <row r="90" spans="1:10" x14ac:dyDescent="0.25">
      <c r="A90" s="2" t="s">
        <v>15</v>
      </c>
      <c r="B90" s="2" t="s">
        <v>110</v>
      </c>
      <c r="C90" s="2" t="s">
        <v>111</v>
      </c>
      <c r="D90" s="2" t="s">
        <v>112</v>
      </c>
      <c r="E90" s="2" t="s">
        <v>113</v>
      </c>
      <c r="F90" s="2" t="s">
        <v>114</v>
      </c>
      <c r="G90" s="2" t="s">
        <v>115</v>
      </c>
      <c r="H90" s="2">
        <f>G90-E90</f>
        <v>4</v>
      </c>
      <c r="I90" s="8">
        <v>484</v>
      </c>
      <c r="J90" s="8">
        <f>I90*H90</f>
        <v>1936</v>
      </c>
    </row>
    <row r="91" spans="1:10" x14ac:dyDescent="0.25">
      <c r="A91" s="2" t="s">
        <v>33</v>
      </c>
      <c r="B91" s="2" t="s">
        <v>163</v>
      </c>
      <c r="C91" s="2" t="s">
        <v>60</v>
      </c>
      <c r="D91" s="2" t="s">
        <v>164</v>
      </c>
      <c r="E91" s="2" t="s">
        <v>113</v>
      </c>
      <c r="F91" s="2" t="s">
        <v>114</v>
      </c>
      <c r="G91" s="2" t="s">
        <v>115</v>
      </c>
      <c r="H91" s="2">
        <f>G91-E91</f>
        <v>4</v>
      </c>
      <c r="I91" s="8">
        <v>1500</v>
      </c>
      <c r="J91" s="8">
        <f>I91*H91</f>
        <v>6000</v>
      </c>
    </row>
    <row r="92" spans="1:10" x14ac:dyDescent="0.25">
      <c r="A92" s="2" t="s">
        <v>84</v>
      </c>
      <c r="B92" s="2" t="s">
        <v>256</v>
      </c>
      <c r="C92" s="2" t="s">
        <v>60</v>
      </c>
      <c r="D92" s="2" t="s">
        <v>257</v>
      </c>
      <c r="E92" s="2" t="s">
        <v>113</v>
      </c>
      <c r="F92" s="2" t="s">
        <v>114</v>
      </c>
      <c r="G92" s="2" t="s">
        <v>115</v>
      </c>
      <c r="H92" s="2">
        <f>G92-E92</f>
        <v>4</v>
      </c>
      <c r="I92" s="8">
        <v>3538.29</v>
      </c>
      <c r="J92" s="8">
        <f>I92*H92</f>
        <v>14153.16</v>
      </c>
    </row>
    <row r="93" spans="1:10" x14ac:dyDescent="0.25">
      <c r="A93" s="2"/>
      <c r="B93" s="2" t="s">
        <v>295</v>
      </c>
      <c r="C93" s="2" t="s">
        <v>57</v>
      </c>
      <c r="D93" s="2" t="s">
        <v>296</v>
      </c>
      <c r="E93" s="2" t="s">
        <v>114</v>
      </c>
      <c r="F93" s="2" t="s">
        <v>114</v>
      </c>
      <c r="G93" s="2" t="s">
        <v>115</v>
      </c>
      <c r="H93" s="2">
        <f>G93-E93</f>
        <v>1</v>
      </c>
      <c r="I93" s="8">
        <v>1035.24</v>
      </c>
      <c r="J93" s="8">
        <f>I93*H93</f>
        <v>1035.24</v>
      </c>
    </row>
    <row r="94" spans="1:10" x14ac:dyDescent="0.25">
      <c r="G94" s="3"/>
      <c r="H94" s="1" t="s">
        <v>10</v>
      </c>
      <c r="I94" s="10">
        <f>SUM(I6:I93)</f>
        <v>107359.49000000003</v>
      </c>
      <c r="J94" s="10">
        <f>SUM(J6:J93)</f>
        <v>677640.05999999994</v>
      </c>
    </row>
    <row r="100" spans="3:6" x14ac:dyDescent="0.25">
      <c r="C100" s="1" t="s">
        <v>11</v>
      </c>
      <c r="D100" s="1">
        <v>0</v>
      </c>
    </row>
    <row r="101" spans="3:6" x14ac:dyDescent="0.25">
      <c r="C101" s="1" t="s">
        <v>12</v>
      </c>
      <c r="D101" s="1">
        <v>0</v>
      </c>
    </row>
    <row r="104" spans="3:6" x14ac:dyDescent="0.25">
      <c r="C104" s="9" t="s">
        <v>328</v>
      </c>
      <c r="D104" s="9"/>
      <c r="E104" s="1">
        <f>J94/I94</f>
        <v>6.3118785307195457</v>
      </c>
      <c r="F104" s="1">
        <f>ROUND(E104,2)</f>
        <v>6.31</v>
      </c>
    </row>
    <row r="105" spans="3:6" x14ac:dyDescent="0.25">
      <c r="C105" s="9" t="s">
        <v>329</v>
      </c>
      <c r="D105" s="9"/>
      <c r="E105" s="10">
        <f>I94</f>
        <v>107359.49000000003</v>
      </c>
      <c r="F105" s="10"/>
    </row>
    <row r="111" spans="3:6" ht="23.25" x14ac:dyDescent="0.35">
      <c r="C111" s="4"/>
      <c r="D111" s="4"/>
      <c r="E111" s="4"/>
      <c r="F111" s="4"/>
    </row>
    <row r="112" spans="3:6" ht="23.25" x14ac:dyDescent="0.35">
      <c r="C112" s="4" t="s">
        <v>102</v>
      </c>
      <c r="D112" s="4" t="s">
        <v>103</v>
      </c>
      <c r="E112" s="4"/>
      <c r="F112" s="5">
        <f>D100*D101</f>
        <v>0</v>
      </c>
    </row>
    <row r="113" spans="3:6" ht="23.25" x14ac:dyDescent="0.35">
      <c r="C113" s="4"/>
      <c r="D113" s="4" t="s">
        <v>104</v>
      </c>
      <c r="E113" s="4"/>
      <c r="F113" s="5">
        <f>F104*E105</f>
        <v>677438.38190000015</v>
      </c>
    </row>
    <row r="114" spans="3:6" ht="23.25" x14ac:dyDescent="0.35">
      <c r="C114" s="4"/>
      <c r="D114" s="4"/>
      <c r="E114" s="4"/>
      <c r="F114" s="6">
        <f>SUM(F112:F113)</f>
        <v>677438.38190000015</v>
      </c>
    </row>
    <row r="115" spans="3:6" ht="23.25" x14ac:dyDescent="0.35">
      <c r="C115" s="4" t="s">
        <v>105</v>
      </c>
      <c r="D115" s="4" t="s">
        <v>106</v>
      </c>
      <c r="E115" s="4"/>
      <c r="F115" s="6">
        <f>E105+D101</f>
        <v>107359.49000000003</v>
      </c>
    </row>
    <row r="116" spans="3:6" ht="23.25" x14ac:dyDescent="0.35">
      <c r="C116" s="4" t="s">
        <v>107</v>
      </c>
      <c r="D116" s="4"/>
      <c r="E116" s="4"/>
      <c r="F116" s="7">
        <f>F114/F115</f>
        <v>6.31</v>
      </c>
    </row>
  </sheetData>
  <sortState xmlns:xlrd2="http://schemas.microsoft.com/office/spreadsheetml/2017/richdata2" ref="A6:J93">
    <sortCondition ref="E6:E93"/>
  </sortState>
  <mergeCells count="2">
    <mergeCell ref="C104:D104"/>
    <mergeCell ref="C105:D10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0" ma:contentTypeDescription="Create a new document." ma:contentTypeScope="" ma:versionID="ac018c705ba11d9ef56e524186cc8463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f041886cf663ef4e4126903524d2b21f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945A69-BDFD-42CF-BD55-748CCCD3539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6b9bb20-c38a-4224-82c8-e2f80ecaa450"/>
    <ds:schemaRef ds:uri="d914ba67-df02-42bb-95f8-0b416e1c5afa"/>
  </ds:schemaRefs>
</ds:datastoreItem>
</file>

<file path=customXml/itemProps2.xml><?xml version="1.0" encoding="utf-8"?>
<ds:datastoreItem xmlns:ds="http://schemas.openxmlformats.org/officeDocument/2006/customXml" ds:itemID="{07ECF34C-5185-4BF5-833C-BEC21A22D0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0242FF-75F6-471A-84E3-8B09DF76A2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 pendientes</vt:lpstr>
      <vt:lpstr>Facturas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2025-04-03T11:35:48Z</dcterms:created>
  <dcterms:modified xsi:type="dcterms:W3CDTF">2025-04-07T06:37:23Z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MediaServiceImageTags">
    <vt:lpwstr/>
  </property>
</Properties>
</file>