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5/SERVICIO FINANCIERO/PMP/01 ENERO/"/>
    </mc:Choice>
  </mc:AlternateContent>
  <xr:revisionPtr revIDLastSave="1" documentId="8_{603A8B63-88B7-4191-B92E-377B6FFF5EE7}" xr6:coauthVersionLast="47" xr6:coauthVersionMax="47" xr10:uidLastSave="{07C56E27-F4E4-438B-A49E-E6EFB4324FB6}"/>
  <bookViews>
    <workbookView xWindow="-120" yWindow="-120" windowWidth="29040" windowHeight="15840" activeTab="1" xr2:uid="{00000000-000D-0000-FFFF-FFFF00000000}"/>
  </bookViews>
  <sheets>
    <sheet name="Facturas pendientes" sheetId="1" r:id="rId1"/>
    <sheet name="Factur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8" i="2" l="1"/>
  <c r="G186" i="2"/>
  <c r="F173" i="2"/>
  <c r="G187" i="2" s="1"/>
  <c r="G173" i="2"/>
  <c r="I13" i="2"/>
  <c r="I21" i="2"/>
  <c r="I29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6" i="2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I84" i="2" s="1"/>
  <c r="G85" i="2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G118" i="2"/>
  <c r="I118" i="2" s="1"/>
  <c r="G119" i="2"/>
  <c r="I119" i="2" s="1"/>
  <c r="G120" i="2"/>
  <c r="I120" i="2" s="1"/>
  <c r="G121" i="2"/>
  <c r="I121" i="2" s="1"/>
  <c r="G122" i="2"/>
  <c r="I122" i="2" s="1"/>
  <c r="G123" i="2"/>
  <c r="I123" i="2" s="1"/>
  <c r="G124" i="2"/>
  <c r="I124" i="2" s="1"/>
  <c r="G125" i="2"/>
  <c r="G126" i="2"/>
  <c r="I126" i="2" s="1"/>
  <c r="G127" i="2"/>
  <c r="I127" i="2" s="1"/>
  <c r="G128" i="2"/>
  <c r="I128" i="2" s="1"/>
  <c r="G129" i="2"/>
  <c r="I129" i="2" s="1"/>
  <c r="G130" i="2"/>
  <c r="I130" i="2" s="1"/>
  <c r="G131" i="2"/>
  <c r="I131" i="2" s="1"/>
  <c r="G132" i="2"/>
  <c r="I132" i="2" s="1"/>
  <c r="G133" i="2"/>
  <c r="G134" i="2"/>
  <c r="I134" i="2" s="1"/>
  <c r="G135" i="2"/>
  <c r="I135" i="2" s="1"/>
  <c r="G136" i="2"/>
  <c r="I136" i="2" s="1"/>
  <c r="G137" i="2"/>
  <c r="I137" i="2" s="1"/>
  <c r="G138" i="2"/>
  <c r="I138" i="2" s="1"/>
  <c r="G139" i="2"/>
  <c r="I139" i="2" s="1"/>
  <c r="G140" i="2"/>
  <c r="I140" i="2" s="1"/>
  <c r="G141" i="2"/>
  <c r="G142" i="2"/>
  <c r="I142" i="2" s="1"/>
  <c r="G143" i="2"/>
  <c r="I143" i="2" s="1"/>
  <c r="G144" i="2"/>
  <c r="I144" i="2" s="1"/>
  <c r="G145" i="2"/>
  <c r="I145" i="2" s="1"/>
  <c r="G146" i="2"/>
  <c r="I146" i="2" s="1"/>
  <c r="G147" i="2"/>
  <c r="I147" i="2" s="1"/>
  <c r="G148" i="2"/>
  <c r="I148" i="2" s="1"/>
  <c r="G6" i="2"/>
  <c r="G189" i="2" l="1"/>
  <c r="I149" i="2"/>
  <c r="D172" i="2" s="1"/>
  <c r="F172" i="2" s="1"/>
</calcChain>
</file>

<file path=xl/sharedStrings.xml><?xml version="1.0" encoding="utf-8"?>
<sst xmlns="http://schemas.openxmlformats.org/spreadsheetml/2006/main" count="895" uniqueCount="431">
  <si>
    <t>Facturas pendientes de pago</t>
  </si>
  <si>
    <t>Fecha inicio</t>
  </si>
  <si>
    <t>01/01/2025</t>
  </si>
  <si>
    <t>Fecha fin</t>
  </si>
  <si>
    <t>31/01/2025</t>
  </si>
  <si>
    <t>Nº Factura del proveedor</t>
  </si>
  <si>
    <t>Nombre Proveedor</t>
  </si>
  <si>
    <t>Nº Factura</t>
  </si>
  <si>
    <t>Fecha de registro</t>
  </si>
  <si>
    <t>Fecha aprobada</t>
  </si>
  <si>
    <t>Fecha fin periodo</t>
  </si>
  <si>
    <t>Importe total</t>
  </si>
  <si>
    <t>TOTAL</t>
  </si>
  <si>
    <t>Facturas Pagadas</t>
  </si>
  <si>
    <t>Fecha de pago</t>
  </si>
  <si>
    <t>25-004</t>
  </si>
  <si>
    <t>PAU RIUS I FRANCES</t>
  </si>
  <si>
    <t>C2025/0014</t>
  </si>
  <si>
    <t>20/01/2025</t>
  </si>
  <si>
    <t>21/01/2025</t>
  </si>
  <si>
    <t>28/01/2025</t>
  </si>
  <si>
    <t>419766</t>
  </si>
  <si>
    <t>IKEA IBERICA, S.A.</t>
  </si>
  <si>
    <t>C2025/0020</t>
  </si>
  <si>
    <t>23/01/2025</t>
  </si>
  <si>
    <t>1</t>
  </si>
  <si>
    <t>GARCIA VILLAPLANA, RUBEN</t>
  </si>
  <si>
    <t>C2025/0016</t>
  </si>
  <si>
    <t>A18/2025</t>
  </si>
  <si>
    <t>COTO CONSULTING, S.L.</t>
  </si>
  <si>
    <t>C2025/0010</t>
  </si>
  <si>
    <t>16/01/2025</t>
  </si>
  <si>
    <t>17/01/2025</t>
  </si>
  <si>
    <t>3010278547</t>
  </si>
  <si>
    <t>SOCIETAT VALENCIANA FIRA VALÈNCIA S.A.</t>
  </si>
  <si>
    <t>C2025/0013</t>
  </si>
  <si>
    <t>05</t>
  </si>
  <si>
    <t>CLUB DE EMPRESAS RESPONSABLES Y SOSTENIBLES - CE/R+S</t>
  </si>
  <si>
    <t>C2025/0009</t>
  </si>
  <si>
    <t>15/01/2025</t>
  </si>
  <si>
    <t>24/000005</t>
  </si>
  <si>
    <t>CONSULTORIA INFORMATICA V R, S.L. - CIVIRED</t>
  </si>
  <si>
    <t>C2025/0015</t>
  </si>
  <si>
    <t>A2500007</t>
  </si>
  <si>
    <t>MOLCAWORLD, S.L.U.</t>
  </si>
  <si>
    <t>C2025/0012</t>
  </si>
  <si>
    <t>14/01/2025</t>
  </si>
  <si>
    <t>4</t>
  </si>
  <si>
    <t>SAGARMANTA SL</t>
  </si>
  <si>
    <t>C2025/0021</t>
  </si>
  <si>
    <t>3</t>
  </si>
  <si>
    <t>C2025/0008</t>
  </si>
  <si>
    <t>13/01/2025</t>
  </si>
  <si>
    <t>C2025/0019</t>
  </si>
  <si>
    <t>FV/25/00016</t>
  </si>
  <si>
    <t>PUNT SISTEMES, S.L.</t>
  </si>
  <si>
    <t>C2025/0011</t>
  </si>
  <si>
    <t>17</t>
  </si>
  <si>
    <t>FUNDACIO DE LA COMUNITAT VALENCIANA SCITO</t>
  </si>
  <si>
    <t>C2025/0005</t>
  </si>
  <si>
    <t>10/01/2025</t>
  </si>
  <si>
    <t>20</t>
  </si>
  <si>
    <t>INNOBOUND SL</t>
  </si>
  <si>
    <t>C2025/0004</t>
  </si>
  <si>
    <t>SOLICITUD DE PAGO 32</t>
  </si>
  <si>
    <t>MOVEA CONSULTING MOBILITY S.L.</t>
  </si>
  <si>
    <t>C2025/0003</t>
  </si>
  <si>
    <t>A025003</t>
  </si>
  <si>
    <t>PORTFOLIO MULTIMEDIA, S.L.</t>
  </si>
  <si>
    <t>C2025/0002</t>
  </si>
  <si>
    <t>C2025/0018</t>
  </si>
  <si>
    <t>2/25</t>
  </si>
  <si>
    <t>SEIQUER AUDITORES Y CONSULTORES S.L.P.</t>
  </si>
  <si>
    <t>C2025/0001</t>
  </si>
  <si>
    <t>09/01/2025</t>
  </si>
  <si>
    <t>504100021</t>
  </si>
  <si>
    <t>CAMILO ALBERT INSTALACIONES, S.L.L.</t>
  </si>
  <si>
    <t>C2025/0017</t>
  </si>
  <si>
    <t>C25/00483</t>
  </si>
  <si>
    <t>ASOCIACIÓN ESPAÑOLA DE FUNDACIONES</t>
  </si>
  <si>
    <t>C2025/0006</t>
  </si>
  <si>
    <t>523</t>
  </si>
  <si>
    <t>C2024/1518</t>
  </si>
  <si>
    <t>B2404495</t>
  </si>
  <si>
    <t>RADIO TAXI METROPOLITANO DE VALENCIA, S.L.U.</t>
  </si>
  <si>
    <t>C2024/1517</t>
  </si>
  <si>
    <t>408201333</t>
  </si>
  <si>
    <t>GERMANIA DE INSTALACIONES Y SERVICIOS S.L.</t>
  </si>
  <si>
    <t>C2024/1513</t>
  </si>
  <si>
    <t>FPR24B/0401</t>
  </si>
  <si>
    <t>BOID 24 MANTENIMIENTO, S.L.</t>
  </si>
  <si>
    <t>C2024/1507</t>
  </si>
  <si>
    <t>08/01/2025</t>
  </si>
  <si>
    <t>2024-126</t>
  </si>
  <si>
    <t>FUNDACIÓN ANAR</t>
  </si>
  <si>
    <t>C2024/1506</t>
  </si>
  <si>
    <t>525</t>
  </si>
  <si>
    <t>C2024/1505</t>
  </si>
  <si>
    <t>524</t>
  </si>
  <si>
    <t>C2024/1496</t>
  </si>
  <si>
    <t>517</t>
  </si>
  <si>
    <t>C2024/1495</t>
  </si>
  <si>
    <t>21230512010137696</t>
  </si>
  <si>
    <t>IBERDROLA CLIENTES, SAU</t>
  </si>
  <si>
    <t>C2024/1494</t>
  </si>
  <si>
    <t>2130609010343179</t>
  </si>
  <si>
    <t>C2024/1493</t>
  </si>
  <si>
    <t>074</t>
  </si>
  <si>
    <t>HUB MEDIA EN COMUNICACIÓN INNOVACIÓN Y DISEÑO, S.L.</t>
  </si>
  <si>
    <t>C2024/1491</t>
  </si>
  <si>
    <t>3521290981</t>
  </si>
  <si>
    <t>KPMG ASESORES, S.L.</t>
  </si>
  <si>
    <t>C2024/1490</t>
  </si>
  <si>
    <t>02/01/2025</t>
  </si>
  <si>
    <t>FPR24B/0399</t>
  </si>
  <si>
    <t>C2024/1486</t>
  </si>
  <si>
    <t>FAC00939</t>
  </si>
  <si>
    <t>JARDINES CON VIDA PAISAJISMO, S.L.</t>
  </si>
  <si>
    <t>C2024/1485</t>
  </si>
  <si>
    <t>31/12/2024</t>
  </si>
  <si>
    <t>A922-1001210237-2024</t>
  </si>
  <si>
    <t>REBOLD  COMMUNICATION, S.L.U.</t>
  </si>
  <si>
    <t>C2024/1477</t>
  </si>
  <si>
    <t>20241301</t>
  </si>
  <si>
    <t>MENMURBIN, S.L. (TCS MENSAJEROS)</t>
  </si>
  <si>
    <t>C2024/1471</t>
  </si>
  <si>
    <t>V05/241331</t>
  </si>
  <si>
    <t>PRESTACIONES AUXILIARES VALENCIANAS, S.L.</t>
  </si>
  <si>
    <t>C2024/1462</t>
  </si>
  <si>
    <t>24/000537</t>
  </si>
  <si>
    <t>C2024/1457</t>
  </si>
  <si>
    <t>07/01/2025</t>
  </si>
  <si>
    <t>24/000536</t>
  </si>
  <si>
    <t>C2024/1456</t>
  </si>
  <si>
    <t>24/000535</t>
  </si>
  <si>
    <t>C2024/1455</t>
  </si>
  <si>
    <t>24/000534</t>
  </si>
  <si>
    <t>C2024/1454</t>
  </si>
  <si>
    <t>24/000533</t>
  </si>
  <si>
    <t>C2024/1453</t>
  </si>
  <si>
    <t>24/000532</t>
  </si>
  <si>
    <t>C2024/1452</t>
  </si>
  <si>
    <t>24/000531</t>
  </si>
  <si>
    <t>C2024/1451</t>
  </si>
  <si>
    <t>24/000530</t>
  </si>
  <si>
    <t>C2024/1450</t>
  </si>
  <si>
    <t>202404-37</t>
  </si>
  <si>
    <t>Licita &amp; Acción Consultores, S.L.</t>
  </si>
  <si>
    <t>C2024/1445</t>
  </si>
  <si>
    <t>35/2024</t>
  </si>
  <si>
    <t>CASTELL PENADÉS, MARÍA AMPARO</t>
  </si>
  <si>
    <t>C2024/1449</t>
  </si>
  <si>
    <t>30/12/2024</t>
  </si>
  <si>
    <t>24120017</t>
  </si>
  <si>
    <t>NOVUS CENTRO DE EMPLEO, S.L.</t>
  </si>
  <si>
    <t>C2024/1444</t>
  </si>
  <si>
    <t>24120016</t>
  </si>
  <si>
    <t>C2024/1413</t>
  </si>
  <si>
    <t>03/01/2025</t>
  </si>
  <si>
    <t>20242439</t>
  </si>
  <si>
    <t>BEGUR LEGAL, S.L.P.</t>
  </si>
  <si>
    <t>C2024/1412</t>
  </si>
  <si>
    <t>27/12/2024</t>
  </si>
  <si>
    <t>21241227030021025</t>
  </si>
  <si>
    <t>C2024/1500</t>
  </si>
  <si>
    <t>21241227030027250</t>
  </si>
  <si>
    <t>C2024/1499</t>
  </si>
  <si>
    <t>A24/32</t>
  </si>
  <si>
    <t>FUNDACIÓN KM ZERO HUB DE LA C.V.</t>
  </si>
  <si>
    <t>C2024/1492</t>
  </si>
  <si>
    <t>ZAADE AUDITORES, S.L.P.</t>
  </si>
  <si>
    <t>C2024/1436</t>
  </si>
  <si>
    <t>168</t>
  </si>
  <si>
    <t>Dula Auditores</t>
  </si>
  <si>
    <t>C2024/1414</t>
  </si>
  <si>
    <t>2024/01/000000351</t>
  </si>
  <si>
    <t>MUNTATGES ELECTRICS NOVALLUM, S.L.</t>
  </si>
  <si>
    <t>C2024/1484</t>
  </si>
  <si>
    <t>26/12/2024</t>
  </si>
  <si>
    <t>24001699</t>
  </si>
  <si>
    <t>CENTRO DE REPROGRAFIA LINEA 2, S.L.</t>
  </si>
  <si>
    <t>C2024/1475</t>
  </si>
  <si>
    <t>24001700</t>
  </si>
  <si>
    <t>C2024/1419</t>
  </si>
  <si>
    <t>2024/026</t>
  </si>
  <si>
    <t>MARTI TORRES, NURIA</t>
  </si>
  <si>
    <t>C2024/1416</t>
  </si>
  <si>
    <t>ES43VE2ZAEUI</t>
  </si>
  <si>
    <t>AMAZON EU SARL</t>
  </si>
  <si>
    <t>C2024/1447</t>
  </si>
  <si>
    <t>F24/01015 LAS NAVGES</t>
  </si>
  <si>
    <t>MNV MANTENIMIENTO, S.L.</t>
  </si>
  <si>
    <t>C2024/1483</t>
  </si>
  <si>
    <t>FV-193644</t>
  </si>
  <si>
    <t>GUIPONS, S.L.</t>
  </si>
  <si>
    <t>C2024/1482</t>
  </si>
  <si>
    <t>23/12/2024</t>
  </si>
  <si>
    <t>A0151/2024</t>
  </si>
  <si>
    <t>MONTAÑA STUDIO, S.L</t>
  </si>
  <si>
    <t>C2024/1441</t>
  </si>
  <si>
    <t>47</t>
  </si>
  <si>
    <t>UMIBOTS ROBOTIC SOLUTIONS SL</t>
  </si>
  <si>
    <t>C2024/1489</t>
  </si>
  <si>
    <t>9</t>
  </si>
  <si>
    <t>PROTEUS INNOVATION SL</t>
  </si>
  <si>
    <t>C2024/1488</t>
  </si>
  <si>
    <t>13</t>
  </si>
  <si>
    <t>COCIRCULAR SUSTAINABLE SOLUTIONS SL</t>
  </si>
  <si>
    <t>C2024/1480</t>
  </si>
  <si>
    <t>45</t>
  </si>
  <si>
    <t>ARKADIA AEROSPACE PROPULSION &amp; TRANSPORTATION SYSTEMS SL</t>
  </si>
  <si>
    <t>C2024/1479</t>
  </si>
  <si>
    <t>24/007</t>
  </si>
  <si>
    <t>VICARIO GUILLÉN, JORGE</t>
  </si>
  <si>
    <t>C2024/1476</t>
  </si>
  <si>
    <t>SIFREDO URBANOS RUBIO, ALONSO</t>
  </si>
  <si>
    <t>C2024/1474</t>
  </si>
  <si>
    <t>20/12/2024</t>
  </si>
  <si>
    <t>51</t>
  </si>
  <si>
    <t>ORATREX TECH SL</t>
  </si>
  <si>
    <t>C2024/1468</t>
  </si>
  <si>
    <t>41</t>
  </si>
  <si>
    <t>5G COMMUNICATIONS FOR FUTURE INDUSTRY VERTICALS S.L</t>
  </si>
  <si>
    <t>C2024/1467</t>
  </si>
  <si>
    <t>37</t>
  </si>
  <si>
    <t>KIMERA TECHNOLOGIES SL</t>
  </si>
  <si>
    <t>C2024/1466</t>
  </si>
  <si>
    <t>64</t>
  </si>
  <si>
    <t>CROWMIE RENOVABLE SL</t>
  </si>
  <si>
    <t>C2024/1465</t>
  </si>
  <si>
    <t>42</t>
  </si>
  <si>
    <t>WORKSIBLE SL</t>
  </si>
  <si>
    <t>C2024/1464</t>
  </si>
  <si>
    <t>SOLICITUD DE PAGO 23</t>
  </si>
  <si>
    <t>NARIA TECH SL</t>
  </si>
  <si>
    <t>C2024/1463</t>
  </si>
  <si>
    <t>01</t>
  </si>
  <si>
    <t>ELENA DE LA POZA PLAZA</t>
  </si>
  <si>
    <t>C2024/1458</t>
  </si>
  <si>
    <t>FVR/11/24/008</t>
  </si>
  <si>
    <t>FLORES SOLIDARIAS S.L</t>
  </si>
  <si>
    <t>C2024/1440</t>
  </si>
  <si>
    <t>1240128</t>
  </si>
  <si>
    <t>EVENTOS LA VILLA, S.L.U.</t>
  </si>
  <si>
    <t>C2024/1415</t>
  </si>
  <si>
    <t>J 4235</t>
  </si>
  <si>
    <t>SAMPER Y LEJARZA, S.L. - LIBRERIA GAIA</t>
  </si>
  <si>
    <t>C2024/1439</t>
  </si>
  <si>
    <t>2408600233319</t>
  </si>
  <si>
    <t>CANON ESPAÑA, S.A.U.</t>
  </si>
  <si>
    <t>C2024/1411</t>
  </si>
  <si>
    <t>2408600233281</t>
  </si>
  <si>
    <t>C2024/1410</t>
  </si>
  <si>
    <t>2408600233530</t>
  </si>
  <si>
    <t>C2024/1409</t>
  </si>
  <si>
    <t>W24A003584</t>
  </si>
  <si>
    <t>WEBLEGAL S.L.</t>
  </si>
  <si>
    <t>C2024/1519</t>
  </si>
  <si>
    <t>V2400911</t>
  </si>
  <si>
    <t>VALFRIMA, S.L.</t>
  </si>
  <si>
    <t>C2024/1508</t>
  </si>
  <si>
    <t>416736</t>
  </si>
  <si>
    <t>C2024/1515</t>
  </si>
  <si>
    <t>FV24-123752</t>
  </si>
  <si>
    <t>HOL MUSIC DRAL SLU- UME LA PAZ</t>
  </si>
  <si>
    <t>C2024/1470</t>
  </si>
  <si>
    <t>78482932</t>
  </si>
  <si>
    <t>THOMANN GMBH</t>
  </si>
  <si>
    <t>C2024/1469</t>
  </si>
  <si>
    <t>A92/24</t>
  </si>
  <si>
    <t>GARRIGUES MARTÍNEZ, AMPARO (LABIENPAGÁ CATERING)</t>
  </si>
  <si>
    <t>C2024/1461</t>
  </si>
  <si>
    <t>EITFV/2024/0067</t>
  </si>
  <si>
    <t>ECO IMPACT TECH SL</t>
  </si>
  <si>
    <t>C2024/1442</t>
  </si>
  <si>
    <t>25/2024</t>
  </si>
  <si>
    <t>Betania Producción de Eventos SL</t>
  </si>
  <si>
    <t>C2024/1438</t>
  </si>
  <si>
    <t>17/12/2024</t>
  </si>
  <si>
    <t>2408600230688</t>
  </si>
  <si>
    <t>C2024/1408</t>
  </si>
  <si>
    <t xml:space="preserve"> 24120002</t>
  </si>
  <si>
    <t>C2024/1443</t>
  </si>
  <si>
    <t>39_2024</t>
  </si>
  <si>
    <t>MARTINEZ CAMPOS, ALEXIA</t>
  </si>
  <si>
    <t>C2024/1437</t>
  </si>
  <si>
    <t>16/12/2024</t>
  </si>
  <si>
    <t>20611183</t>
  </si>
  <si>
    <t>MAILCHIMP</t>
  </si>
  <si>
    <t>C2024/1529</t>
  </si>
  <si>
    <t>29/01/2025</t>
  </si>
  <si>
    <t>INV-IT-1557239415-2024-2042</t>
  </si>
  <si>
    <t>GUANGZHOU MEIDESANZI DIANZIKEJI</t>
  </si>
  <si>
    <t>C2024/1422</t>
  </si>
  <si>
    <t>86/2024</t>
  </si>
  <si>
    <t>ERUSTES CAMPS, BIBIANA</t>
  </si>
  <si>
    <t>C2024/1481</t>
  </si>
  <si>
    <t>19/12/2024</t>
  </si>
  <si>
    <t>202425</t>
  </si>
  <si>
    <t>AGUSTÍ CHUST, JOSÉ CARLOS</t>
  </si>
  <si>
    <t>C2024/1446</t>
  </si>
  <si>
    <t>ES43QH89AEUI</t>
  </si>
  <si>
    <t>C2024/1425</t>
  </si>
  <si>
    <t>404240444</t>
  </si>
  <si>
    <t>C2024/1509</t>
  </si>
  <si>
    <t>F113</t>
  </si>
  <si>
    <t>QUADRE MANIPULACION DE OBRAS DE ARTE, S.L.</t>
  </si>
  <si>
    <t>C2024/1473</t>
  </si>
  <si>
    <t>18/12/2024</t>
  </si>
  <si>
    <t>241115884583</t>
  </si>
  <si>
    <t>VIVA AQUA SERVICE SPAIN, S.A.</t>
  </si>
  <si>
    <t>C2024/1431</t>
  </si>
  <si>
    <t>11ZPR0VJUWOLE</t>
  </si>
  <si>
    <t>GRANDES ALMACENES FNAC ESPAÑA, S.A.U.</t>
  </si>
  <si>
    <t>C2024/1523</t>
  </si>
  <si>
    <t>27/01/2025</t>
  </si>
  <si>
    <t>AMZ31811-08095</t>
  </si>
  <si>
    <t>ASSURANT EUROPE INSURANCE N.V.</t>
  </si>
  <si>
    <t>C2024/1426</t>
  </si>
  <si>
    <t>FT16/32798</t>
  </si>
  <si>
    <t>Arcade Choice</t>
  </si>
  <si>
    <t>C2024/1516</t>
  </si>
  <si>
    <t>CLCE24/285858</t>
  </si>
  <si>
    <t>AVATEL TELECOM S.A.</t>
  </si>
  <si>
    <t>C2024/1428</t>
  </si>
  <si>
    <t>EUREES24-938904</t>
  </si>
  <si>
    <t xml:space="preserve">AMAZON WEB SERVICES, INC. </t>
  </si>
  <si>
    <t>C2024/1427</t>
  </si>
  <si>
    <t>AA24000172</t>
  </si>
  <si>
    <t>CULTURAMA, S.L.</t>
  </si>
  <si>
    <t>C2024/1435</t>
  </si>
  <si>
    <t>02/12/2024</t>
  </si>
  <si>
    <t>FVS/24/10121</t>
  </si>
  <si>
    <t>C2024/1460</t>
  </si>
  <si>
    <t>FVS/24/09663</t>
  </si>
  <si>
    <t>C2024/1459</t>
  </si>
  <si>
    <t>CI0923708802</t>
  </si>
  <si>
    <t>VODAFONE ESPAÑA S.A.U</t>
  </si>
  <si>
    <t>C2024/1432</t>
  </si>
  <si>
    <t>512563026</t>
  </si>
  <si>
    <t>FAIN ASCENSORES, S.A.</t>
  </si>
  <si>
    <t>C2024/1407</t>
  </si>
  <si>
    <t>13/12/2024</t>
  </si>
  <si>
    <t>B2404194</t>
  </si>
  <si>
    <t>C2024/1448</t>
  </si>
  <si>
    <t>N/2024/000075138</t>
  </si>
  <si>
    <t>AYWA SERVICIOS AMBIENTALES S.L.</t>
  </si>
  <si>
    <t>C2024/1430</t>
  </si>
  <si>
    <t>N/2024000075037</t>
  </si>
  <si>
    <t>C2024/1429</t>
  </si>
  <si>
    <t>INV2412020020</t>
  </si>
  <si>
    <t>Shenzhen Shuxinbee technolgy Co</t>
  </si>
  <si>
    <t>C2024/1424</t>
  </si>
  <si>
    <t>241084/24</t>
  </si>
  <si>
    <t>Instituto Tecnológico de la Energia (ITE)</t>
  </si>
  <si>
    <t>C2024/1501</t>
  </si>
  <si>
    <t>INV-ES-485429595-2024-32003</t>
  </si>
  <si>
    <t>UTOPIA TOWELS INC</t>
  </si>
  <si>
    <t>C2024/1423</t>
  </si>
  <si>
    <t>SAAS/24/0035</t>
  </si>
  <si>
    <t>STARTUP VENTURES, S.L.</t>
  </si>
  <si>
    <t>C2024/1502</t>
  </si>
  <si>
    <t>21241128030028816</t>
  </si>
  <si>
    <t>C2024/1498</t>
  </si>
  <si>
    <t>21241128030023057</t>
  </si>
  <si>
    <t>C2024/1497</t>
  </si>
  <si>
    <t>F10112024</t>
  </si>
  <si>
    <t>SAMARUC ESTUDIO CB</t>
  </si>
  <si>
    <t>C2024/1472</t>
  </si>
  <si>
    <t>25/11/2024</t>
  </si>
  <si>
    <t>HA24-000001445</t>
  </si>
  <si>
    <t>C2024/1434</t>
  </si>
  <si>
    <t>HK24-000008277</t>
  </si>
  <si>
    <t>C2024/1433</t>
  </si>
  <si>
    <t>361688780</t>
  </si>
  <si>
    <t>GO TO TECHNOLOGIES IRELAND UNLIMITED COMPANY</t>
  </si>
  <si>
    <t>C2024/1532</t>
  </si>
  <si>
    <t>30/01/2025</t>
  </si>
  <si>
    <t>408201133</t>
  </si>
  <si>
    <t>C2024/1514</t>
  </si>
  <si>
    <t>408201102</t>
  </si>
  <si>
    <t>C2024/1511</t>
  </si>
  <si>
    <t>408201101</t>
  </si>
  <si>
    <t>C2024/1510</t>
  </si>
  <si>
    <t>B2403772</t>
  </si>
  <si>
    <t>C2024/1418</t>
  </si>
  <si>
    <t>2141030030022363</t>
  </si>
  <si>
    <t>C2024/1421</t>
  </si>
  <si>
    <t>2141030030028463</t>
  </si>
  <si>
    <t>C2024/1420</t>
  </si>
  <si>
    <t>A2024000337</t>
  </si>
  <si>
    <t>ESPECTACULOS Y PRODUCCIONES ARTISTICAS MAS SL</t>
  </si>
  <si>
    <t>C2024/1522</t>
  </si>
  <si>
    <t>IEE2024011265245</t>
  </si>
  <si>
    <t>ADOBE SYSTEMS SOFTWARE, IRELAND LTD</t>
  </si>
  <si>
    <t>C2024/1528</t>
  </si>
  <si>
    <t>IEE2024009992647</t>
  </si>
  <si>
    <t>C2024/1527</t>
  </si>
  <si>
    <t>IEE2024008745910</t>
  </si>
  <si>
    <t>C2024/1526</t>
  </si>
  <si>
    <t>IEE2024004982105</t>
  </si>
  <si>
    <t>C2024/1525</t>
  </si>
  <si>
    <t>A2024000334</t>
  </si>
  <si>
    <t>C2024/1521</t>
  </si>
  <si>
    <t>A2024000327</t>
  </si>
  <si>
    <t>C2024/1520</t>
  </si>
  <si>
    <t>408200805</t>
  </si>
  <si>
    <t>C2024/1512</t>
  </si>
  <si>
    <t>FV24/503</t>
  </si>
  <si>
    <t>SUDECO PROMOGIFTS, S.L.</t>
  </si>
  <si>
    <t>C2024/1504</t>
  </si>
  <si>
    <t>24001144</t>
  </si>
  <si>
    <t>C2024/1503</t>
  </si>
  <si>
    <t>2120916731</t>
  </si>
  <si>
    <t>TQ Amsterdam B.V.</t>
  </si>
  <si>
    <t>C2024/1487</t>
  </si>
  <si>
    <t>b2403605</t>
  </si>
  <si>
    <t>C2024/1417</t>
  </si>
  <si>
    <t>03</t>
  </si>
  <si>
    <t>C2024/1478</t>
  </si>
  <si>
    <t xml:space="preserve">Dias de pago </t>
  </si>
  <si>
    <t>RATIO DE LAS OPERACIONES PENDIENTES DE PAGO</t>
  </si>
  <si>
    <t>IMPORTE DE LOS PAGOS PENDIENTES</t>
  </si>
  <si>
    <t>RATIO DE LAS OPERACIONES PAGADAS</t>
  </si>
  <si>
    <t>IMPORTE DE LOS PAGOS REALIZADOS</t>
  </si>
  <si>
    <t>NUMERADOR</t>
  </si>
  <si>
    <t>RATIO OP PDTES *IMPORTE OP PDTES</t>
  </si>
  <si>
    <t>RATIO OP PAGADAS*IMPORTE OP PAGADAS</t>
  </si>
  <si>
    <t>DENOMINADOR</t>
  </si>
  <si>
    <t>IMPORTE PDTE + IMPORTE PAGADO</t>
  </si>
  <si>
    <t>PMP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</si>
</sst>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,##0.000"/>
    <numFmt numFmtId="165" formatCode="_-* #,##0.00\ [$€-C0A]_-;\-* #,##0.00\ [$€-C0A]_-;_-* &quot;-&quot;??\ [$€-C0A]_-;_-@_-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6"/>
      <color rgb="FFFFFFFF"/>
      <name val="Calibri"/>
      <family val="2"/>
      <scheme val="minor"/>
    </font>
    <font>
      <sz val="18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4" fillId="2" borderId="0" xfId="0" applyFont="1" applyFill="1"/>
    <xf numFmtId="44" fontId="4" fillId="2" borderId="0" xfId="1" applyFont="1" applyFill="1"/>
    <xf numFmtId="0" fontId="1" fillId="2" borderId="4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5" fillId="3" borderId="0" xfId="2" applyFont="1" applyBorder="1"/>
    <xf numFmtId="44" fontId="5" fillId="3" borderId="0" xfId="1" applyFont="1" applyFill="1" applyBorder="1"/>
    <xf numFmtId="8" fontId="5" fillId="3" borderId="0" xfId="2" applyNumberFormat="1" applyFont="1" applyBorder="1"/>
    <xf numFmtId="44" fontId="5" fillId="3" borderId="0" xfId="2" applyNumberFormat="1" applyFont="1" applyBorder="1"/>
    <xf numFmtId="166" fontId="5" fillId="3" borderId="0" xfId="2" applyNumberFormat="1" applyFont="1" applyBorder="1"/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/>
    </xf>
    <xf numFmtId="166" fontId="1" fillId="2" borderId="6" xfId="0" applyNumberFormat="1" applyFont="1" applyFill="1" applyBorder="1" applyAlignment="1">
      <alignment horizontal="right" vertical="center"/>
    </xf>
    <xf numFmtId="0" fontId="5" fillId="3" borderId="0" xfId="2" applyFont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44" fontId="1" fillId="2" borderId="0" xfId="0" applyNumberFormat="1" applyFont="1" applyFill="1" applyAlignment="1">
      <alignment horizontal="right" vertical="center"/>
    </xf>
  </cellXfs>
  <cellStyles count="3">
    <cellStyle name="Bueno" xfId="2" builtinId="26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workbookViewId="0">
      <selection activeCell="B30" sqref="B30"/>
    </sheetView>
  </sheetViews>
  <sheetFormatPr baseColWidth="10" defaultColWidth="9.140625" defaultRowHeight="15" x14ac:dyDescent="0.25"/>
  <cols>
    <col min="1" max="1" width="38.7109375" customWidth="1"/>
    <col min="2" max="5" width="40.7109375" customWidth="1"/>
    <col min="6" max="13" width="15.7109375" customWidth="1"/>
  </cols>
  <sheetData>
    <row r="1" spans="1:7" x14ac:dyDescent="0.25">
      <c r="A1" s="1" t="s">
        <v>0</v>
      </c>
    </row>
    <row r="2" spans="1:7" x14ac:dyDescent="0.25">
      <c r="A2" s="1" t="s">
        <v>1</v>
      </c>
      <c r="B2" s="2" t="s">
        <v>2</v>
      </c>
    </row>
    <row r="3" spans="1:7" x14ac:dyDescent="0.25">
      <c r="A3" s="1" t="s">
        <v>3</v>
      </c>
      <c r="B3" s="2" t="s">
        <v>4</v>
      </c>
    </row>
    <row r="5" spans="1:7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</row>
    <row r="6" spans="1:7" x14ac:dyDescent="0.25">
      <c r="F6" s="1" t="s">
        <v>12</v>
      </c>
      <c r="G6" s="3">
        <v>0</v>
      </c>
    </row>
    <row r="19" spans="2:4" ht="15.75" thickBot="1" x14ac:dyDescent="0.3"/>
    <row r="20" spans="2:4" ht="30" x14ac:dyDescent="0.25">
      <c r="B20" s="8" t="s">
        <v>421</v>
      </c>
      <c r="C20" s="15">
        <v>0</v>
      </c>
      <c r="D20" s="16"/>
    </row>
    <row r="21" spans="2:4" ht="15.75" thickBot="1" x14ac:dyDescent="0.3">
      <c r="B21" s="7" t="s">
        <v>422</v>
      </c>
      <c r="C21" s="17">
        <v>0</v>
      </c>
      <c r="D21" s="18"/>
    </row>
  </sheetData>
  <mergeCells count="2">
    <mergeCell ref="C20:D20"/>
    <mergeCell ref="C21:D21"/>
  </mergeCell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276D-D058-4BA9-A3F5-233D273D1CE9}">
  <dimension ref="A1:I189"/>
  <sheetViews>
    <sheetView tabSelected="1" topLeftCell="A165" workbookViewId="0">
      <selection activeCell="C177" sqref="C177"/>
    </sheetView>
  </sheetViews>
  <sheetFormatPr baseColWidth="10" defaultColWidth="9.140625" defaultRowHeight="15" x14ac:dyDescent="0.25"/>
  <cols>
    <col min="1" max="3" width="25.7109375" customWidth="1"/>
    <col min="4" max="9" width="40.7109375" customWidth="1"/>
    <col min="10" max="23" width="25.7109375" customWidth="1"/>
  </cols>
  <sheetData>
    <row r="1" spans="1:9" x14ac:dyDescent="0.25">
      <c r="A1" s="1" t="s">
        <v>13</v>
      </c>
    </row>
    <row r="2" spans="1:9" x14ac:dyDescent="0.25">
      <c r="A2" s="1" t="s">
        <v>1</v>
      </c>
      <c r="B2" s="2" t="s">
        <v>2</v>
      </c>
    </row>
    <row r="3" spans="1:9" x14ac:dyDescent="0.25">
      <c r="A3" s="1" t="s">
        <v>3</v>
      </c>
      <c r="B3" s="2" t="s">
        <v>4</v>
      </c>
    </row>
    <row r="5" spans="1:9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14</v>
      </c>
      <c r="G5" s="1" t="s">
        <v>420</v>
      </c>
      <c r="H5" s="1" t="s">
        <v>11</v>
      </c>
      <c r="I5" s="1"/>
    </row>
    <row r="6" spans="1:9" x14ac:dyDescent="0.25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>
        <f>F6-D6</f>
        <v>8</v>
      </c>
      <c r="H6" s="4">
        <v>190.8</v>
      </c>
      <c r="I6" s="4">
        <f>G6*H6</f>
        <v>1526.4</v>
      </c>
    </row>
    <row r="7" spans="1:9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24</v>
      </c>
      <c r="F7" s="2" t="s">
        <v>24</v>
      </c>
      <c r="G7" s="2">
        <f t="shared" ref="G7:G70" si="0">F7-D7</f>
        <v>0</v>
      </c>
      <c r="H7" s="4">
        <v>185</v>
      </c>
      <c r="I7" s="4">
        <f t="shared" ref="I7:I70" si="1">G7*H7</f>
        <v>0</v>
      </c>
    </row>
    <row r="8" spans="1:9" x14ac:dyDescent="0.25">
      <c r="A8" s="2" t="s">
        <v>25</v>
      </c>
      <c r="B8" s="2" t="s">
        <v>26</v>
      </c>
      <c r="C8" s="2" t="s">
        <v>27</v>
      </c>
      <c r="D8" s="2" t="s">
        <v>18</v>
      </c>
      <c r="E8" s="2" t="s">
        <v>19</v>
      </c>
      <c r="F8" s="2" t="s">
        <v>20</v>
      </c>
      <c r="G8" s="2">
        <f t="shared" si="0"/>
        <v>8</v>
      </c>
      <c r="H8" s="4">
        <v>1815</v>
      </c>
      <c r="I8" s="4">
        <f t="shared" si="1"/>
        <v>14520</v>
      </c>
    </row>
    <row r="9" spans="1:9" x14ac:dyDescent="0.25">
      <c r="A9" s="2" t="s">
        <v>28</v>
      </c>
      <c r="B9" s="2" t="s">
        <v>29</v>
      </c>
      <c r="C9" s="2" t="s">
        <v>30</v>
      </c>
      <c r="D9" s="2" t="s">
        <v>31</v>
      </c>
      <c r="E9" s="2" t="s">
        <v>32</v>
      </c>
      <c r="F9" s="2" t="s">
        <v>20</v>
      </c>
      <c r="G9" s="2">
        <f t="shared" si="0"/>
        <v>12</v>
      </c>
      <c r="H9" s="4">
        <v>2350.4299999999998</v>
      </c>
      <c r="I9" s="4">
        <f t="shared" si="1"/>
        <v>28205.159999999996</v>
      </c>
    </row>
    <row r="10" spans="1:9" x14ac:dyDescent="0.25">
      <c r="A10" s="2" t="s">
        <v>33</v>
      </c>
      <c r="B10" s="2" t="s">
        <v>34</v>
      </c>
      <c r="C10" s="2" t="s">
        <v>35</v>
      </c>
      <c r="D10" s="2" t="s">
        <v>32</v>
      </c>
      <c r="E10" s="2" t="s">
        <v>19</v>
      </c>
      <c r="F10" s="2" t="s">
        <v>20</v>
      </c>
      <c r="G10" s="2">
        <f t="shared" si="0"/>
        <v>11</v>
      </c>
      <c r="H10" s="4">
        <v>152.04</v>
      </c>
      <c r="I10" s="4">
        <f t="shared" si="1"/>
        <v>1672.4399999999998</v>
      </c>
    </row>
    <row r="11" spans="1:9" x14ac:dyDescent="0.25">
      <c r="A11" s="2" t="s">
        <v>36</v>
      </c>
      <c r="B11" s="2" t="s">
        <v>37</v>
      </c>
      <c r="C11" s="2" t="s">
        <v>38</v>
      </c>
      <c r="D11" s="2" t="s">
        <v>39</v>
      </c>
      <c r="E11" s="2" t="s">
        <v>31</v>
      </c>
      <c r="F11" s="2" t="s">
        <v>32</v>
      </c>
      <c r="G11" s="2">
        <f t="shared" si="0"/>
        <v>2</v>
      </c>
      <c r="H11" s="4">
        <v>6000</v>
      </c>
      <c r="I11" s="4">
        <f t="shared" si="1"/>
        <v>12000</v>
      </c>
    </row>
    <row r="12" spans="1:9" x14ac:dyDescent="0.25">
      <c r="A12" s="2" t="s">
        <v>40</v>
      </c>
      <c r="B12" s="2" t="s">
        <v>41</v>
      </c>
      <c r="C12" s="2" t="s">
        <v>42</v>
      </c>
      <c r="D12" s="2" t="s">
        <v>32</v>
      </c>
      <c r="E12" s="2" t="s">
        <v>19</v>
      </c>
      <c r="F12" s="2" t="s">
        <v>20</v>
      </c>
      <c r="G12" s="2">
        <f t="shared" si="0"/>
        <v>11</v>
      </c>
      <c r="H12" s="4">
        <v>2383.6999999999998</v>
      </c>
      <c r="I12" s="4">
        <f t="shared" si="1"/>
        <v>26220.699999999997</v>
      </c>
    </row>
    <row r="13" spans="1:9" x14ac:dyDescent="0.25">
      <c r="A13" s="2" t="s">
        <v>43</v>
      </c>
      <c r="B13" s="2" t="s">
        <v>44</v>
      </c>
      <c r="C13" s="2" t="s">
        <v>45</v>
      </c>
      <c r="D13" s="2" t="s">
        <v>46</v>
      </c>
      <c r="E13" s="2" t="s">
        <v>19</v>
      </c>
      <c r="F13" s="2" t="s">
        <v>20</v>
      </c>
      <c r="G13" s="2">
        <f t="shared" si="0"/>
        <v>14</v>
      </c>
      <c r="H13" s="4">
        <v>1074.3800000000001</v>
      </c>
      <c r="I13" s="4">
        <f t="shared" si="1"/>
        <v>15041.320000000002</v>
      </c>
    </row>
    <row r="14" spans="1:9" x14ac:dyDescent="0.25">
      <c r="A14" s="2" t="s">
        <v>47</v>
      </c>
      <c r="B14" s="2" t="s">
        <v>48</v>
      </c>
      <c r="C14" s="2" t="s">
        <v>49</v>
      </c>
      <c r="D14" s="2" t="s">
        <v>19</v>
      </c>
      <c r="E14" s="2" t="s">
        <v>24</v>
      </c>
      <c r="F14" s="2" t="s">
        <v>20</v>
      </c>
      <c r="G14" s="2">
        <f t="shared" si="0"/>
        <v>7</v>
      </c>
      <c r="H14" s="4">
        <v>72977.52</v>
      </c>
      <c r="I14" s="4">
        <f t="shared" si="1"/>
        <v>510842.64</v>
      </c>
    </row>
    <row r="15" spans="1:9" x14ac:dyDescent="0.25">
      <c r="A15" s="2" t="s">
        <v>50</v>
      </c>
      <c r="B15" s="2" t="s">
        <v>48</v>
      </c>
      <c r="C15" s="2" t="s">
        <v>51</v>
      </c>
      <c r="D15" s="2" t="s">
        <v>52</v>
      </c>
      <c r="E15" s="2" t="s">
        <v>31</v>
      </c>
      <c r="F15" s="2" t="s">
        <v>32</v>
      </c>
      <c r="G15" s="2">
        <f t="shared" si="0"/>
        <v>4</v>
      </c>
      <c r="H15" s="4">
        <v>32402.11</v>
      </c>
      <c r="I15" s="4">
        <f t="shared" si="1"/>
        <v>129608.44</v>
      </c>
    </row>
    <row r="16" spans="1:9" x14ac:dyDescent="0.25">
      <c r="A16" s="2"/>
      <c r="B16" s="2" t="s">
        <v>22</v>
      </c>
      <c r="C16" s="2" t="s">
        <v>53</v>
      </c>
      <c r="D16" s="2" t="s">
        <v>24</v>
      </c>
      <c r="E16" s="2" t="s">
        <v>24</v>
      </c>
      <c r="F16" s="2" t="s">
        <v>24</v>
      </c>
      <c r="G16" s="2">
        <f t="shared" si="0"/>
        <v>0</v>
      </c>
      <c r="H16" s="4">
        <v>1025.9100000000001</v>
      </c>
      <c r="I16" s="4">
        <f t="shared" si="1"/>
        <v>0</v>
      </c>
    </row>
    <row r="17" spans="1:9" x14ac:dyDescent="0.25">
      <c r="A17" s="2" t="s">
        <v>54</v>
      </c>
      <c r="B17" s="2" t="s">
        <v>55</v>
      </c>
      <c r="C17" s="2" t="s">
        <v>56</v>
      </c>
      <c r="D17" s="2" t="s">
        <v>32</v>
      </c>
      <c r="E17" s="2" t="s">
        <v>32</v>
      </c>
      <c r="F17" s="2" t="s">
        <v>20</v>
      </c>
      <c r="G17" s="2">
        <f t="shared" si="0"/>
        <v>11</v>
      </c>
      <c r="H17" s="4">
        <v>1089</v>
      </c>
      <c r="I17" s="4">
        <f t="shared" si="1"/>
        <v>11979</v>
      </c>
    </row>
    <row r="18" spans="1:9" x14ac:dyDescent="0.25">
      <c r="A18" s="2" t="s">
        <v>57</v>
      </c>
      <c r="B18" s="2" t="s">
        <v>58</v>
      </c>
      <c r="C18" s="2" t="s">
        <v>59</v>
      </c>
      <c r="D18" s="2" t="s">
        <v>60</v>
      </c>
      <c r="E18" s="2" t="s">
        <v>46</v>
      </c>
      <c r="F18" s="2" t="s">
        <v>32</v>
      </c>
      <c r="G18" s="2">
        <f t="shared" si="0"/>
        <v>7</v>
      </c>
      <c r="H18" s="4">
        <v>18000</v>
      </c>
      <c r="I18" s="4">
        <f t="shared" si="1"/>
        <v>126000</v>
      </c>
    </row>
    <row r="19" spans="1:9" x14ac:dyDescent="0.25">
      <c r="A19" s="2" t="s">
        <v>61</v>
      </c>
      <c r="B19" s="2" t="s">
        <v>62</v>
      </c>
      <c r="C19" s="2" t="s">
        <v>63</v>
      </c>
      <c r="D19" s="2" t="s">
        <v>60</v>
      </c>
      <c r="E19" s="2" t="s">
        <v>46</v>
      </c>
      <c r="F19" s="2" t="s">
        <v>32</v>
      </c>
      <c r="G19" s="2">
        <f t="shared" si="0"/>
        <v>7</v>
      </c>
      <c r="H19" s="4">
        <v>9906.93</v>
      </c>
      <c r="I19" s="4">
        <f t="shared" si="1"/>
        <v>69348.510000000009</v>
      </c>
    </row>
    <row r="20" spans="1:9" x14ac:dyDescent="0.25">
      <c r="A20" s="2" t="s">
        <v>64</v>
      </c>
      <c r="B20" s="2" t="s">
        <v>65</v>
      </c>
      <c r="C20" s="2" t="s">
        <v>66</v>
      </c>
      <c r="D20" s="2" t="s">
        <v>60</v>
      </c>
      <c r="E20" s="2" t="s">
        <v>46</v>
      </c>
      <c r="F20" s="2" t="s">
        <v>32</v>
      </c>
      <c r="G20" s="2">
        <f t="shared" si="0"/>
        <v>7</v>
      </c>
      <c r="H20" s="4">
        <v>8310</v>
      </c>
      <c r="I20" s="4">
        <f t="shared" si="1"/>
        <v>58170</v>
      </c>
    </row>
    <row r="21" spans="1:9" x14ac:dyDescent="0.25">
      <c r="A21" s="2" t="s">
        <v>67</v>
      </c>
      <c r="B21" s="2" t="s">
        <v>68</v>
      </c>
      <c r="C21" s="2" t="s">
        <v>69</v>
      </c>
      <c r="D21" s="2" t="s">
        <v>60</v>
      </c>
      <c r="E21" s="2" t="s">
        <v>46</v>
      </c>
      <c r="F21" s="2" t="s">
        <v>32</v>
      </c>
      <c r="G21" s="2">
        <f t="shared" si="0"/>
        <v>7</v>
      </c>
      <c r="H21" s="4">
        <v>1391.5</v>
      </c>
      <c r="I21" s="4">
        <f t="shared" si="1"/>
        <v>9740.5</v>
      </c>
    </row>
    <row r="22" spans="1:9" x14ac:dyDescent="0.25">
      <c r="A22" s="2"/>
      <c r="B22" s="2" t="s">
        <v>22</v>
      </c>
      <c r="C22" s="2" t="s">
        <v>70</v>
      </c>
      <c r="D22" s="2" t="s">
        <v>24</v>
      </c>
      <c r="E22" s="2" t="s">
        <v>24</v>
      </c>
      <c r="F22" s="2" t="s">
        <v>24</v>
      </c>
      <c r="G22" s="2">
        <f t="shared" si="0"/>
        <v>0</v>
      </c>
      <c r="H22" s="4">
        <v>105.83</v>
      </c>
      <c r="I22" s="4">
        <f t="shared" si="1"/>
        <v>0</v>
      </c>
    </row>
    <row r="23" spans="1:9" x14ac:dyDescent="0.25">
      <c r="A23" s="2" t="s">
        <v>71</v>
      </c>
      <c r="B23" s="2" t="s">
        <v>72</v>
      </c>
      <c r="C23" s="2" t="s">
        <v>73</v>
      </c>
      <c r="D23" s="2" t="s">
        <v>74</v>
      </c>
      <c r="E23" s="2" t="s">
        <v>52</v>
      </c>
      <c r="F23" s="2" t="s">
        <v>32</v>
      </c>
      <c r="G23" s="2">
        <f t="shared" si="0"/>
        <v>8</v>
      </c>
      <c r="H23" s="4">
        <v>605</v>
      </c>
      <c r="I23" s="4">
        <f t="shared" si="1"/>
        <v>4840</v>
      </c>
    </row>
    <row r="24" spans="1:9" x14ac:dyDescent="0.25">
      <c r="A24" s="2" t="s">
        <v>75</v>
      </c>
      <c r="B24" s="2" t="s">
        <v>76</v>
      </c>
      <c r="C24" s="2" t="s">
        <v>77</v>
      </c>
      <c r="D24" s="2" t="s">
        <v>18</v>
      </c>
      <c r="E24" s="2" t="s">
        <v>19</v>
      </c>
      <c r="F24" s="2" t="s">
        <v>20</v>
      </c>
      <c r="G24" s="2">
        <f t="shared" si="0"/>
        <v>8</v>
      </c>
      <c r="H24" s="4">
        <v>295.60000000000002</v>
      </c>
      <c r="I24" s="4">
        <f t="shared" si="1"/>
        <v>2364.8000000000002</v>
      </c>
    </row>
    <row r="25" spans="1:9" x14ac:dyDescent="0.25">
      <c r="A25" s="2" t="s">
        <v>78</v>
      </c>
      <c r="B25" s="2" t="s">
        <v>79</v>
      </c>
      <c r="C25" s="2" t="s">
        <v>80</v>
      </c>
      <c r="D25" s="2" t="s">
        <v>46</v>
      </c>
      <c r="E25" s="2" t="s">
        <v>39</v>
      </c>
      <c r="F25" s="2" t="s">
        <v>32</v>
      </c>
      <c r="G25" s="2">
        <f t="shared" si="0"/>
        <v>3</v>
      </c>
      <c r="H25" s="4">
        <v>3000</v>
      </c>
      <c r="I25" s="4">
        <f t="shared" si="1"/>
        <v>9000</v>
      </c>
    </row>
    <row r="26" spans="1:9" x14ac:dyDescent="0.25">
      <c r="A26" s="2" t="s">
        <v>81</v>
      </c>
      <c r="B26" s="2" t="s">
        <v>48</v>
      </c>
      <c r="C26" s="2" t="s">
        <v>82</v>
      </c>
      <c r="D26" s="2" t="s">
        <v>19</v>
      </c>
      <c r="E26" s="2" t="s">
        <v>24</v>
      </c>
      <c r="F26" s="2" t="s">
        <v>20</v>
      </c>
      <c r="G26" s="2">
        <f t="shared" si="0"/>
        <v>7</v>
      </c>
      <c r="H26" s="4">
        <v>14096.5</v>
      </c>
      <c r="I26" s="4">
        <f t="shared" si="1"/>
        <v>98675.5</v>
      </c>
    </row>
    <row r="27" spans="1:9" x14ac:dyDescent="0.25">
      <c r="A27" s="2" t="s">
        <v>83</v>
      </c>
      <c r="B27" s="2" t="s">
        <v>84</v>
      </c>
      <c r="C27" s="2" t="s">
        <v>85</v>
      </c>
      <c r="D27" s="2" t="s">
        <v>19</v>
      </c>
      <c r="E27" s="2" t="s">
        <v>24</v>
      </c>
      <c r="F27" s="2" t="s">
        <v>20</v>
      </c>
      <c r="G27" s="2">
        <f t="shared" si="0"/>
        <v>7</v>
      </c>
      <c r="H27" s="4">
        <v>548.54999999999995</v>
      </c>
      <c r="I27" s="4">
        <f t="shared" si="1"/>
        <v>3839.8499999999995</v>
      </c>
    </row>
    <row r="28" spans="1:9" x14ac:dyDescent="0.25">
      <c r="A28" s="2" t="s">
        <v>86</v>
      </c>
      <c r="B28" s="2" t="s">
        <v>87</v>
      </c>
      <c r="C28" s="2" t="s">
        <v>88</v>
      </c>
      <c r="D28" s="2" t="s">
        <v>18</v>
      </c>
      <c r="E28" s="2" t="s">
        <v>19</v>
      </c>
      <c r="F28" s="2" t="s">
        <v>20</v>
      </c>
      <c r="G28" s="2">
        <f t="shared" si="0"/>
        <v>8</v>
      </c>
      <c r="H28" s="4">
        <v>166.01</v>
      </c>
      <c r="I28" s="4">
        <f t="shared" si="1"/>
        <v>1328.08</v>
      </c>
    </row>
    <row r="29" spans="1:9" x14ac:dyDescent="0.25">
      <c r="A29" s="2" t="s">
        <v>89</v>
      </c>
      <c r="B29" s="2" t="s">
        <v>90</v>
      </c>
      <c r="C29" s="2" t="s">
        <v>91</v>
      </c>
      <c r="D29" s="2" t="s">
        <v>92</v>
      </c>
      <c r="E29" s="2" t="s">
        <v>19</v>
      </c>
      <c r="F29" s="2" t="s">
        <v>20</v>
      </c>
      <c r="G29" s="2">
        <f t="shared" si="0"/>
        <v>20</v>
      </c>
      <c r="H29" s="4">
        <v>1477.53</v>
      </c>
      <c r="I29" s="4">
        <f t="shared" si="1"/>
        <v>29550.6</v>
      </c>
    </row>
    <row r="30" spans="1:9" x14ac:dyDescent="0.25">
      <c r="A30" s="2" t="s">
        <v>93</v>
      </c>
      <c r="B30" s="2" t="s">
        <v>94</v>
      </c>
      <c r="C30" s="2" t="s">
        <v>95</v>
      </c>
      <c r="D30" s="2" t="s">
        <v>18</v>
      </c>
      <c r="E30" s="2" t="s">
        <v>19</v>
      </c>
      <c r="F30" s="2" t="s">
        <v>20</v>
      </c>
      <c r="G30" s="2">
        <f t="shared" si="0"/>
        <v>8</v>
      </c>
      <c r="H30" s="4">
        <v>2500</v>
      </c>
      <c r="I30" s="4">
        <f t="shared" si="1"/>
        <v>20000</v>
      </c>
    </row>
    <row r="31" spans="1:9" x14ac:dyDescent="0.25">
      <c r="A31" s="2" t="s">
        <v>96</v>
      </c>
      <c r="B31" s="2" t="s">
        <v>48</v>
      </c>
      <c r="C31" s="2" t="s">
        <v>97</v>
      </c>
      <c r="D31" s="2" t="s">
        <v>18</v>
      </c>
      <c r="E31" s="2" t="s">
        <v>19</v>
      </c>
      <c r="F31" s="2" t="s">
        <v>20</v>
      </c>
      <c r="G31" s="2">
        <f t="shared" si="0"/>
        <v>8</v>
      </c>
      <c r="H31" s="4">
        <v>109466.28</v>
      </c>
      <c r="I31" s="4">
        <f t="shared" si="1"/>
        <v>875730.24</v>
      </c>
    </row>
    <row r="32" spans="1:9" x14ac:dyDescent="0.25">
      <c r="A32" s="2" t="s">
        <v>98</v>
      </c>
      <c r="B32" s="2" t="s">
        <v>48</v>
      </c>
      <c r="C32" s="2" t="s">
        <v>99</v>
      </c>
      <c r="D32" s="2" t="s">
        <v>39</v>
      </c>
      <c r="E32" s="2" t="s">
        <v>32</v>
      </c>
      <c r="F32" s="2" t="s">
        <v>20</v>
      </c>
      <c r="G32" s="2">
        <f t="shared" si="0"/>
        <v>13</v>
      </c>
      <c r="H32" s="4">
        <v>15516.37</v>
      </c>
      <c r="I32" s="4">
        <f t="shared" si="1"/>
        <v>201712.81</v>
      </c>
    </row>
    <row r="33" spans="1:9" x14ac:dyDescent="0.25">
      <c r="A33" s="2" t="s">
        <v>100</v>
      </c>
      <c r="B33" s="2" t="s">
        <v>48</v>
      </c>
      <c r="C33" s="2" t="s">
        <v>101</v>
      </c>
      <c r="D33" s="2" t="s">
        <v>39</v>
      </c>
      <c r="E33" s="2" t="s">
        <v>32</v>
      </c>
      <c r="F33" s="2" t="s">
        <v>20</v>
      </c>
      <c r="G33" s="2">
        <f t="shared" si="0"/>
        <v>13</v>
      </c>
      <c r="H33" s="4">
        <v>1415.7</v>
      </c>
      <c r="I33" s="4">
        <f t="shared" si="1"/>
        <v>18404.100000000002</v>
      </c>
    </row>
    <row r="34" spans="1:9" x14ac:dyDescent="0.25">
      <c r="A34" s="2" t="s">
        <v>102</v>
      </c>
      <c r="B34" s="2" t="s">
        <v>103</v>
      </c>
      <c r="C34" s="2" t="s">
        <v>104</v>
      </c>
      <c r="D34" s="2" t="s">
        <v>18</v>
      </c>
      <c r="E34" s="2" t="s">
        <v>18</v>
      </c>
      <c r="F34" s="2" t="s">
        <v>18</v>
      </c>
      <c r="G34" s="2">
        <f t="shared" si="0"/>
        <v>0</v>
      </c>
      <c r="H34" s="4">
        <v>115.78</v>
      </c>
      <c r="I34" s="4">
        <f t="shared" si="1"/>
        <v>0</v>
      </c>
    </row>
    <row r="35" spans="1:9" x14ac:dyDescent="0.25">
      <c r="A35" s="2" t="s">
        <v>105</v>
      </c>
      <c r="B35" s="2" t="s">
        <v>103</v>
      </c>
      <c r="C35" s="2" t="s">
        <v>106</v>
      </c>
      <c r="D35" s="2" t="s">
        <v>18</v>
      </c>
      <c r="E35" s="2" t="s">
        <v>18</v>
      </c>
      <c r="F35" s="2" t="s">
        <v>18</v>
      </c>
      <c r="G35" s="2">
        <f t="shared" si="0"/>
        <v>0</v>
      </c>
      <c r="H35" s="4">
        <v>31.85</v>
      </c>
      <c r="I35" s="4">
        <f t="shared" si="1"/>
        <v>0</v>
      </c>
    </row>
    <row r="36" spans="1:9" x14ac:dyDescent="0.25">
      <c r="A36" s="2" t="s">
        <v>107</v>
      </c>
      <c r="B36" s="2" t="s">
        <v>108</v>
      </c>
      <c r="C36" s="2" t="s">
        <v>109</v>
      </c>
      <c r="D36" s="2" t="s">
        <v>60</v>
      </c>
      <c r="E36" s="2" t="s">
        <v>31</v>
      </c>
      <c r="F36" s="2" t="s">
        <v>32</v>
      </c>
      <c r="G36" s="2">
        <f t="shared" si="0"/>
        <v>7</v>
      </c>
      <c r="H36" s="4">
        <v>21471.45</v>
      </c>
      <c r="I36" s="4">
        <f t="shared" si="1"/>
        <v>150300.15</v>
      </c>
    </row>
    <row r="37" spans="1:9" x14ac:dyDescent="0.25">
      <c r="A37" s="2" t="s">
        <v>110</v>
      </c>
      <c r="B37" s="2" t="s">
        <v>111</v>
      </c>
      <c r="C37" s="2" t="s">
        <v>112</v>
      </c>
      <c r="D37" s="2" t="s">
        <v>113</v>
      </c>
      <c r="E37" s="2" t="s">
        <v>31</v>
      </c>
      <c r="F37" s="2" t="s">
        <v>32</v>
      </c>
      <c r="G37" s="2">
        <f t="shared" si="0"/>
        <v>15</v>
      </c>
      <c r="H37" s="4">
        <v>9264.3799999999992</v>
      </c>
      <c r="I37" s="4">
        <f t="shared" si="1"/>
        <v>138965.69999999998</v>
      </c>
    </row>
    <row r="38" spans="1:9" x14ac:dyDescent="0.25">
      <c r="A38" s="2" t="s">
        <v>114</v>
      </c>
      <c r="B38" s="2" t="s">
        <v>90</v>
      </c>
      <c r="C38" s="2" t="s">
        <v>115</v>
      </c>
      <c r="D38" s="2" t="s">
        <v>113</v>
      </c>
      <c r="E38" s="2" t="s">
        <v>39</v>
      </c>
      <c r="F38" s="2" t="s">
        <v>32</v>
      </c>
      <c r="G38" s="2">
        <f t="shared" si="0"/>
        <v>15</v>
      </c>
      <c r="H38" s="4">
        <v>1677.45</v>
      </c>
      <c r="I38" s="4">
        <f t="shared" si="1"/>
        <v>25161.75</v>
      </c>
    </row>
    <row r="39" spans="1:9" x14ac:dyDescent="0.25">
      <c r="A39" s="2" t="s">
        <v>116</v>
      </c>
      <c r="B39" s="2" t="s">
        <v>117</v>
      </c>
      <c r="C39" s="2" t="s">
        <v>118</v>
      </c>
      <c r="D39" s="2" t="s">
        <v>119</v>
      </c>
      <c r="E39" s="2" t="s">
        <v>39</v>
      </c>
      <c r="F39" s="2" t="s">
        <v>32</v>
      </c>
      <c r="G39" s="2">
        <f t="shared" si="0"/>
        <v>17</v>
      </c>
      <c r="H39" s="4">
        <v>726</v>
      </c>
      <c r="I39" s="4">
        <f t="shared" si="1"/>
        <v>12342</v>
      </c>
    </row>
    <row r="40" spans="1:9" x14ac:dyDescent="0.25">
      <c r="A40" s="2" t="s">
        <v>120</v>
      </c>
      <c r="B40" s="2" t="s">
        <v>121</v>
      </c>
      <c r="C40" s="2" t="s">
        <v>122</v>
      </c>
      <c r="D40" s="2" t="s">
        <v>74</v>
      </c>
      <c r="E40" s="2" t="s">
        <v>46</v>
      </c>
      <c r="F40" s="2" t="s">
        <v>32</v>
      </c>
      <c r="G40" s="2">
        <f t="shared" si="0"/>
        <v>8</v>
      </c>
      <c r="H40" s="4">
        <v>623.15</v>
      </c>
      <c r="I40" s="4">
        <f t="shared" si="1"/>
        <v>4985.2</v>
      </c>
    </row>
    <row r="41" spans="1:9" x14ac:dyDescent="0.25">
      <c r="A41" s="2" t="s">
        <v>123</v>
      </c>
      <c r="B41" s="2" t="s">
        <v>124</v>
      </c>
      <c r="C41" s="2" t="s">
        <v>125</v>
      </c>
      <c r="D41" s="2" t="s">
        <v>46</v>
      </c>
      <c r="E41" s="2" t="s">
        <v>46</v>
      </c>
      <c r="F41" s="2" t="s">
        <v>32</v>
      </c>
      <c r="G41" s="2">
        <f t="shared" si="0"/>
        <v>3</v>
      </c>
      <c r="H41" s="4">
        <v>103.91</v>
      </c>
      <c r="I41" s="4">
        <f t="shared" si="1"/>
        <v>311.73</v>
      </c>
    </row>
    <row r="42" spans="1:9" x14ac:dyDescent="0.25">
      <c r="A42" s="2" t="s">
        <v>126</v>
      </c>
      <c r="B42" s="2" t="s">
        <v>127</v>
      </c>
      <c r="C42" s="2" t="s">
        <v>128</v>
      </c>
      <c r="D42" s="2" t="s">
        <v>74</v>
      </c>
      <c r="E42" s="2" t="s">
        <v>52</v>
      </c>
      <c r="F42" s="2" t="s">
        <v>32</v>
      </c>
      <c r="G42" s="2">
        <f t="shared" si="0"/>
        <v>8</v>
      </c>
      <c r="H42" s="4">
        <v>4161.3100000000004</v>
      </c>
      <c r="I42" s="4">
        <f t="shared" si="1"/>
        <v>33290.480000000003</v>
      </c>
    </row>
    <row r="43" spans="1:9" x14ac:dyDescent="0.25">
      <c r="A43" s="2" t="s">
        <v>129</v>
      </c>
      <c r="B43" s="2" t="s">
        <v>41</v>
      </c>
      <c r="C43" s="2" t="s">
        <v>130</v>
      </c>
      <c r="D43" s="2" t="s">
        <v>131</v>
      </c>
      <c r="E43" s="2" t="s">
        <v>52</v>
      </c>
      <c r="F43" s="2" t="s">
        <v>32</v>
      </c>
      <c r="G43" s="2">
        <f t="shared" si="0"/>
        <v>10</v>
      </c>
      <c r="H43" s="4">
        <v>470.84</v>
      </c>
      <c r="I43" s="4">
        <f t="shared" si="1"/>
        <v>4708.3999999999996</v>
      </c>
    </row>
    <row r="44" spans="1:9" x14ac:dyDescent="0.25">
      <c r="A44" s="2" t="s">
        <v>132</v>
      </c>
      <c r="B44" s="2" t="s">
        <v>41</v>
      </c>
      <c r="C44" s="2" t="s">
        <v>133</v>
      </c>
      <c r="D44" s="2" t="s">
        <v>131</v>
      </c>
      <c r="E44" s="2" t="s">
        <v>52</v>
      </c>
      <c r="F44" s="2" t="s">
        <v>32</v>
      </c>
      <c r="G44" s="2">
        <f t="shared" si="0"/>
        <v>10</v>
      </c>
      <c r="H44" s="4">
        <v>1840.51</v>
      </c>
      <c r="I44" s="4">
        <f t="shared" si="1"/>
        <v>18405.099999999999</v>
      </c>
    </row>
    <row r="45" spans="1:9" x14ac:dyDescent="0.25">
      <c r="A45" s="2" t="s">
        <v>134</v>
      </c>
      <c r="B45" s="2" t="s">
        <v>41</v>
      </c>
      <c r="C45" s="2" t="s">
        <v>135</v>
      </c>
      <c r="D45" s="2" t="s">
        <v>131</v>
      </c>
      <c r="E45" s="2" t="s">
        <v>52</v>
      </c>
      <c r="F45" s="2" t="s">
        <v>32</v>
      </c>
      <c r="G45" s="2">
        <f t="shared" si="0"/>
        <v>10</v>
      </c>
      <c r="H45" s="4">
        <v>271.52</v>
      </c>
      <c r="I45" s="4">
        <f t="shared" si="1"/>
        <v>2715.2</v>
      </c>
    </row>
    <row r="46" spans="1:9" x14ac:dyDescent="0.25">
      <c r="A46" s="2" t="s">
        <v>136</v>
      </c>
      <c r="B46" s="2" t="s">
        <v>41</v>
      </c>
      <c r="C46" s="2" t="s">
        <v>137</v>
      </c>
      <c r="D46" s="2" t="s">
        <v>131</v>
      </c>
      <c r="E46" s="2" t="s">
        <v>52</v>
      </c>
      <c r="F46" s="2" t="s">
        <v>32</v>
      </c>
      <c r="G46" s="2">
        <f t="shared" si="0"/>
        <v>10</v>
      </c>
      <c r="H46" s="4">
        <v>1058.75</v>
      </c>
      <c r="I46" s="4">
        <f t="shared" si="1"/>
        <v>10587.5</v>
      </c>
    </row>
    <row r="47" spans="1:9" x14ac:dyDescent="0.25">
      <c r="A47" s="2" t="s">
        <v>138</v>
      </c>
      <c r="B47" s="2" t="s">
        <v>41</v>
      </c>
      <c r="C47" s="2" t="s">
        <v>139</v>
      </c>
      <c r="D47" s="2" t="s">
        <v>131</v>
      </c>
      <c r="E47" s="2" t="s">
        <v>52</v>
      </c>
      <c r="F47" s="2" t="s">
        <v>32</v>
      </c>
      <c r="G47" s="2">
        <f t="shared" si="0"/>
        <v>10</v>
      </c>
      <c r="H47" s="4">
        <v>205.6</v>
      </c>
      <c r="I47" s="4">
        <f t="shared" si="1"/>
        <v>2056</v>
      </c>
    </row>
    <row r="48" spans="1:9" x14ac:dyDescent="0.25">
      <c r="A48" s="2" t="s">
        <v>140</v>
      </c>
      <c r="B48" s="2" t="s">
        <v>41</v>
      </c>
      <c r="C48" s="2" t="s">
        <v>141</v>
      </c>
      <c r="D48" s="2" t="s">
        <v>131</v>
      </c>
      <c r="E48" s="2" t="s">
        <v>52</v>
      </c>
      <c r="F48" s="2" t="s">
        <v>32</v>
      </c>
      <c r="G48" s="2">
        <f t="shared" si="0"/>
        <v>10</v>
      </c>
      <c r="H48" s="4">
        <v>260.54000000000002</v>
      </c>
      <c r="I48" s="4">
        <f t="shared" si="1"/>
        <v>2605.4</v>
      </c>
    </row>
    <row r="49" spans="1:9" x14ac:dyDescent="0.25">
      <c r="A49" s="2" t="s">
        <v>142</v>
      </c>
      <c r="B49" s="2" t="s">
        <v>41</v>
      </c>
      <c r="C49" s="2" t="s">
        <v>143</v>
      </c>
      <c r="D49" s="2" t="s">
        <v>131</v>
      </c>
      <c r="E49" s="2" t="s">
        <v>52</v>
      </c>
      <c r="F49" s="2" t="s">
        <v>32</v>
      </c>
      <c r="G49" s="2">
        <f t="shared" si="0"/>
        <v>10</v>
      </c>
      <c r="H49" s="4">
        <v>165.92</v>
      </c>
      <c r="I49" s="4">
        <f t="shared" si="1"/>
        <v>1659.1999999999998</v>
      </c>
    </row>
    <row r="50" spans="1:9" x14ac:dyDescent="0.25">
      <c r="A50" s="2" t="s">
        <v>144</v>
      </c>
      <c r="B50" s="2" t="s">
        <v>41</v>
      </c>
      <c r="C50" s="2" t="s">
        <v>145</v>
      </c>
      <c r="D50" s="2" t="s">
        <v>131</v>
      </c>
      <c r="E50" s="2" t="s">
        <v>52</v>
      </c>
      <c r="F50" s="2" t="s">
        <v>32</v>
      </c>
      <c r="G50" s="2">
        <f t="shared" si="0"/>
        <v>10</v>
      </c>
      <c r="H50" s="4">
        <v>4799.67</v>
      </c>
      <c r="I50" s="4">
        <f t="shared" si="1"/>
        <v>47996.7</v>
      </c>
    </row>
    <row r="51" spans="1:9" x14ac:dyDescent="0.25">
      <c r="A51" s="2" t="s">
        <v>146</v>
      </c>
      <c r="B51" s="2" t="s">
        <v>147</v>
      </c>
      <c r="C51" s="2" t="s">
        <v>148</v>
      </c>
      <c r="D51" s="2" t="s">
        <v>119</v>
      </c>
      <c r="E51" s="2" t="s">
        <v>74</v>
      </c>
      <c r="F51" s="2" t="s">
        <v>60</v>
      </c>
      <c r="G51" s="2">
        <f t="shared" si="0"/>
        <v>10</v>
      </c>
      <c r="H51" s="4">
        <v>665.5</v>
      </c>
      <c r="I51" s="4">
        <f t="shared" si="1"/>
        <v>6655</v>
      </c>
    </row>
    <row r="52" spans="1:9" x14ac:dyDescent="0.25">
      <c r="A52" s="2" t="s">
        <v>149</v>
      </c>
      <c r="B52" s="2" t="s">
        <v>150</v>
      </c>
      <c r="C52" s="2" t="s">
        <v>151</v>
      </c>
      <c r="D52" s="2" t="s">
        <v>152</v>
      </c>
      <c r="E52" s="2" t="s">
        <v>52</v>
      </c>
      <c r="F52" s="2" t="s">
        <v>32</v>
      </c>
      <c r="G52" s="2">
        <f t="shared" si="0"/>
        <v>18</v>
      </c>
      <c r="H52" s="4">
        <v>133.88</v>
      </c>
      <c r="I52" s="4">
        <f t="shared" si="1"/>
        <v>2409.84</v>
      </c>
    </row>
    <row r="53" spans="1:9" x14ac:dyDescent="0.25">
      <c r="A53" s="2" t="s">
        <v>153</v>
      </c>
      <c r="B53" s="2" t="s">
        <v>154</v>
      </c>
      <c r="C53" s="2" t="s">
        <v>155</v>
      </c>
      <c r="D53" s="2" t="s">
        <v>152</v>
      </c>
      <c r="E53" s="2" t="s">
        <v>74</v>
      </c>
      <c r="F53" s="2" t="s">
        <v>60</v>
      </c>
      <c r="G53" s="2">
        <f t="shared" si="0"/>
        <v>11</v>
      </c>
      <c r="H53" s="4">
        <v>507.47</v>
      </c>
      <c r="I53" s="4">
        <f t="shared" si="1"/>
        <v>5582.17</v>
      </c>
    </row>
    <row r="54" spans="1:9" x14ac:dyDescent="0.25">
      <c r="A54" s="2" t="s">
        <v>156</v>
      </c>
      <c r="B54" s="2" t="s">
        <v>154</v>
      </c>
      <c r="C54" s="2" t="s">
        <v>157</v>
      </c>
      <c r="D54" s="2" t="s">
        <v>152</v>
      </c>
      <c r="E54" s="2" t="s">
        <v>158</v>
      </c>
      <c r="F54" s="2" t="s">
        <v>60</v>
      </c>
      <c r="G54" s="2">
        <f t="shared" si="0"/>
        <v>11</v>
      </c>
      <c r="H54" s="4">
        <v>3421.95</v>
      </c>
      <c r="I54" s="4">
        <f t="shared" si="1"/>
        <v>37641.449999999997</v>
      </c>
    </row>
    <row r="55" spans="1:9" x14ac:dyDescent="0.25">
      <c r="A55" s="2" t="s">
        <v>159</v>
      </c>
      <c r="B55" s="2" t="s">
        <v>160</v>
      </c>
      <c r="C55" s="2" t="s">
        <v>161</v>
      </c>
      <c r="D55" s="2" t="s">
        <v>162</v>
      </c>
      <c r="E55" s="2" t="s">
        <v>162</v>
      </c>
      <c r="F55" s="2" t="s">
        <v>60</v>
      </c>
      <c r="G55" s="2">
        <f t="shared" si="0"/>
        <v>14</v>
      </c>
      <c r="H55" s="4">
        <v>618.30999999999995</v>
      </c>
      <c r="I55" s="4">
        <f t="shared" si="1"/>
        <v>8656.34</v>
      </c>
    </row>
    <row r="56" spans="1:9" x14ac:dyDescent="0.25">
      <c r="A56" s="2" t="s">
        <v>163</v>
      </c>
      <c r="B56" s="2" t="s">
        <v>103</v>
      </c>
      <c r="C56" s="2" t="s">
        <v>164</v>
      </c>
      <c r="D56" s="2" t="s">
        <v>18</v>
      </c>
      <c r="E56" s="2" t="s">
        <v>18</v>
      </c>
      <c r="F56" s="2" t="s">
        <v>18</v>
      </c>
      <c r="G56" s="2">
        <f t="shared" si="0"/>
        <v>0</v>
      </c>
      <c r="H56" s="4">
        <v>3607.46</v>
      </c>
      <c r="I56" s="4">
        <f t="shared" si="1"/>
        <v>0</v>
      </c>
    </row>
    <row r="57" spans="1:9" x14ac:dyDescent="0.25">
      <c r="A57" s="2" t="s">
        <v>165</v>
      </c>
      <c r="B57" s="2" t="s">
        <v>103</v>
      </c>
      <c r="C57" s="2" t="s">
        <v>166</v>
      </c>
      <c r="D57" s="2" t="s">
        <v>18</v>
      </c>
      <c r="E57" s="2" t="s">
        <v>18</v>
      </c>
      <c r="F57" s="2" t="s">
        <v>18</v>
      </c>
      <c r="G57" s="2">
        <f t="shared" si="0"/>
        <v>0</v>
      </c>
      <c r="H57" s="4">
        <v>7506.45</v>
      </c>
      <c r="I57" s="4">
        <f t="shared" si="1"/>
        <v>0</v>
      </c>
    </row>
    <row r="58" spans="1:9" x14ac:dyDescent="0.25">
      <c r="A58" s="2" t="s">
        <v>167</v>
      </c>
      <c r="B58" s="2" t="s">
        <v>168</v>
      </c>
      <c r="C58" s="2" t="s">
        <v>169</v>
      </c>
      <c r="D58" s="2" t="s">
        <v>39</v>
      </c>
      <c r="E58" s="2" t="s">
        <v>31</v>
      </c>
      <c r="F58" s="2" t="s">
        <v>32</v>
      </c>
      <c r="G58" s="2">
        <f t="shared" si="0"/>
        <v>2</v>
      </c>
      <c r="H58" s="4">
        <v>7211.6</v>
      </c>
      <c r="I58" s="4">
        <f t="shared" si="1"/>
        <v>14423.2</v>
      </c>
    </row>
    <row r="59" spans="1:9" x14ac:dyDescent="0.25">
      <c r="A59" s="2" t="s">
        <v>61</v>
      </c>
      <c r="B59" s="2" t="s">
        <v>170</v>
      </c>
      <c r="C59" s="2" t="s">
        <v>171</v>
      </c>
      <c r="D59" s="2" t="s">
        <v>113</v>
      </c>
      <c r="E59" s="2" t="s">
        <v>74</v>
      </c>
      <c r="F59" s="2" t="s">
        <v>60</v>
      </c>
      <c r="G59" s="2">
        <f t="shared" si="0"/>
        <v>8</v>
      </c>
      <c r="H59" s="4">
        <v>2528.9</v>
      </c>
      <c r="I59" s="4">
        <f t="shared" si="1"/>
        <v>20231.2</v>
      </c>
    </row>
    <row r="60" spans="1:9" x14ac:dyDescent="0.25">
      <c r="A60" s="2" t="s">
        <v>172</v>
      </c>
      <c r="B60" s="2" t="s">
        <v>173</v>
      </c>
      <c r="C60" s="2" t="s">
        <v>174</v>
      </c>
      <c r="D60" s="2" t="s">
        <v>113</v>
      </c>
      <c r="E60" s="2" t="s">
        <v>158</v>
      </c>
      <c r="F60" s="2" t="s">
        <v>60</v>
      </c>
      <c r="G60" s="2">
        <f t="shared" si="0"/>
        <v>8</v>
      </c>
      <c r="H60" s="4">
        <v>1472.16</v>
      </c>
      <c r="I60" s="4">
        <f t="shared" si="1"/>
        <v>11777.28</v>
      </c>
    </row>
    <row r="61" spans="1:9" x14ac:dyDescent="0.25">
      <c r="A61" s="2" t="s">
        <v>175</v>
      </c>
      <c r="B61" s="2" t="s">
        <v>176</v>
      </c>
      <c r="C61" s="2" t="s">
        <v>177</v>
      </c>
      <c r="D61" s="2" t="s">
        <v>178</v>
      </c>
      <c r="E61" s="2" t="s">
        <v>39</v>
      </c>
      <c r="F61" s="2" t="s">
        <v>32</v>
      </c>
      <c r="G61" s="2">
        <f t="shared" si="0"/>
        <v>22</v>
      </c>
      <c r="H61" s="4">
        <v>1082.44</v>
      </c>
      <c r="I61" s="4">
        <f t="shared" si="1"/>
        <v>23813.68</v>
      </c>
    </row>
    <row r="62" spans="1:9" x14ac:dyDescent="0.25">
      <c r="A62" s="2" t="s">
        <v>179</v>
      </c>
      <c r="B62" s="2" t="s">
        <v>180</v>
      </c>
      <c r="C62" s="2" t="s">
        <v>181</v>
      </c>
      <c r="D62" s="2" t="s">
        <v>178</v>
      </c>
      <c r="E62" s="2" t="s">
        <v>46</v>
      </c>
      <c r="F62" s="2" t="s">
        <v>32</v>
      </c>
      <c r="G62" s="2">
        <f t="shared" si="0"/>
        <v>22</v>
      </c>
      <c r="H62" s="4">
        <v>107.16</v>
      </c>
      <c r="I62" s="4">
        <f t="shared" si="1"/>
        <v>2357.52</v>
      </c>
    </row>
    <row r="63" spans="1:9" x14ac:dyDescent="0.25">
      <c r="A63" s="2" t="s">
        <v>182</v>
      </c>
      <c r="B63" s="2" t="s">
        <v>180</v>
      </c>
      <c r="C63" s="2" t="s">
        <v>183</v>
      </c>
      <c r="D63" s="2" t="s">
        <v>178</v>
      </c>
      <c r="E63" s="2" t="s">
        <v>131</v>
      </c>
      <c r="F63" s="2" t="s">
        <v>60</v>
      </c>
      <c r="G63" s="2">
        <f t="shared" si="0"/>
        <v>15</v>
      </c>
      <c r="H63" s="4">
        <v>566.62</v>
      </c>
      <c r="I63" s="4">
        <f t="shared" si="1"/>
        <v>8499.2999999999993</v>
      </c>
    </row>
    <row r="64" spans="1:9" x14ac:dyDescent="0.25">
      <c r="A64" s="2" t="s">
        <v>184</v>
      </c>
      <c r="B64" s="2" t="s">
        <v>185</v>
      </c>
      <c r="C64" s="2" t="s">
        <v>186</v>
      </c>
      <c r="D64" s="2" t="s">
        <v>178</v>
      </c>
      <c r="E64" s="2" t="s">
        <v>131</v>
      </c>
      <c r="F64" s="2" t="s">
        <v>60</v>
      </c>
      <c r="G64" s="2">
        <f t="shared" si="0"/>
        <v>15</v>
      </c>
      <c r="H64" s="4">
        <v>1905</v>
      </c>
      <c r="I64" s="4">
        <f t="shared" si="1"/>
        <v>28575</v>
      </c>
    </row>
    <row r="65" spans="1:9" x14ac:dyDescent="0.25">
      <c r="A65" s="2" t="s">
        <v>187</v>
      </c>
      <c r="B65" s="2" t="s">
        <v>188</v>
      </c>
      <c r="C65" s="2" t="s">
        <v>189</v>
      </c>
      <c r="D65" s="2" t="s">
        <v>60</v>
      </c>
      <c r="E65" s="2" t="s">
        <v>60</v>
      </c>
      <c r="F65" s="2" t="s">
        <v>60</v>
      </c>
      <c r="G65" s="2">
        <f t="shared" si="0"/>
        <v>0</v>
      </c>
      <c r="H65" s="4">
        <v>464.99</v>
      </c>
      <c r="I65" s="4">
        <f t="shared" si="1"/>
        <v>0</v>
      </c>
    </row>
    <row r="66" spans="1:9" x14ac:dyDescent="0.25">
      <c r="A66" s="2" t="s">
        <v>190</v>
      </c>
      <c r="B66" s="2" t="s">
        <v>191</v>
      </c>
      <c r="C66" s="2" t="s">
        <v>192</v>
      </c>
      <c r="D66" s="2" t="s">
        <v>178</v>
      </c>
      <c r="E66" s="2" t="s">
        <v>39</v>
      </c>
      <c r="F66" s="2" t="s">
        <v>32</v>
      </c>
      <c r="G66" s="2">
        <f t="shared" si="0"/>
        <v>22</v>
      </c>
      <c r="H66" s="4">
        <v>328.35</v>
      </c>
      <c r="I66" s="4">
        <f t="shared" si="1"/>
        <v>7223.7000000000007</v>
      </c>
    </row>
    <row r="67" spans="1:9" x14ac:dyDescent="0.25">
      <c r="A67" s="2" t="s">
        <v>193</v>
      </c>
      <c r="B67" s="2" t="s">
        <v>194</v>
      </c>
      <c r="C67" s="2" t="s">
        <v>195</v>
      </c>
      <c r="D67" s="2" t="s">
        <v>196</v>
      </c>
      <c r="E67" s="2" t="s">
        <v>39</v>
      </c>
      <c r="F67" s="2" t="s">
        <v>32</v>
      </c>
      <c r="G67" s="2">
        <f t="shared" si="0"/>
        <v>25</v>
      </c>
      <c r="H67" s="4">
        <v>455.57</v>
      </c>
      <c r="I67" s="4">
        <f t="shared" si="1"/>
        <v>11389.25</v>
      </c>
    </row>
    <row r="68" spans="1:9" x14ac:dyDescent="0.25">
      <c r="A68" s="2" t="s">
        <v>197</v>
      </c>
      <c r="B68" s="2" t="s">
        <v>198</v>
      </c>
      <c r="C68" s="2" t="s">
        <v>199</v>
      </c>
      <c r="D68" s="2" t="s">
        <v>196</v>
      </c>
      <c r="E68" s="2" t="s">
        <v>74</v>
      </c>
      <c r="F68" s="2" t="s">
        <v>60</v>
      </c>
      <c r="G68" s="2">
        <f t="shared" si="0"/>
        <v>18</v>
      </c>
      <c r="H68" s="4">
        <v>3388</v>
      </c>
      <c r="I68" s="4">
        <f t="shared" si="1"/>
        <v>60984</v>
      </c>
    </row>
    <row r="69" spans="1:9" x14ac:dyDescent="0.25">
      <c r="A69" s="2" t="s">
        <v>200</v>
      </c>
      <c r="B69" s="2" t="s">
        <v>201</v>
      </c>
      <c r="C69" s="2" t="s">
        <v>202</v>
      </c>
      <c r="D69" s="2" t="s">
        <v>46</v>
      </c>
      <c r="E69" s="2" t="s">
        <v>39</v>
      </c>
      <c r="F69" s="2" t="s">
        <v>32</v>
      </c>
      <c r="G69" s="2">
        <f t="shared" si="0"/>
        <v>3</v>
      </c>
      <c r="H69" s="4">
        <v>5000</v>
      </c>
      <c r="I69" s="4">
        <f t="shared" si="1"/>
        <v>15000</v>
      </c>
    </row>
    <row r="70" spans="1:9" x14ac:dyDescent="0.25">
      <c r="A70" s="2" t="s">
        <v>203</v>
      </c>
      <c r="B70" s="2" t="s">
        <v>204</v>
      </c>
      <c r="C70" s="2" t="s">
        <v>205</v>
      </c>
      <c r="D70" s="2" t="s">
        <v>46</v>
      </c>
      <c r="E70" s="2" t="s">
        <v>39</v>
      </c>
      <c r="F70" s="2" t="s">
        <v>32</v>
      </c>
      <c r="G70" s="2">
        <f t="shared" si="0"/>
        <v>3</v>
      </c>
      <c r="H70" s="4">
        <v>5000</v>
      </c>
      <c r="I70" s="4">
        <f t="shared" si="1"/>
        <v>15000</v>
      </c>
    </row>
    <row r="71" spans="1:9" x14ac:dyDescent="0.25">
      <c r="A71" s="2" t="s">
        <v>206</v>
      </c>
      <c r="B71" s="2" t="s">
        <v>207</v>
      </c>
      <c r="C71" s="2" t="s">
        <v>208</v>
      </c>
      <c r="D71" s="2" t="s">
        <v>52</v>
      </c>
      <c r="E71" s="2" t="s">
        <v>46</v>
      </c>
      <c r="F71" s="2" t="s">
        <v>32</v>
      </c>
      <c r="G71" s="2">
        <f t="shared" ref="G71:G134" si="2">F71-D71</f>
        <v>4</v>
      </c>
      <c r="H71" s="4">
        <v>10000</v>
      </c>
      <c r="I71" s="4">
        <f t="shared" ref="I71:I134" si="3">G71*H71</f>
        <v>40000</v>
      </c>
    </row>
    <row r="72" spans="1:9" x14ac:dyDescent="0.25">
      <c r="A72" s="2" t="s">
        <v>209</v>
      </c>
      <c r="B72" s="2" t="s">
        <v>210</v>
      </c>
      <c r="C72" s="2" t="s">
        <v>211</v>
      </c>
      <c r="D72" s="2" t="s">
        <v>60</v>
      </c>
      <c r="E72" s="2" t="s">
        <v>46</v>
      </c>
      <c r="F72" s="2" t="s">
        <v>32</v>
      </c>
      <c r="G72" s="2">
        <f t="shared" si="2"/>
        <v>7</v>
      </c>
      <c r="H72" s="4">
        <v>5000</v>
      </c>
      <c r="I72" s="4">
        <f t="shared" si="3"/>
        <v>35000</v>
      </c>
    </row>
    <row r="73" spans="1:9" x14ac:dyDescent="0.25">
      <c r="A73" s="2" t="s">
        <v>212</v>
      </c>
      <c r="B73" s="2" t="s">
        <v>213</v>
      </c>
      <c r="C73" s="2" t="s">
        <v>214</v>
      </c>
      <c r="D73" s="2" t="s">
        <v>92</v>
      </c>
      <c r="E73" s="2" t="s">
        <v>46</v>
      </c>
      <c r="F73" s="2" t="s">
        <v>32</v>
      </c>
      <c r="G73" s="2">
        <f t="shared" si="2"/>
        <v>9</v>
      </c>
      <c r="H73" s="4">
        <v>612</v>
      </c>
      <c r="I73" s="4">
        <f t="shared" si="3"/>
        <v>5508</v>
      </c>
    </row>
    <row r="74" spans="1:9" x14ac:dyDescent="0.25">
      <c r="A74" s="2" t="s">
        <v>25</v>
      </c>
      <c r="B74" s="2" t="s">
        <v>215</v>
      </c>
      <c r="C74" s="2" t="s">
        <v>216</v>
      </c>
      <c r="D74" s="2" t="s">
        <v>217</v>
      </c>
      <c r="E74" s="2" t="s">
        <v>46</v>
      </c>
      <c r="F74" s="2" t="s">
        <v>18</v>
      </c>
      <c r="G74" s="2">
        <f t="shared" si="2"/>
        <v>31</v>
      </c>
      <c r="H74" s="4">
        <v>1500</v>
      </c>
      <c r="I74" s="4">
        <f t="shared" si="3"/>
        <v>46500</v>
      </c>
    </row>
    <row r="75" spans="1:9" x14ac:dyDescent="0.25">
      <c r="A75" s="2" t="s">
        <v>218</v>
      </c>
      <c r="B75" s="2" t="s">
        <v>219</v>
      </c>
      <c r="C75" s="2" t="s">
        <v>220</v>
      </c>
      <c r="D75" s="2" t="s">
        <v>74</v>
      </c>
      <c r="E75" s="2" t="s">
        <v>52</v>
      </c>
      <c r="F75" s="2" t="s">
        <v>32</v>
      </c>
      <c r="G75" s="2">
        <f t="shared" si="2"/>
        <v>8</v>
      </c>
      <c r="H75" s="4">
        <v>5000</v>
      </c>
      <c r="I75" s="4">
        <f t="shared" si="3"/>
        <v>40000</v>
      </c>
    </row>
    <row r="76" spans="1:9" x14ac:dyDescent="0.25">
      <c r="A76" s="2" t="s">
        <v>221</v>
      </c>
      <c r="B76" s="2" t="s">
        <v>222</v>
      </c>
      <c r="C76" s="2" t="s">
        <v>223</v>
      </c>
      <c r="D76" s="2" t="s">
        <v>74</v>
      </c>
      <c r="E76" s="2" t="s">
        <v>52</v>
      </c>
      <c r="F76" s="2" t="s">
        <v>32</v>
      </c>
      <c r="G76" s="2">
        <f t="shared" si="2"/>
        <v>8</v>
      </c>
      <c r="H76" s="4">
        <v>5000</v>
      </c>
      <c r="I76" s="4">
        <f t="shared" si="3"/>
        <v>40000</v>
      </c>
    </row>
    <row r="77" spans="1:9" x14ac:dyDescent="0.25">
      <c r="A77" s="2" t="s">
        <v>224</v>
      </c>
      <c r="B77" s="2" t="s">
        <v>225</v>
      </c>
      <c r="C77" s="2" t="s">
        <v>226</v>
      </c>
      <c r="D77" s="2" t="s">
        <v>74</v>
      </c>
      <c r="E77" s="2" t="s">
        <v>52</v>
      </c>
      <c r="F77" s="2" t="s">
        <v>32</v>
      </c>
      <c r="G77" s="2">
        <f t="shared" si="2"/>
        <v>8</v>
      </c>
      <c r="H77" s="4">
        <v>5000</v>
      </c>
      <c r="I77" s="4">
        <f t="shared" si="3"/>
        <v>40000</v>
      </c>
    </row>
    <row r="78" spans="1:9" x14ac:dyDescent="0.25">
      <c r="A78" s="2" t="s">
        <v>227</v>
      </c>
      <c r="B78" s="2" t="s">
        <v>228</v>
      </c>
      <c r="C78" s="2" t="s">
        <v>229</v>
      </c>
      <c r="D78" s="2" t="s">
        <v>74</v>
      </c>
      <c r="E78" s="2" t="s">
        <v>52</v>
      </c>
      <c r="F78" s="2" t="s">
        <v>32</v>
      </c>
      <c r="G78" s="2">
        <f t="shared" si="2"/>
        <v>8</v>
      </c>
      <c r="H78" s="4">
        <v>10000</v>
      </c>
      <c r="I78" s="4">
        <f t="shared" si="3"/>
        <v>80000</v>
      </c>
    </row>
    <row r="79" spans="1:9" x14ac:dyDescent="0.25">
      <c r="A79" s="2" t="s">
        <v>230</v>
      </c>
      <c r="B79" s="2" t="s">
        <v>231</v>
      </c>
      <c r="C79" s="2" t="s">
        <v>232</v>
      </c>
      <c r="D79" s="2" t="s">
        <v>74</v>
      </c>
      <c r="E79" s="2" t="s">
        <v>52</v>
      </c>
      <c r="F79" s="2" t="s">
        <v>32</v>
      </c>
      <c r="G79" s="2">
        <f t="shared" si="2"/>
        <v>8</v>
      </c>
      <c r="H79" s="4">
        <v>5000</v>
      </c>
      <c r="I79" s="4">
        <f t="shared" si="3"/>
        <v>40000</v>
      </c>
    </row>
    <row r="80" spans="1:9" x14ac:dyDescent="0.25">
      <c r="A80" s="2" t="s">
        <v>233</v>
      </c>
      <c r="B80" s="2" t="s">
        <v>234</v>
      </c>
      <c r="C80" s="2" t="s">
        <v>235</v>
      </c>
      <c r="D80" s="2" t="s">
        <v>74</v>
      </c>
      <c r="E80" s="2" t="s">
        <v>52</v>
      </c>
      <c r="F80" s="2" t="s">
        <v>32</v>
      </c>
      <c r="G80" s="2">
        <f t="shared" si="2"/>
        <v>8</v>
      </c>
      <c r="H80" s="4">
        <v>5000</v>
      </c>
      <c r="I80" s="4">
        <f t="shared" si="3"/>
        <v>40000</v>
      </c>
    </row>
    <row r="81" spans="1:9" x14ac:dyDescent="0.25">
      <c r="A81" s="2" t="s">
        <v>236</v>
      </c>
      <c r="B81" s="2" t="s">
        <v>237</v>
      </c>
      <c r="C81" s="2" t="s">
        <v>238</v>
      </c>
      <c r="D81" s="2" t="s">
        <v>131</v>
      </c>
      <c r="E81" s="2" t="s">
        <v>52</v>
      </c>
      <c r="F81" s="2" t="s">
        <v>32</v>
      </c>
      <c r="G81" s="2">
        <f t="shared" si="2"/>
        <v>10</v>
      </c>
      <c r="H81" s="4">
        <v>578.38</v>
      </c>
      <c r="I81" s="4">
        <f t="shared" si="3"/>
        <v>5783.8</v>
      </c>
    </row>
    <row r="82" spans="1:9" x14ac:dyDescent="0.25">
      <c r="A82" s="2" t="s">
        <v>239</v>
      </c>
      <c r="B82" s="2" t="s">
        <v>240</v>
      </c>
      <c r="C82" s="2" t="s">
        <v>241</v>
      </c>
      <c r="D82" s="2" t="s">
        <v>217</v>
      </c>
      <c r="E82" s="2" t="s">
        <v>74</v>
      </c>
      <c r="F82" s="2" t="s">
        <v>60</v>
      </c>
      <c r="G82" s="2">
        <f t="shared" si="2"/>
        <v>21</v>
      </c>
      <c r="H82" s="4">
        <v>3630</v>
      </c>
      <c r="I82" s="4">
        <f t="shared" si="3"/>
        <v>76230</v>
      </c>
    </row>
    <row r="83" spans="1:9" x14ac:dyDescent="0.25">
      <c r="A83" s="2" t="s">
        <v>242</v>
      </c>
      <c r="B83" s="2" t="s">
        <v>243</v>
      </c>
      <c r="C83" s="2" t="s">
        <v>244</v>
      </c>
      <c r="D83" s="2" t="s">
        <v>196</v>
      </c>
      <c r="E83" s="2" t="s">
        <v>131</v>
      </c>
      <c r="F83" s="2" t="s">
        <v>60</v>
      </c>
      <c r="G83" s="2">
        <f t="shared" si="2"/>
        <v>18</v>
      </c>
      <c r="H83" s="4">
        <v>1056</v>
      </c>
      <c r="I83" s="4">
        <f t="shared" si="3"/>
        <v>19008</v>
      </c>
    </row>
    <row r="84" spans="1:9" x14ac:dyDescent="0.25">
      <c r="A84" s="2" t="s">
        <v>245</v>
      </c>
      <c r="B84" s="2" t="s">
        <v>246</v>
      </c>
      <c r="C84" s="2" t="s">
        <v>247</v>
      </c>
      <c r="D84" s="2" t="s">
        <v>217</v>
      </c>
      <c r="E84" s="2" t="s">
        <v>74</v>
      </c>
      <c r="F84" s="2" t="s">
        <v>60</v>
      </c>
      <c r="G84" s="2">
        <f t="shared" si="2"/>
        <v>21</v>
      </c>
      <c r="H84" s="4">
        <v>114.15</v>
      </c>
      <c r="I84" s="4">
        <f t="shared" si="3"/>
        <v>2397.15</v>
      </c>
    </row>
    <row r="85" spans="1:9" x14ac:dyDescent="0.25">
      <c r="A85" s="2" t="s">
        <v>248</v>
      </c>
      <c r="B85" s="2" t="s">
        <v>249</v>
      </c>
      <c r="C85" s="2" t="s">
        <v>250</v>
      </c>
      <c r="D85" s="2" t="s">
        <v>217</v>
      </c>
      <c r="E85" s="2" t="s">
        <v>158</v>
      </c>
      <c r="F85" s="2" t="s">
        <v>60</v>
      </c>
      <c r="G85" s="2">
        <f t="shared" si="2"/>
        <v>21</v>
      </c>
      <c r="H85" s="4">
        <v>49.08</v>
      </c>
      <c r="I85" s="4">
        <f t="shared" si="3"/>
        <v>1030.68</v>
      </c>
    </row>
    <row r="86" spans="1:9" x14ac:dyDescent="0.25">
      <c r="A86" s="2" t="s">
        <v>251</v>
      </c>
      <c r="B86" s="2" t="s">
        <v>249</v>
      </c>
      <c r="C86" s="2" t="s">
        <v>252</v>
      </c>
      <c r="D86" s="2" t="s">
        <v>217</v>
      </c>
      <c r="E86" s="2" t="s">
        <v>158</v>
      </c>
      <c r="F86" s="2" t="s">
        <v>60</v>
      </c>
      <c r="G86" s="2">
        <f t="shared" si="2"/>
        <v>21</v>
      </c>
      <c r="H86" s="4">
        <v>68.87</v>
      </c>
      <c r="I86" s="4">
        <f t="shared" si="3"/>
        <v>1446.27</v>
      </c>
    </row>
    <row r="87" spans="1:9" x14ac:dyDescent="0.25">
      <c r="A87" s="2" t="s">
        <v>253</v>
      </c>
      <c r="B87" s="2" t="s">
        <v>249</v>
      </c>
      <c r="C87" s="2" t="s">
        <v>254</v>
      </c>
      <c r="D87" s="2" t="s">
        <v>217</v>
      </c>
      <c r="E87" s="2" t="s">
        <v>158</v>
      </c>
      <c r="F87" s="2" t="s">
        <v>60</v>
      </c>
      <c r="G87" s="2">
        <f t="shared" si="2"/>
        <v>21</v>
      </c>
      <c r="H87" s="4">
        <v>28.87</v>
      </c>
      <c r="I87" s="4">
        <f t="shared" si="3"/>
        <v>606.27</v>
      </c>
    </row>
    <row r="88" spans="1:9" x14ac:dyDescent="0.25">
      <c r="A88" s="2" t="s">
        <v>255</v>
      </c>
      <c r="B88" s="2" t="s">
        <v>256</v>
      </c>
      <c r="C88" s="2" t="s">
        <v>257</v>
      </c>
      <c r="D88" s="2" t="s">
        <v>24</v>
      </c>
      <c r="E88" s="2" t="s">
        <v>24</v>
      </c>
      <c r="F88" s="2" t="s">
        <v>24</v>
      </c>
      <c r="G88" s="2">
        <f t="shared" si="2"/>
        <v>0</v>
      </c>
      <c r="H88" s="4">
        <v>58.08</v>
      </c>
      <c r="I88" s="4">
        <f t="shared" si="3"/>
        <v>0</v>
      </c>
    </row>
    <row r="89" spans="1:9" x14ac:dyDescent="0.25">
      <c r="A89" s="2" t="s">
        <v>258</v>
      </c>
      <c r="B89" s="2" t="s">
        <v>259</v>
      </c>
      <c r="C89" s="2" t="s">
        <v>260</v>
      </c>
      <c r="D89" s="2" t="s">
        <v>18</v>
      </c>
      <c r="E89" s="2" t="s">
        <v>19</v>
      </c>
      <c r="F89" s="2" t="s">
        <v>20</v>
      </c>
      <c r="G89" s="2">
        <f t="shared" si="2"/>
        <v>8</v>
      </c>
      <c r="H89" s="4">
        <v>550.54999999999995</v>
      </c>
      <c r="I89" s="4">
        <f t="shared" si="3"/>
        <v>4404.3999999999996</v>
      </c>
    </row>
    <row r="90" spans="1:9" x14ac:dyDescent="0.25">
      <c r="A90" s="2" t="s">
        <v>261</v>
      </c>
      <c r="B90" s="2" t="s">
        <v>22</v>
      </c>
      <c r="C90" s="2" t="s">
        <v>262</v>
      </c>
      <c r="D90" s="2" t="s">
        <v>24</v>
      </c>
      <c r="E90" s="2" t="s">
        <v>24</v>
      </c>
      <c r="F90" s="2" t="s">
        <v>24</v>
      </c>
      <c r="G90" s="2">
        <f t="shared" si="2"/>
        <v>0</v>
      </c>
      <c r="H90" s="4">
        <v>186.82</v>
      </c>
      <c r="I90" s="4">
        <f t="shared" si="3"/>
        <v>0</v>
      </c>
    </row>
    <row r="91" spans="1:9" x14ac:dyDescent="0.25">
      <c r="A91" s="2" t="s">
        <v>263</v>
      </c>
      <c r="B91" s="2" t="s">
        <v>264</v>
      </c>
      <c r="C91" s="2" t="s">
        <v>265</v>
      </c>
      <c r="D91" s="2" t="s">
        <v>46</v>
      </c>
      <c r="E91" s="2" t="s">
        <v>46</v>
      </c>
      <c r="F91" s="2" t="s">
        <v>46</v>
      </c>
      <c r="G91" s="2">
        <f t="shared" si="2"/>
        <v>0</v>
      </c>
      <c r="H91" s="4">
        <v>159.01</v>
      </c>
      <c r="I91" s="4">
        <f t="shared" si="3"/>
        <v>0</v>
      </c>
    </row>
    <row r="92" spans="1:9" x14ac:dyDescent="0.25">
      <c r="A92" s="2" t="s">
        <v>266</v>
      </c>
      <c r="B92" s="2" t="s">
        <v>267</v>
      </c>
      <c r="C92" s="2" t="s">
        <v>268</v>
      </c>
      <c r="D92" s="2" t="s">
        <v>46</v>
      </c>
      <c r="E92" s="2" t="s">
        <v>46</v>
      </c>
      <c r="F92" s="2" t="s">
        <v>46</v>
      </c>
      <c r="G92" s="2">
        <f t="shared" si="2"/>
        <v>0</v>
      </c>
      <c r="H92" s="4">
        <v>1444</v>
      </c>
      <c r="I92" s="4">
        <f t="shared" si="3"/>
        <v>0</v>
      </c>
    </row>
    <row r="93" spans="1:9" x14ac:dyDescent="0.25">
      <c r="A93" s="2" t="s">
        <v>269</v>
      </c>
      <c r="B93" s="2" t="s">
        <v>270</v>
      </c>
      <c r="C93" s="2" t="s">
        <v>271</v>
      </c>
      <c r="D93" s="2" t="s">
        <v>74</v>
      </c>
      <c r="E93" s="2" t="s">
        <v>52</v>
      </c>
      <c r="F93" s="2" t="s">
        <v>32</v>
      </c>
      <c r="G93" s="2">
        <f t="shared" si="2"/>
        <v>8</v>
      </c>
      <c r="H93" s="4">
        <v>774.4</v>
      </c>
      <c r="I93" s="4">
        <f t="shared" si="3"/>
        <v>6195.2</v>
      </c>
    </row>
    <row r="94" spans="1:9" x14ac:dyDescent="0.25">
      <c r="A94" s="2" t="s">
        <v>272</v>
      </c>
      <c r="B94" s="2" t="s">
        <v>273</v>
      </c>
      <c r="C94" s="2" t="s">
        <v>274</v>
      </c>
      <c r="D94" s="2" t="s">
        <v>178</v>
      </c>
      <c r="E94" s="2" t="s">
        <v>74</v>
      </c>
      <c r="F94" s="2" t="s">
        <v>60</v>
      </c>
      <c r="G94" s="2">
        <f t="shared" si="2"/>
        <v>15</v>
      </c>
      <c r="H94" s="4">
        <v>2904</v>
      </c>
      <c r="I94" s="4">
        <f t="shared" si="3"/>
        <v>43560</v>
      </c>
    </row>
    <row r="95" spans="1:9" x14ac:dyDescent="0.25">
      <c r="A95" s="2" t="s">
        <v>275</v>
      </c>
      <c r="B95" s="2" t="s">
        <v>276</v>
      </c>
      <c r="C95" s="2" t="s">
        <v>277</v>
      </c>
      <c r="D95" s="2" t="s">
        <v>278</v>
      </c>
      <c r="E95" s="2" t="s">
        <v>74</v>
      </c>
      <c r="F95" s="2" t="s">
        <v>60</v>
      </c>
      <c r="G95" s="2">
        <f t="shared" si="2"/>
        <v>24</v>
      </c>
      <c r="H95" s="4">
        <v>8325.18</v>
      </c>
      <c r="I95" s="4">
        <f t="shared" si="3"/>
        <v>199804.32</v>
      </c>
    </row>
    <row r="96" spans="1:9" x14ac:dyDescent="0.25">
      <c r="A96" s="2" t="s">
        <v>279</v>
      </c>
      <c r="B96" s="2" t="s">
        <v>249</v>
      </c>
      <c r="C96" s="2" t="s">
        <v>280</v>
      </c>
      <c r="D96" s="2" t="s">
        <v>217</v>
      </c>
      <c r="E96" s="2" t="s">
        <v>158</v>
      </c>
      <c r="F96" s="2" t="s">
        <v>60</v>
      </c>
      <c r="G96" s="2">
        <f t="shared" si="2"/>
        <v>21</v>
      </c>
      <c r="H96" s="4">
        <v>81.87</v>
      </c>
      <c r="I96" s="4">
        <f t="shared" si="3"/>
        <v>1719.27</v>
      </c>
    </row>
    <row r="97" spans="1:9" x14ac:dyDescent="0.25">
      <c r="A97" s="2" t="s">
        <v>281</v>
      </c>
      <c r="B97" s="2" t="s">
        <v>154</v>
      </c>
      <c r="C97" s="2" t="s">
        <v>282</v>
      </c>
      <c r="D97" s="2" t="s">
        <v>152</v>
      </c>
      <c r="E97" s="2" t="s">
        <v>74</v>
      </c>
      <c r="F97" s="2" t="s">
        <v>60</v>
      </c>
      <c r="G97" s="2">
        <f t="shared" si="2"/>
        <v>11</v>
      </c>
      <c r="H97" s="4">
        <v>2025.54</v>
      </c>
      <c r="I97" s="4">
        <f t="shared" si="3"/>
        <v>22280.94</v>
      </c>
    </row>
    <row r="98" spans="1:9" x14ac:dyDescent="0.25">
      <c r="A98" s="2" t="s">
        <v>283</v>
      </c>
      <c r="B98" s="2" t="s">
        <v>284</v>
      </c>
      <c r="C98" s="2" t="s">
        <v>285</v>
      </c>
      <c r="D98" s="2" t="s">
        <v>286</v>
      </c>
      <c r="E98" s="2" t="s">
        <v>74</v>
      </c>
      <c r="F98" s="2" t="s">
        <v>60</v>
      </c>
      <c r="G98" s="2">
        <f t="shared" si="2"/>
        <v>25</v>
      </c>
      <c r="H98" s="4">
        <v>890.4</v>
      </c>
      <c r="I98" s="4">
        <f t="shared" si="3"/>
        <v>22260</v>
      </c>
    </row>
    <row r="99" spans="1:9" x14ac:dyDescent="0.25">
      <c r="A99" s="2" t="s">
        <v>287</v>
      </c>
      <c r="B99" s="2" t="s">
        <v>288</v>
      </c>
      <c r="C99" s="2" t="s">
        <v>289</v>
      </c>
      <c r="D99" s="2" t="s">
        <v>290</v>
      </c>
      <c r="E99" s="2" t="s">
        <v>290</v>
      </c>
      <c r="F99" s="2" t="s">
        <v>290</v>
      </c>
      <c r="G99" s="2">
        <f t="shared" si="2"/>
        <v>0</v>
      </c>
      <c r="H99" s="4">
        <v>39.83</v>
      </c>
      <c r="I99" s="4">
        <f t="shared" si="3"/>
        <v>0</v>
      </c>
    </row>
    <row r="100" spans="1:9" x14ac:dyDescent="0.25">
      <c r="A100" s="2" t="s">
        <v>291</v>
      </c>
      <c r="B100" s="2" t="s">
        <v>292</v>
      </c>
      <c r="C100" s="2" t="s">
        <v>293</v>
      </c>
      <c r="D100" s="2" t="s">
        <v>74</v>
      </c>
      <c r="E100" s="2" t="s">
        <v>74</v>
      </c>
      <c r="F100" s="2" t="s">
        <v>74</v>
      </c>
      <c r="G100" s="2">
        <f t="shared" si="2"/>
        <v>0</v>
      </c>
      <c r="H100" s="4">
        <v>29.97</v>
      </c>
      <c r="I100" s="4">
        <f t="shared" si="3"/>
        <v>0</v>
      </c>
    </row>
    <row r="101" spans="1:9" x14ac:dyDescent="0.25">
      <c r="A101" s="2" t="s">
        <v>294</v>
      </c>
      <c r="B101" s="2" t="s">
        <v>295</v>
      </c>
      <c r="C101" s="2" t="s">
        <v>296</v>
      </c>
      <c r="D101" s="2" t="s">
        <v>297</v>
      </c>
      <c r="E101" s="2" t="s">
        <v>39</v>
      </c>
      <c r="F101" s="2" t="s">
        <v>32</v>
      </c>
      <c r="G101" s="2">
        <f t="shared" si="2"/>
        <v>29</v>
      </c>
      <c r="H101" s="4">
        <v>307.39999999999998</v>
      </c>
      <c r="I101" s="4">
        <f t="shared" si="3"/>
        <v>8914.5999999999985</v>
      </c>
    </row>
    <row r="102" spans="1:9" x14ac:dyDescent="0.25">
      <c r="A102" s="2" t="s">
        <v>298</v>
      </c>
      <c r="B102" s="2" t="s">
        <v>299</v>
      </c>
      <c r="C102" s="2" t="s">
        <v>300</v>
      </c>
      <c r="D102" s="2" t="s">
        <v>278</v>
      </c>
      <c r="E102" s="2" t="s">
        <v>217</v>
      </c>
      <c r="F102" s="2" t="s">
        <v>60</v>
      </c>
      <c r="G102" s="2">
        <f t="shared" si="2"/>
        <v>24</v>
      </c>
      <c r="H102" s="4">
        <v>968</v>
      </c>
      <c r="I102" s="4">
        <f t="shared" si="3"/>
        <v>23232</v>
      </c>
    </row>
    <row r="103" spans="1:9" x14ac:dyDescent="0.25">
      <c r="A103" s="2" t="s">
        <v>301</v>
      </c>
      <c r="B103" s="2" t="s">
        <v>188</v>
      </c>
      <c r="C103" s="2" t="s">
        <v>302</v>
      </c>
      <c r="D103" s="2" t="s">
        <v>74</v>
      </c>
      <c r="E103" s="2" t="s">
        <v>74</v>
      </c>
      <c r="F103" s="2" t="s">
        <v>74</v>
      </c>
      <c r="G103" s="2">
        <f t="shared" si="2"/>
        <v>0</v>
      </c>
      <c r="H103" s="4">
        <v>116.92</v>
      </c>
      <c r="I103" s="4">
        <f t="shared" si="3"/>
        <v>0</v>
      </c>
    </row>
    <row r="104" spans="1:9" x14ac:dyDescent="0.25">
      <c r="A104" s="2" t="s">
        <v>303</v>
      </c>
      <c r="B104" s="2" t="s">
        <v>76</v>
      </c>
      <c r="C104" s="2" t="s">
        <v>304</v>
      </c>
      <c r="D104" s="2" t="s">
        <v>18</v>
      </c>
      <c r="E104" s="2" t="s">
        <v>19</v>
      </c>
      <c r="F104" s="2" t="s">
        <v>20</v>
      </c>
      <c r="G104" s="2">
        <f t="shared" si="2"/>
        <v>8</v>
      </c>
      <c r="H104" s="4">
        <v>211.75</v>
      </c>
      <c r="I104" s="4">
        <f t="shared" si="3"/>
        <v>1694</v>
      </c>
    </row>
    <row r="105" spans="1:9" x14ac:dyDescent="0.25">
      <c r="A105" s="2" t="s">
        <v>305</v>
      </c>
      <c r="B105" s="2" t="s">
        <v>306</v>
      </c>
      <c r="C105" s="2" t="s">
        <v>307</v>
      </c>
      <c r="D105" s="2" t="s">
        <v>308</v>
      </c>
      <c r="E105" s="2" t="s">
        <v>46</v>
      </c>
      <c r="F105" s="2" t="s">
        <v>32</v>
      </c>
      <c r="G105" s="2">
        <f t="shared" si="2"/>
        <v>30</v>
      </c>
      <c r="H105" s="4">
        <v>1839.2</v>
      </c>
      <c r="I105" s="4">
        <f t="shared" si="3"/>
        <v>55176</v>
      </c>
    </row>
    <row r="106" spans="1:9" x14ac:dyDescent="0.25">
      <c r="A106" s="2" t="s">
        <v>309</v>
      </c>
      <c r="B106" s="2" t="s">
        <v>310</v>
      </c>
      <c r="C106" s="2" t="s">
        <v>311</v>
      </c>
      <c r="D106" s="2" t="s">
        <v>74</v>
      </c>
      <c r="E106" s="2" t="s">
        <v>74</v>
      </c>
      <c r="F106" s="2" t="s">
        <v>74</v>
      </c>
      <c r="G106" s="2">
        <f t="shared" si="2"/>
        <v>0</v>
      </c>
      <c r="H106" s="4">
        <v>660</v>
      </c>
      <c r="I106" s="4">
        <f t="shared" si="3"/>
        <v>0</v>
      </c>
    </row>
    <row r="107" spans="1:9" x14ac:dyDescent="0.25">
      <c r="A107" s="2" t="s">
        <v>312</v>
      </c>
      <c r="B107" s="2" t="s">
        <v>313</v>
      </c>
      <c r="C107" s="2" t="s">
        <v>314</v>
      </c>
      <c r="D107" s="2" t="s">
        <v>315</v>
      </c>
      <c r="E107" s="2" t="s">
        <v>315</v>
      </c>
      <c r="F107" s="2" t="s">
        <v>315</v>
      </c>
      <c r="G107" s="2">
        <f t="shared" si="2"/>
        <v>0</v>
      </c>
      <c r="H107" s="4">
        <v>1476</v>
      </c>
      <c r="I107" s="4">
        <f t="shared" si="3"/>
        <v>0</v>
      </c>
    </row>
    <row r="108" spans="1:9" x14ac:dyDescent="0.25">
      <c r="A108" s="2" t="s">
        <v>316</v>
      </c>
      <c r="B108" s="2" t="s">
        <v>317</v>
      </c>
      <c r="C108" s="2" t="s">
        <v>318</v>
      </c>
      <c r="D108" s="2" t="s">
        <v>74</v>
      </c>
      <c r="E108" s="2" t="s">
        <v>74</v>
      </c>
      <c r="F108" s="2" t="s">
        <v>74</v>
      </c>
      <c r="G108" s="2">
        <f t="shared" si="2"/>
        <v>0</v>
      </c>
      <c r="H108" s="4">
        <v>7.79</v>
      </c>
      <c r="I108" s="4">
        <f t="shared" si="3"/>
        <v>0</v>
      </c>
    </row>
    <row r="109" spans="1:9" x14ac:dyDescent="0.25">
      <c r="A109" s="2" t="s">
        <v>319</v>
      </c>
      <c r="B109" s="2" t="s">
        <v>320</v>
      </c>
      <c r="C109" s="2" t="s">
        <v>321</v>
      </c>
      <c r="D109" s="2" t="s">
        <v>24</v>
      </c>
      <c r="E109" s="2" t="s">
        <v>24</v>
      </c>
      <c r="F109" s="2" t="s">
        <v>24</v>
      </c>
      <c r="G109" s="2">
        <f t="shared" si="2"/>
        <v>0</v>
      </c>
      <c r="H109" s="4">
        <v>953.27</v>
      </c>
      <c r="I109" s="4">
        <f t="shared" si="3"/>
        <v>0</v>
      </c>
    </row>
    <row r="110" spans="1:9" x14ac:dyDescent="0.25">
      <c r="A110" s="2" t="s">
        <v>322</v>
      </c>
      <c r="B110" s="2" t="s">
        <v>323</v>
      </c>
      <c r="C110" s="2" t="s">
        <v>324</v>
      </c>
      <c r="D110" s="2" t="s">
        <v>74</v>
      </c>
      <c r="E110" s="2" t="s">
        <v>74</v>
      </c>
      <c r="F110" s="2" t="s">
        <v>74</v>
      </c>
      <c r="G110" s="2">
        <f t="shared" si="2"/>
        <v>0</v>
      </c>
      <c r="H110" s="4">
        <v>72.599999999999994</v>
      </c>
      <c r="I110" s="4">
        <f t="shared" si="3"/>
        <v>0</v>
      </c>
    </row>
    <row r="111" spans="1:9" x14ac:dyDescent="0.25">
      <c r="A111" s="2" t="s">
        <v>325</v>
      </c>
      <c r="B111" s="2" t="s">
        <v>326</v>
      </c>
      <c r="C111" s="2" t="s">
        <v>327</v>
      </c>
      <c r="D111" s="2" t="s">
        <v>74</v>
      </c>
      <c r="E111" s="2" t="s">
        <v>74</v>
      </c>
      <c r="F111" s="2" t="s">
        <v>74</v>
      </c>
      <c r="G111" s="2">
        <f t="shared" si="2"/>
        <v>0</v>
      </c>
      <c r="H111" s="4">
        <v>104.89</v>
      </c>
      <c r="I111" s="4">
        <f t="shared" si="3"/>
        <v>0</v>
      </c>
    </row>
    <row r="112" spans="1:9" x14ac:dyDescent="0.25">
      <c r="A112" s="2" t="s">
        <v>328</v>
      </c>
      <c r="B112" s="2" t="s">
        <v>329</v>
      </c>
      <c r="C112" s="2" t="s">
        <v>330</v>
      </c>
      <c r="D112" s="2" t="s">
        <v>331</v>
      </c>
      <c r="E112" s="2" t="s">
        <v>74</v>
      </c>
      <c r="F112" s="2" t="s">
        <v>20</v>
      </c>
      <c r="G112" s="2">
        <f t="shared" si="2"/>
        <v>57</v>
      </c>
      <c r="H112" s="4">
        <v>4706.42</v>
      </c>
      <c r="I112" s="4">
        <f t="shared" si="3"/>
        <v>268265.94</v>
      </c>
    </row>
    <row r="113" spans="1:9" x14ac:dyDescent="0.25">
      <c r="A113" s="2" t="s">
        <v>332</v>
      </c>
      <c r="B113" s="2" t="s">
        <v>55</v>
      </c>
      <c r="C113" s="2" t="s">
        <v>333</v>
      </c>
      <c r="D113" s="2" t="s">
        <v>92</v>
      </c>
      <c r="E113" s="2" t="s">
        <v>52</v>
      </c>
      <c r="F113" s="2" t="s">
        <v>32</v>
      </c>
      <c r="G113" s="2">
        <f t="shared" si="2"/>
        <v>9</v>
      </c>
      <c r="H113" s="4">
        <v>24.95</v>
      </c>
      <c r="I113" s="4">
        <f t="shared" si="3"/>
        <v>224.54999999999998</v>
      </c>
    </row>
    <row r="114" spans="1:9" x14ac:dyDescent="0.25">
      <c r="A114" s="2" t="s">
        <v>334</v>
      </c>
      <c r="B114" s="2" t="s">
        <v>55</v>
      </c>
      <c r="C114" s="2" t="s">
        <v>335</v>
      </c>
      <c r="D114" s="2" t="s">
        <v>92</v>
      </c>
      <c r="E114" s="2" t="s">
        <v>52</v>
      </c>
      <c r="F114" s="2" t="s">
        <v>32</v>
      </c>
      <c r="G114" s="2">
        <f t="shared" si="2"/>
        <v>9</v>
      </c>
      <c r="H114" s="4">
        <v>304.70999999999998</v>
      </c>
      <c r="I114" s="4">
        <f t="shared" si="3"/>
        <v>2742.39</v>
      </c>
    </row>
    <row r="115" spans="1:9" x14ac:dyDescent="0.25">
      <c r="A115" s="2" t="s">
        <v>336</v>
      </c>
      <c r="B115" s="2" t="s">
        <v>337</v>
      </c>
      <c r="C115" s="2" t="s">
        <v>338</v>
      </c>
      <c r="D115" s="2" t="s">
        <v>74</v>
      </c>
      <c r="E115" s="2" t="s">
        <v>74</v>
      </c>
      <c r="F115" s="2" t="s">
        <v>74</v>
      </c>
      <c r="G115" s="2">
        <f t="shared" si="2"/>
        <v>0</v>
      </c>
      <c r="H115" s="4">
        <v>795.01</v>
      </c>
      <c r="I115" s="4">
        <f t="shared" si="3"/>
        <v>0</v>
      </c>
    </row>
    <row r="116" spans="1:9" x14ac:dyDescent="0.25">
      <c r="A116" s="2" t="s">
        <v>339</v>
      </c>
      <c r="B116" s="2" t="s">
        <v>340</v>
      </c>
      <c r="C116" s="2" t="s">
        <v>341</v>
      </c>
      <c r="D116" s="2" t="s">
        <v>342</v>
      </c>
      <c r="E116" s="2" t="s">
        <v>158</v>
      </c>
      <c r="F116" s="2" t="s">
        <v>60</v>
      </c>
      <c r="G116" s="2">
        <f t="shared" si="2"/>
        <v>28</v>
      </c>
      <c r="H116" s="4">
        <v>217.85</v>
      </c>
      <c r="I116" s="4">
        <f t="shared" si="3"/>
        <v>6099.8</v>
      </c>
    </row>
    <row r="117" spans="1:9" x14ac:dyDescent="0.25">
      <c r="A117" s="2" t="s">
        <v>343</v>
      </c>
      <c r="B117" s="2" t="s">
        <v>84</v>
      </c>
      <c r="C117" s="2" t="s">
        <v>344</v>
      </c>
      <c r="D117" s="2" t="s">
        <v>178</v>
      </c>
      <c r="E117" s="2" t="s">
        <v>52</v>
      </c>
      <c r="F117" s="2" t="s">
        <v>32</v>
      </c>
      <c r="G117" s="2">
        <f t="shared" si="2"/>
        <v>22</v>
      </c>
      <c r="H117" s="4">
        <v>471.65</v>
      </c>
      <c r="I117" s="4">
        <f t="shared" si="3"/>
        <v>10376.299999999999</v>
      </c>
    </row>
    <row r="118" spans="1:9" x14ac:dyDescent="0.25">
      <c r="A118" s="2" t="s">
        <v>345</v>
      </c>
      <c r="B118" s="2" t="s">
        <v>346</v>
      </c>
      <c r="C118" s="2" t="s">
        <v>347</v>
      </c>
      <c r="D118" s="2" t="s">
        <v>74</v>
      </c>
      <c r="E118" s="2" t="s">
        <v>74</v>
      </c>
      <c r="F118" s="2" t="s">
        <v>74</v>
      </c>
      <c r="G118" s="2">
        <f t="shared" si="2"/>
        <v>0</v>
      </c>
      <c r="H118" s="4">
        <v>35.090000000000003</v>
      </c>
      <c r="I118" s="4">
        <f t="shared" si="3"/>
        <v>0</v>
      </c>
    </row>
    <row r="119" spans="1:9" x14ac:dyDescent="0.25">
      <c r="A119" s="2" t="s">
        <v>348</v>
      </c>
      <c r="B119" s="2" t="s">
        <v>346</v>
      </c>
      <c r="C119" s="2" t="s">
        <v>349</v>
      </c>
      <c r="D119" s="2" t="s">
        <v>74</v>
      </c>
      <c r="E119" s="2" t="s">
        <v>74</v>
      </c>
      <c r="F119" s="2" t="s">
        <v>74</v>
      </c>
      <c r="G119" s="2">
        <f t="shared" si="2"/>
        <v>0</v>
      </c>
      <c r="H119" s="4">
        <v>35.090000000000003</v>
      </c>
      <c r="I119" s="4">
        <f t="shared" si="3"/>
        <v>0</v>
      </c>
    </row>
    <row r="120" spans="1:9" x14ac:dyDescent="0.25">
      <c r="A120" s="2" t="s">
        <v>350</v>
      </c>
      <c r="B120" s="2" t="s">
        <v>351</v>
      </c>
      <c r="C120" s="2" t="s">
        <v>352</v>
      </c>
      <c r="D120" s="2" t="s">
        <v>74</v>
      </c>
      <c r="E120" s="2" t="s">
        <v>74</v>
      </c>
      <c r="F120" s="2" t="s">
        <v>74</v>
      </c>
      <c r="G120" s="2">
        <f t="shared" si="2"/>
        <v>0</v>
      </c>
      <c r="H120" s="4">
        <v>29.97</v>
      </c>
      <c r="I120" s="4">
        <f t="shared" si="3"/>
        <v>0</v>
      </c>
    </row>
    <row r="121" spans="1:9" x14ac:dyDescent="0.25">
      <c r="A121" s="2" t="s">
        <v>353</v>
      </c>
      <c r="B121" s="2" t="s">
        <v>354</v>
      </c>
      <c r="C121" s="2" t="s">
        <v>355</v>
      </c>
      <c r="D121" s="2" t="s">
        <v>39</v>
      </c>
      <c r="E121" s="2" t="s">
        <v>32</v>
      </c>
      <c r="F121" s="2" t="s">
        <v>20</v>
      </c>
      <c r="G121" s="2">
        <f t="shared" si="2"/>
        <v>13</v>
      </c>
      <c r="H121" s="4">
        <v>9144.09</v>
      </c>
      <c r="I121" s="4">
        <f t="shared" si="3"/>
        <v>118873.17</v>
      </c>
    </row>
    <row r="122" spans="1:9" x14ac:dyDescent="0.25">
      <c r="A122" s="2" t="s">
        <v>356</v>
      </c>
      <c r="B122" s="2" t="s">
        <v>357</v>
      </c>
      <c r="C122" s="2" t="s">
        <v>358</v>
      </c>
      <c r="D122" s="2" t="s">
        <v>74</v>
      </c>
      <c r="E122" s="2" t="s">
        <v>74</v>
      </c>
      <c r="F122" s="2" t="s">
        <v>74</v>
      </c>
      <c r="G122" s="2">
        <f t="shared" si="2"/>
        <v>0</v>
      </c>
      <c r="H122" s="4">
        <v>99.79</v>
      </c>
      <c r="I122" s="4">
        <f t="shared" si="3"/>
        <v>0</v>
      </c>
    </row>
    <row r="123" spans="1:9" x14ac:dyDescent="0.25">
      <c r="A123" s="2" t="s">
        <v>359</v>
      </c>
      <c r="B123" s="2" t="s">
        <v>360</v>
      </c>
      <c r="C123" s="2" t="s">
        <v>361</v>
      </c>
      <c r="D123" s="2" t="s">
        <v>39</v>
      </c>
      <c r="E123" s="2" t="s">
        <v>19</v>
      </c>
      <c r="F123" s="2" t="s">
        <v>20</v>
      </c>
      <c r="G123" s="2">
        <f t="shared" si="2"/>
        <v>13</v>
      </c>
      <c r="H123" s="4">
        <v>457.65</v>
      </c>
      <c r="I123" s="4">
        <f t="shared" si="3"/>
        <v>5949.45</v>
      </c>
    </row>
    <row r="124" spans="1:9" x14ac:dyDescent="0.25">
      <c r="A124" s="2" t="s">
        <v>362</v>
      </c>
      <c r="B124" s="2" t="s">
        <v>103</v>
      </c>
      <c r="C124" s="2" t="s">
        <v>363</v>
      </c>
      <c r="D124" s="2" t="s">
        <v>18</v>
      </c>
      <c r="E124" s="2" t="s">
        <v>18</v>
      </c>
      <c r="F124" s="2" t="s">
        <v>18</v>
      </c>
      <c r="G124" s="2">
        <f t="shared" si="2"/>
        <v>0</v>
      </c>
      <c r="H124" s="4">
        <v>7882.42</v>
      </c>
      <c r="I124" s="4">
        <f t="shared" si="3"/>
        <v>0</v>
      </c>
    </row>
    <row r="125" spans="1:9" x14ac:dyDescent="0.25">
      <c r="A125" s="2" t="s">
        <v>364</v>
      </c>
      <c r="B125" s="2" t="s">
        <v>103</v>
      </c>
      <c r="C125" s="2" t="s">
        <v>365</v>
      </c>
      <c r="D125" s="2" t="s">
        <v>18</v>
      </c>
      <c r="E125" s="2" t="s">
        <v>18</v>
      </c>
      <c r="F125" s="2" t="s">
        <v>18</v>
      </c>
      <c r="G125" s="2">
        <f t="shared" si="2"/>
        <v>0</v>
      </c>
      <c r="H125" s="4">
        <v>4948.84</v>
      </c>
      <c r="I125" s="4">
        <f t="shared" si="3"/>
        <v>0</v>
      </c>
    </row>
    <row r="126" spans="1:9" x14ac:dyDescent="0.25">
      <c r="A126" s="2" t="s">
        <v>366</v>
      </c>
      <c r="B126" s="2" t="s">
        <v>367</v>
      </c>
      <c r="C126" s="2" t="s">
        <v>368</v>
      </c>
      <c r="D126" s="2" t="s">
        <v>369</v>
      </c>
      <c r="E126" s="2" t="s">
        <v>46</v>
      </c>
      <c r="F126" s="2" t="s">
        <v>32</v>
      </c>
      <c r="G126" s="2">
        <f t="shared" si="2"/>
        <v>53</v>
      </c>
      <c r="H126" s="4">
        <v>443.83</v>
      </c>
      <c r="I126" s="4">
        <f t="shared" si="3"/>
        <v>23522.989999999998</v>
      </c>
    </row>
    <row r="127" spans="1:9" x14ac:dyDescent="0.25">
      <c r="A127" s="2" t="s">
        <v>370</v>
      </c>
      <c r="B127" s="2" t="s">
        <v>337</v>
      </c>
      <c r="C127" s="2" t="s">
        <v>371</v>
      </c>
      <c r="D127" s="2" t="s">
        <v>74</v>
      </c>
      <c r="E127" s="2" t="s">
        <v>74</v>
      </c>
      <c r="F127" s="2" t="s">
        <v>74</v>
      </c>
      <c r="G127" s="2">
        <f t="shared" si="2"/>
        <v>0</v>
      </c>
      <c r="H127" s="4">
        <v>2492.3200000000002</v>
      </c>
      <c r="I127" s="4">
        <f t="shared" si="3"/>
        <v>0</v>
      </c>
    </row>
    <row r="128" spans="1:9" x14ac:dyDescent="0.25">
      <c r="A128" s="2" t="s">
        <v>372</v>
      </c>
      <c r="B128" s="2" t="s">
        <v>337</v>
      </c>
      <c r="C128" s="2" t="s">
        <v>373</v>
      </c>
      <c r="D128" s="2" t="s">
        <v>74</v>
      </c>
      <c r="E128" s="2" t="s">
        <v>74</v>
      </c>
      <c r="F128" s="2" t="s">
        <v>74</v>
      </c>
      <c r="G128" s="2">
        <f t="shared" si="2"/>
        <v>0</v>
      </c>
      <c r="H128" s="4">
        <v>721.92</v>
      </c>
      <c r="I128" s="4">
        <f t="shared" si="3"/>
        <v>0</v>
      </c>
    </row>
    <row r="129" spans="1:9" x14ac:dyDescent="0.25">
      <c r="A129" s="2" t="s">
        <v>374</v>
      </c>
      <c r="B129" s="2" t="s">
        <v>375</v>
      </c>
      <c r="C129" s="2" t="s">
        <v>376</v>
      </c>
      <c r="D129" s="2" t="s">
        <v>377</v>
      </c>
      <c r="E129" s="2" t="s">
        <v>377</v>
      </c>
      <c r="F129" s="2" t="s">
        <v>377</v>
      </c>
      <c r="G129" s="2">
        <f t="shared" si="2"/>
        <v>0</v>
      </c>
      <c r="H129" s="4">
        <v>348</v>
      </c>
      <c r="I129" s="4">
        <f t="shared" si="3"/>
        <v>0</v>
      </c>
    </row>
    <row r="130" spans="1:9" x14ac:dyDescent="0.25">
      <c r="A130" s="2" t="s">
        <v>378</v>
      </c>
      <c r="B130" s="2" t="s">
        <v>87</v>
      </c>
      <c r="C130" s="2" t="s">
        <v>379</v>
      </c>
      <c r="D130" s="2" t="s">
        <v>18</v>
      </c>
      <c r="E130" s="2" t="s">
        <v>19</v>
      </c>
      <c r="F130" s="2" t="s">
        <v>20</v>
      </c>
      <c r="G130" s="2">
        <f t="shared" si="2"/>
        <v>8</v>
      </c>
      <c r="H130" s="4">
        <v>719.95</v>
      </c>
      <c r="I130" s="4">
        <f t="shared" si="3"/>
        <v>5759.6</v>
      </c>
    </row>
    <row r="131" spans="1:9" x14ac:dyDescent="0.25">
      <c r="A131" s="2" t="s">
        <v>380</v>
      </c>
      <c r="B131" s="2" t="s">
        <v>87</v>
      </c>
      <c r="C131" s="2" t="s">
        <v>381</v>
      </c>
      <c r="D131" s="2" t="s">
        <v>31</v>
      </c>
      <c r="E131" s="2" t="s">
        <v>19</v>
      </c>
      <c r="F131" s="2" t="s">
        <v>20</v>
      </c>
      <c r="G131" s="2">
        <f t="shared" si="2"/>
        <v>12</v>
      </c>
      <c r="H131" s="4">
        <v>503.72</v>
      </c>
      <c r="I131" s="4">
        <f t="shared" si="3"/>
        <v>6044.64</v>
      </c>
    </row>
    <row r="132" spans="1:9" x14ac:dyDescent="0.25">
      <c r="A132" s="2" t="s">
        <v>382</v>
      </c>
      <c r="B132" s="2" t="s">
        <v>87</v>
      </c>
      <c r="C132" s="2" t="s">
        <v>383</v>
      </c>
      <c r="D132" s="2" t="s">
        <v>31</v>
      </c>
      <c r="E132" s="2" t="s">
        <v>19</v>
      </c>
      <c r="F132" s="2" t="s">
        <v>20</v>
      </c>
      <c r="G132" s="2">
        <f t="shared" si="2"/>
        <v>12</v>
      </c>
      <c r="H132" s="4">
        <v>98.74</v>
      </c>
      <c r="I132" s="4">
        <f t="shared" si="3"/>
        <v>1184.8799999999999</v>
      </c>
    </row>
    <row r="133" spans="1:9" x14ac:dyDescent="0.25">
      <c r="A133" s="2" t="s">
        <v>384</v>
      </c>
      <c r="B133" s="2" t="s">
        <v>84</v>
      </c>
      <c r="C133" s="2" t="s">
        <v>385</v>
      </c>
      <c r="D133" s="2" t="s">
        <v>178</v>
      </c>
      <c r="E133" s="2" t="s">
        <v>131</v>
      </c>
      <c r="F133" s="2" t="s">
        <v>60</v>
      </c>
      <c r="G133" s="2">
        <f t="shared" si="2"/>
        <v>15</v>
      </c>
      <c r="H133" s="4">
        <v>1243.75</v>
      </c>
      <c r="I133" s="4">
        <f t="shared" si="3"/>
        <v>18656.25</v>
      </c>
    </row>
    <row r="134" spans="1:9" x14ac:dyDescent="0.25">
      <c r="A134" s="2" t="s">
        <v>386</v>
      </c>
      <c r="B134" s="2" t="s">
        <v>103</v>
      </c>
      <c r="C134" s="2" t="s">
        <v>387</v>
      </c>
      <c r="D134" s="2" t="s">
        <v>74</v>
      </c>
      <c r="E134" s="2" t="s">
        <v>74</v>
      </c>
      <c r="F134" s="2" t="s">
        <v>74</v>
      </c>
      <c r="G134" s="2">
        <f t="shared" si="2"/>
        <v>0</v>
      </c>
      <c r="H134" s="4">
        <v>6383.84</v>
      </c>
      <c r="I134" s="4">
        <f t="shared" si="3"/>
        <v>0</v>
      </c>
    </row>
    <row r="135" spans="1:9" x14ac:dyDescent="0.25">
      <c r="A135" s="2" t="s">
        <v>388</v>
      </c>
      <c r="B135" s="2" t="s">
        <v>103</v>
      </c>
      <c r="C135" s="2" t="s">
        <v>389</v>
      </c>
      <c r="D135" s="2" t="s">
        <v>74</v>
      </c>
      <c r="E135" s="2" t="s">
        <v>74</v>
      </c>
      <c r="F135" s="2" t="s">
        <v>74</v>
      </c>
      <c r="G135" s="2">
        <f t="shared" ref="G135:G148" si="4">F135-D135</f>
        <v>0</v>
      </c>
      <c r="H135" s="4">
        <v>9262.2000000000007</v>
      </c>
      <c r="I135" s="4">
        <f t="shared" ref="I135:I148" si="5">G135*H135</f>
        <v>0</v>
      </c>
    </row>
    <row r="136" spans="1:9" x14ac:dyDescent="0.25">
      <c r="A136" s="2" t="s">
        <v>390</v>
      </c>
      <c r="B136" s="2" t="s">
        <v>391</v>
      </c>
      <c r="C136" s="2" t="s">
        <v>392</v>
      </c>
      <c r="D136" s="2" t="s">
        <v>19</v>
      </c>
      <c r="E136" s="2" t="s">
        <v>24</v>
      </c>
      <c r="F136" s="2" t="s">
        <v>20</v>
      </c>
      <c r="G136" s="2">
        <f t="shared" si="4"/>
        <v>7</v>
      </c>
      <c r="H136" s="4">
        <v>3025</v>
      </c>
      <c r="I136" s="4">
        <f t="shared" si="5"/>
        <v>21175</v>
      </c>
    </row>
    <row r="137" spans="1:9" x14ac:dyDescent="0.25">
      <c r="A137" s="2" t="s">
        <v>393</v>
      </c>
      <c r="B137" s="2" t="s">
        <v>394</v>
      </c>
      <c r="C137" s="2" t="s">
        <v>395</v>
      </c>
      <c r="D137" s="2" t="s">
        <v>290</v>
      </c>
      <c r="E137" s="2" t="s">
        <v>290</v>
      </c>
      <c r="F137" s="2" t="s">
        <v>290</v>
      </c>
      <c r="G137" s="2">
        <f t="shared" si="4"/>
        <v>0</v>
      </c>
      <c r="H137" s="4">
        <v>23.99</v>
      </c>
      <c r="I137" s="4">
        <f t="shared" si="5"/>
        <v>0</v>
      </c>
    </row>
    <row r="138" spans="1:9" x14ac:dyDescent="0.25">
      <c r="A138" s="2" t="s">
        <v>396</v>
      </c>
      <c r="B138" s="2" t="s">
        <v>394</v>
      </c>
      <c r="C138" s="2" t="s">
        <v>397</v>
      </c>
      <c r="D138" s="2" t="s">
        <v>290</v>
      </c>
      <c r="E138" s="2" t="s">
        <v>290</v>
      </c>
      <c r="F138" s="2" t="s">
        <v>290</v>
      </c>
      <c r="G138" s="2">
        <f t="shared" si="4"/>
        <v>0</v>
      </c>
      <c r="H138" s="4">
        <v>23.99</v>
      </c>
      <c r="I138" s="4">
        <f t="shared" si="5"/>
        <v>0</v>
      </c>
    </row>
    <row r="139" spans="1:9" x14ac:dyDescent="0.25">
      <c r="A139" s="2" t="s">
        <v>398</v>
      </c>
      <c r="B139" s="2" t="s">
        <v>394</v>
      </c>
      <c r="C139" s="2" t="s">
        <v>399</v>
      </c>
      <c r="D139" s="2" t="s">
        <v>290</v>
      </c>
      <c r="E139" s="2" t="s">
        <v>290</v>
      </c>
      <c r="F139" s="2" t="s">
        <v>290</v>
      </c>
      <c r="G139" s="2">
        <f t="shared" si="4"/>
        <v>0</v>
      </c>
      <c r="H139" s="4">
        <v>23.99</v>
      </c>
      <c r="I139" s="4">
        <f t="shared" si="5"/>
        <v>0</v>
      </c>
    </row>
    <row r="140" spans="1:9" x14ac:dyDescent="0.25">
      <c r="A140" s="2" t="s">
        <v>400</v>
      </c>
      <c r="B140" s="2" t="s">
        <v>394</v>
      </c>
      <c r="C140" s="2" t="s">
        <v>401</v>
      </c>
      <c r="D140" s="2" t="s">
        <v>290</v>
      </c>
      <c r="E140" s="2" t="s">
        <v>290</v>
      </c>
      <c r="F140" s="2" t="s">
        <v>290</v>
      </c>
      <c r="G140" s="2">
        <f t="shared" si="4"/>
        <v>0</v>
      </c>
      <c r="H140" s="4">
        <v>23.99</v>
      </c>
      <c r="I140" s="4">
        <f t="shared" si="5"/>
        <v>0</v>
      </c>
    </row>
    <row r="141" spans="1:9" x14ac:dyDescent="0.25">
      <c r="A141" s="2" t="s">
        <v>402</v>
      </c>
      <c r="B141" s="2" t="s">
        <v>391</v>
      </c>
      <c r="C141" s="2" t="s">
        <v>403</v>
      </c>
      <c r="D141" s="2" t="s">
        <v>19</v>
      </c>
      <c r="E141" s="2" t="s">
        <v>24</v>
      </c>
      <c r="F141" s="2" t="s">
        <v>20</v>
      </c>
      <c r="G141" s="2">
        <f t="shared" si="4"/>
        <v>7</v>
      </c>
      <c r="H141" s="4">
        <v>3025</v>
      </c>
      <c r="I141" s="4">
        <f t="shared" si="5"/>
        <v>21175</v>
      </c>
    </row>
    <row r="142" spans="1:9" x14ac:dyDescent="0.25">
      <c r="A142" s="2" t="s">
        <v>404</v>
      </c>
      <c r="B142" s="2" t="s">
        <v>391</v>
      </c>
      <c r="C142" s="2" t="s">
        <v>405</v>
      </c>
      <c r="D142" s="2" t="s">
        <v>19</v>
      </c>
      <c r="E142" s="2" t="s">
        <v>24</v>
      </c>
      <c r="F142" s="2" t="s">
        <v>20</v>
      </c>
      <c r="G142" s="2">
        <f t="shared" si="4"/>
        <v>7</v>
      </c>
      <c r="H142" s="4">
        <v>3025</v>
      </c>
      <c r="I142" s="4">
        <f t="shared" si="5"/>
        <v>21175</v>
      </c>
    </row>
    <row r="143" spans="1:9" x14ac:dyDescent="0.25">
      <c r="A143" s="2" t="s">
        <v>406</v>
      </c>
      <c r="B143" s="2" t="s">
        <v>87</v>
      </c>
      <c r="C143" s="2" t="s">
        <v>407</v>
      </c>
      <c r="D143" s="2" t="s">
        <v>18</v>
      </c>
      <c r="E143" s="2" t="s">
        <v>19</v>
      </c>
      <c r="F143" s="2" t="s">
        <v>20</v>
      </c>
      <c r="G143" s="2">
        <f t="shared" si="4"/>
        <v>8</v>
      </c>
      <c r="H143" s="4">
        <v>98.74</v>
      </c>
      <c r="I143" s="4">
        <f t="shared" si="5"/>
        <v>789.92</v>
      </c>
    </row>
    <row r="144" spans="1:9" x14ac:dyDescent="0.25">
      <c r="A144" s="2" t="s">
        <v>408</v>
      </c>
      <c r="B144" s="2" t="s">
        <v>409</v>
      </c>
      <c r="C144" s="2" t="s">
        <v>410</v>
      </c>
      <c r="D144" s="2" t="s">
        <v>18</v>
      </c>
      <c r="E144" s="2" t="s">
        <v>19</v>
      </c>
      <c r="F144" s="2" t="s">
        <v>20</v>
      </c>
      <c r="G144" s="2">
        <f t="shared" si="4"/>
        <v>8</v>
      </c>
      <c r="H144" s="4">
        <v>2522.85</v>
      </c>
      <c r="I144" s="4">
        <f t="shared" si="5"/>
        <v>20182.8</v>
      </c>
    </row>
    <row r="145" spans="1:9" x14ac:dyDescent="0.25">
      <c r="A145" s="2" t="s">
        <v>411</v>
      </c>
      <c r="B145" s="2" t="s">
        <v>180</v>
      </c>
      <c r="C145" s="2" t="s">
        <v>412</v>
      </c>
      <c r="D145" s="2" t="s">
        <v>32</v>
      </c>
      <c r="E145" s="2" t="s">
        <v>19</v>
      </c>
      <c r="F145" s="2" t="s">
        <v>20</v>
      </c>
      <c r="G145" s="2">
        <f t="shared" si="4"/>
        <v>11</v>
      </c>
      <c r="H145" s="4">
        <v>45.33</v>
      </c>
      <c r="I145" s="4">
        <f t="shared" si="5"/>
        <v>498.63</v>
      </c>
    </row>
    <row r="146" spans="1:9" x14ac:dyDescent="0.25">
      <c r="A146" s="2" t="s">
        <v>413</v>
      </c>
      <c r="B146" s="2" t="s">
        <v>414</v>
      </c>
      <c r="C146" s="2" t="s">
        <v>415</v>
      </c>
      <c r="D146" s="2" t="s">
        <v>46</v>
      </c>
      <c r="E146" s="2" t="s">
        <v>39</v>
      </c>
      <c r="F146" s="2" t="s">
        <v>32</v>
      </c>
      <c r="G146" s="2">
        <f t="shared" si="4"/>
        <v>3</v>
      </c>
      <c r="H146" s="4">
        <v>6707.03</v>
      </c>
      <c r="I146" s="4">
        <f t="shared" si="5"/>
        <v>20121.09</v>
      </c>
    </row>
    <row r="147" spans="1:9" x14ac:dyDescent="0.25">
      <c r="A147" s="2" t="s">
        <v>416</v>
      </c>
      <c r="B147" s="2" t="s">
        <v>84</v>
      </c>
      <c r="C147" s="2" t="s">
        <v>417</v>
      </c>
      <c r="D147" s="2" t="s">
        <v>178</v>
      </c>
      <c r="E147" s="2" t="s">
        <v>131</v>
      </c>
      <c r="F147" s="2" t="s">
        <v>60</v>
      </c>
      <c r="G147" s="2">
        <f t="shared" si="4"/>
        <v>15</v>
      </c>
      <c r="H147" s="4">
        <v>1023.7</v>
      </c>
      <c r="I147" s="4">
        <f t="shared" si="5"/>
        <v>15355.5</v>
      </c>
    </row>
    <row r="148" spans="1:9" x14ac:dyDescent="0.25">
      <c r="A148" s="2" t="s">
        <v>418</v>
      </c>
      <c r="B148" s="2" t="s">
        <v>108</v>
      </c>
      <c r="C148" s="2" t="s">
        <v>419</v>
      </c>
      <c r="D148" s="2" t="s">
        <v>60</v>
      </c>
      <c r="E148" s="2" t="s">
        <v>46</v>
      </c>
      <c r="F148" s="2" t="s">
        <v>32</v>
      </c>
      <c r="G148" s="2">
        <f t="shared" si="4"/>
        <v>7</v>
      </c>
      <c r="H148" s="4">
        <v>8591</v>
      </c>
      <c r="I148" s="4">
        <f t="shared" si="5"/>
        <v>60137</v>
      </c>
    </row>
    <row r="149" spans="1:9" ht="33.75" x14ac:dyDescent="0.5">
      <c r="F149" s="5" t="s">
        <v>12</v>
      </c>
      <c r="G149" s="5"/>
      <c r="H149" s="6">
        <v>563024.35999999987</v>
      </c>
      <c r="I149" s="6">
        <f>SUM(I6:I148)</f>
        <v>4567691.33</v>
      </c>
    </row>
    <row r="165" spans="3:7" ht="15.75" thickBot="1" x14ac:dyDescent="0.3"/>
    <row r="166" spans="3:7" ht="45" x14ac:dyDescent="0.25">
      <c r="C166" s="8" t="s">
        <v>421</v>
      </c>
      <c r="D166" s="15">
        <v>0</v>
      </c>
      <c r="E166" s="16"/>
    </row>
    <row r="167" spans="3:7" ht="15.75" thickBot="1" x14ac:dyDescent="0.3">
      <c r="C167" s="7" t="s">
        <v>422</v>
      </c>
      <c r="D167" s="17">
        <v>0</v>
      </c>
      <c r="E167" s="18"/>
    </row>
    <row r="172" spans="3:7" ht="30" x14ac:dyDescent="0.25">
      <c r="C172" s="9" t="s">
        <v>423</v>
      </c>
      <c r="D172" s="20">
        <f>I149/H149</f>
        <v>8.1127774471427863</v>
      </c>
      <c r="E172" s="20"/>
      <c r="F172" s="20">
        <f>ROUND(D172,2)</f>
        <v>8.11</v>
      </c>
      <c r="G172" s="20"/>
    </row>
    <row r="173" spans="3:7" ht="30" x14ac:dyDescent="0.25">
      <c r="C173" s="9" t="s">
        <v>424</v>
      </c>
      <c r="D173" s="21"/>
      <c r="E173" s="21"/>
      <c r="F173" s="22">
        <f>H149</f>
        <v>563024.35999999987</v>
      </c>
      <c r="G173" s="20">
        <f>H149</f>
        <v>563024.35999999987</v>
      </c>
    </row>
    <row r="184" spans="4:7" ht="23.25" x14ac:dyDescent="0.35">
      <c r="D184" s="10"/>
      <c r="E184" s="10"/>
      <c r="F184" s="10"/>
      <c r="G184" s="10"/>
    </row>
    <row r="185" spans="4:7" ht="23.25" x14ac:dyDescent="0.35">
      <c r="D185" s="10" t="s">
        <v>425</v>
      </c>
      <c r="E185" s="19" t="s">
        <v>426</v>
      </c>
      <c r="F185" s="19"/>
      <c r="G185" s="11">
        <v>0</v>
      </c>
    </row>
    <row r="186" spans="4:7" ht="23.25" x14ac:dyDescent="0.35">
      <c r="D186" s="10"/>
      <c r="E186" s="19" t="s">
        <v>427</v>
      </c>
      <c r="F186" s="19"/>
      <c r="G186" s="12">
        <f>F172*F173</f>
        <v>4566127.5595999984</v>
      </c>
    </row>
    <row r="187" spans="4:7" ht="23.25" x14ac:dyDescent="0.35">
      <c r="D187" s="10"/>
      <c r="E187" s="10"/>
      <c r="F187" s="10"/>
      <c r="G187" s="13">
        <f>SUM(G185:G186)</f>
        <v>4566127.5595999984</v>
      </c>
    </row>
    <row r="188" spans="4:7" ht="23.25" x14ac:dyDescent="0.35">
      <c r="D188" s="10" t="s">
        <v>428</v>
      </c>
      <c r="E188" s="19" t="s">
        <v>429</v>
      </c>
      <c r="F188" s="19"/>
      <c r="G188" s="14">
        <f>F173</f>
        <v>563024.35999999987</v>
      </c>
    </row>
    <row r="189" spans="4:7" ht="23.25" x14ac:dyDescent="0.35">
      <c r="D189" s="10" t="s">
        <v>430</v>
      </c>
      <c r="E189" s="10"/>
      <c r="F189" s="10"/>
      <c r="G189" s="10">
        <f>G187/G188</f>
        <v>8.11</v>
      </c>
    </row>
  </sheetData>
  <mergeCells count="9">
    <mergeCell ref="E185:F185"/>
    <mergeCell ref="E186:F186"/>
    <mergeCell ref="E188:F188"/>
    <mergeCell ref="D166:E166"/>
    <mergeCell ref="D167:E167"/>
    <mergeCell ref="D172:E172"/>
    <mergeCell ref="D173:E173"/>
    <mergeCell ref="F172:G172"/>
    <mergeCell ref="F173:G17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8DE4AD-549D-46AB-B9B5-218B2FE4ED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6b9bb20-c38a-4224-82c8-e2f80ecaa450"/>
    <ds:schemaRef ds:uri="d914ba67-df02-42bb-95f8-0b416e1c5afa"/>
  </ds:schemaRefs>
</ds:datastoreItem>
</file>

<file path=customXml/itemProps2.xml><?xml version="1.0" encoding="utf-8"?>
<ds:datastoreItem xmlns:ds="http://schemas.openxmlformats.org/officeDocument/2006/customXml" ds:itemID="{29B21809-82C6-4791-A9B0-08633C1026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F85C8-11C0-418B-92E9-D7A3ADF93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 pendientes</vt:lpstr>
      <vt:lpstr>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2025-02-04T12:46:23Z</dcterms:created>
  <dcterms:modified xsi:type="dcterms:W3CDTF">2025-02-05T09:23:28Z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MediaServiceImageTags">
    <vt:lpwstr/>
  </property>
</Properties>
</file>