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snavesvlc.sharepoint.com/sites/Administracion/Shared Documents/Administración/Contabilidad/2025/SERVICIO FINANCIERO/PMP/04 ABRIL/"/>
    </mc:Choice>
  </mc:AlternateContent>
  <xr:revisionPtr revIDLastSave="33" documentId="8_{4E83613E-464D-479C-B46C-0ABD0D1EE68A}" xr6:coauthVersionLast="47" xr6:coauthVersionMax="47" xr10:uidLastSave="{7972201A-E419-41FC-BC0F-FA00726D3477}"/>
  <bookViews>
    <workbookView xWindow="-120" yWindow="-120" windowWidth="29040" windowHeight="15840" activeTab="1" xr2:uid="{00000000-000D-0000-FFFF-FFFF00000000}"/>
  </bookViews>
  <sheets>
    <sheet name="Facturas pendientes" sheetId="1" r:id="rId1"/>
    <sheet name="Facturas pagada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8" i="2" l="1"/>
  <c r="H94" i="2"/>
  <c r="E113" i="2" s="1"/>
  <c r="F131" i="2" s="1"/>
  <c r="G90" i="2"/>
  <c r="I90" i="2" s="1"/>
  <c r="G79" i="2"/>
  <c r="I79" i="2" s="1"/>
  <c r="G80" i="2"/>
  <c r="I80" i="2" s="1"/>
  <c r="G81" i="2"/>
  <c r="I81" i="2" s="1"/>
  <c r="G82" i="2"/>
  <c r="I82" i="2" s="1"/>
  <c r="G83" i="2"/>
  <c r="I83" i="2" s="1"/>
  <c r="G85" i="2"/>
  <c r="I85" i="2" s="1"/>
  <c r="G71" i="2"/>
  <c r="I71" i="2" s="1"/>
  <c r="G72" i="2"/>
  <c r="I72" i="2" s="1"/>
  <c r="G73" i="2"/>
  <c r="I73" i="2" s="1"/>
  <c r="G74" i="2"/>
  <c r="I74" i="2" s="1"/>
  <c r="G75" i="2"/>
  <c r="I75" i="2" s="1"/>
  <c r="G76" i="2"/>
  <c r="I76" i="2" s="1"/>
  <c r="G91" i="2"/>
  <c r="I91" i="2" s="1"/>
  <c r="G77" i="2"/>
  <c r="I77" i="2" s="1"/>
  <c r="G68" i="2"/>
  <c r="I68" i="2" s="1"/>
  <c r="G69" i="2"/>
  <c r="I69" i="2" s="1"/>
  <c r="G55" i="2"/>
  <c r="I55" i="2" s="1"/>
  <c r="G56" i="2"/>
  <c r="I56" i="2" s="1"/>
  <c r="G92" i="2"/>
  <c r="I92" i="2" s="1"/>
  <c r="G49" i="2"/>
  <c r="I49" i="2" s="1"/>
  <c r="G47" i="2"/>
  <c r="I47" i="2" s="1"/>
  <c r="G42" i="2"/>
  <c r="I42" i="2" s="1"/>
  <c r="G43" i="2"/>
  <c r="I43" i="2" s="1"/>
  <c r="G57" i="2"/>
  <c r="I57" i="2" s="1"/>
  <c r="G93" i="2"/>
  <c r="I93" i="2" s="1"/>
  <c r="G28" i="2"/>
  <c r="I28" i="2" s="1"/>
  <c r="G50" i="2"/>
  <c r="I50" i="2" s="1"/>
  <c r="G44" i="2"/>
  <c r="I44" i="2" s="1"/>
  <c r="G29" i="2"/>
  <c r="I29" i="2" s="1"/>
  <c r="G51" i="2"/>
  <c r="I51" i="2" s="1"/>
  <c r="G52" i="2"/>
  <c r="I52" i="2" s="1"/>
  <c r="G23" i="2"/>
  <c r="I23" i="2" s="1"/>
  <c r="G30" i="2"/>
  <c r="I30" i="2" s="1"/>
  <c r="G31" i="2"/>
  <c r="I31" i="2" s="1"/>
  <c r="G24" i="2"/>
  <c r="I24" i="2" s="1"/>
  <c r="G10" i="2"/>
  <c r="I10" i="2" s="1"/>
  <c r="G86" i="2"/>
  <c r="I86" i="2" s="1"/>
  <c r="G84" i="2"/>
  <c r="I84" i="2" s="1"/>
  <c r="G87" i="2"/>
  <c r="I87" i="2" s="1"/>
  <c r="G88" i="2"/>
  <c r="I88" i="2" s="1"/>
  <c r="G78" i="2"/>
  <c r="I78" i="2" s="1"/>
  <c r="G58" i="2"/>
  <c r="I58" i="2" s="1"/>
  <c r="G32" i="2"/>
  <c r="I32" i="2" s="1"/>
  <c r="G53" i="2"/>
  <c r="I53" i="2" s="1"/>
  <c r="G70" i="2"/>
  <c r="I70" i="2" s="1"/>
  <c r="G54" i="2"/>
  <c r="I54" i="2" s="1"/>
  <c r="G45" i="2"/>
  <c r="I45" i="2" s="1"/>
  <c r="G33" i="2"/>
  <c r="I33" i="2" s="1"/>
  <c r="G34" i="2"/>
  <c r="I34" i="2" s="1"/>
  <c r="G35" i="2"/>
  <c r="I35" i="2" s="1"/>
  <c r="G36" i="2"/>
  <c r="I36" i="2" s="1"/>
  <c r="G17" i="2"/>
  <c r="I17" i="2" s="1"/>
  <c r="G18" i="2"/>
  <c r="I18" i="2" s="1"/>
  <c r="G11" i="2"/>
  <c r="I11" i="2" s="1"/>
  <c r="G12" i="2"/>
  <c r="I12" i="2" s="1"/>
  <c r="G13" i="2"/>
  <c r="I13" i="2" s="1"/>
  <c r="G14" i="2"/>
  <c r="I14" i="2" s="1"/>
  <c r="G25" i="2"/>
  <c r="I25" i="2" s="1"/>
  <c r="G26" i="2"/>
  <c r="I26" i="2" s="1"/>
  <c r="G19" i="2"/>
  <c r="I19" i="2" s="1"/>
  <c r="G20" i="2"/>
  <c r="I20" i="2" s="1"/>
  <c r="G21" i="2"/>
  <c r="I21" i="2" s="1"/>
  <c r="G6" i="2"/>
  <c r="I6" i="2" s="1"/>
  <c r="G15" i="2"/>
  <c r="I15" i="2" s="1"/>
  <c r="G7" i="2"/>
  <c r="I7" i="2" s="1"/>
  <c r="G59" i="2"/>
  <c r="I59" i="2" s="1"/>
  <c r="G8" i="2"/>
  <c r="I8" i="2" s="1"/>
  <c r="G37" i="2"/>
  <c r="I37" i="2" s="1"/>
  <c r="G38" i="2"/>
  <c r="I38" i="2" s="1"/>
  <c r="G60" i="2"/>
  <c r="I60" i="2" s="1"/>
  <c r="G39" i="2"/>
  <c r="I39" i="2" s="1"/>
  <c r="G61" i="2"/>
  <c r="I61" i="2" s="1"/>
  <c r="G62" i="2"/>
  <c r="I62" i="2" s="1"/>
  <c r="G27" i="2"/>
  <c r="I27" i="2" s="1"/>
  <c r="G48" i="2"/>
  <c r="I48" i="2" s="1"/>
  <c r="G63" i="2"/>
  <c r="I63" i="2" s="1"/>
  <c r="G22" i="2"/>
  <c r="I22" i="2" s="1"/>
  <c r="G64" i="2"/>
  <c r="I64" i="2" s="1"/>
  <c r="G65" i="2"/>
  <c r="I65" i="2" s="1"/>
  <c r="G66" i="2"/>
  <c r="I66" i="2" s="1"/>
  <c r="G67" i="2"/>
  <c r="I67" i="2" s="1"/>
  <c r="G46" i="2"/>
  <c r="I46" i="2" s="1"/>
  <c r="G40" i="2"/>
  <c r="I40" i="2" s="1"/>
  <c r="G41" i="2"/>
  <c r="I41" i="2" s="1"/>
  <c r="G9" i="2"/>
  <c r="I9" i="2" s="1"/>
  <c r="G16" i="2"/>
  <c r="I16" i="2" s="1"/>
  <c r="G89" i="2"/>
  <c r="I89" i="2" s="1"/>
  <c r="I94" i="2" l="1"/>
  <c r="E112" i="2" s="1"/>
  <c r="F129" i="2" s="1"/>
  <c r="F130" i="2" s="1"/>
  <c r="F132" i="2" s="1"/>
  <c r="G132" i="2" s="1"/>
</calcChain>
</file>

<file path=xl/sharedStrings.xml><?xml version="1.0" encoding="utf-8"?>
<sst xmlns="http://schemas.openxmlformats.org/spreadsheetml/2006/main" count="565" uniqueCount="261">
  <si>
    <t>Facturas pendientes de pago</t>
  </si>
  <si>
    <t>Fecha inicio</t>
  </si>
  <si>
    <t>01/04/2025</t>
  </si>
  <si>
    <t>Fecha fin</t>
  </si>
  <si>
    <t>30/04/2025</t>
  </si>
  <si>
    <t>Nº Factura del proveedor</t>
  </si>
  <si>
    <t>Nombre Proveedor</t>
  </si>
  <si>
    <t>Nº Factura</t>
  </si>
  <si>
    <t>Fecha de registro</t>
  </si>
  <si>
    <t>Fecha aprobada</t>
  </si>
  <si>
    <t>Fecha fin periodo</t>
  </si>
  <si>
    <t>Importe total</t>
  </si>
  <si>
    <t>TOTAL</t>
  </si>
  <si>
    <t>Facturas Pagadas</t>
  </si>
  <si>
    <t>Fecha de pago</t>
  </si>
  <si>
    <t>FACT. 54/2025</t>
  </si>
  <si>
    <t>ABOGADOS AIP, S.L.</t>
  </si>
  <si>
    <t>C2025/0426</t>
  </si>
  <si>
    <t>22/04/2025</t>
  </si>
  <si>
    <t>24/04/2025</t>
  </si>
  <si>
    <t>A-25 42</t>
  </si>
  <si>
    <t>Dula Auditores</t>
  </si>
  <si>
    <t>C2025/0425</t>
  </si>
  <si>
    <t>F2500067</t>
  </si>
  <si>
    <t>INITECH CONTROL, S.L.</t>
  </si>
  <si>
    <t>C2025/0420</t>
  </si>
  <si>
    <t>17/04/2025</t>
  </si>
  <si>
    <t>BI-10956</t>
  </si>
  <si>
    <t>EUROPA TRAVEL, S.A.</t>
  </si>
  <si>
    <t>C2025/0413</t>
  </si>
  <si>
    <t>RGE-4116</t>
  </si>
  <si>
    <t>C2025/0412</t>
  </si>
  <si>
    <t>BI-10954</t>
  </si>
  <si>
    <t>C2025/0411</t>
  </si>
  <si>
    <t>RE-2550</t>
  </si>
  <si>
    <t>C2025/0410</t>
  </si>
  <si>
    <t>2508680042213</t>
  </si>
  <si>
    <t>CANON ESPAÑA, S.A.U.</t>
  </si>
  <si>
    <t>C2025/0419</t>
  </si>
  <si>
    <t>18/04/2025</t>
  </si>
  <si>
    <t>RGE-4101</t>
  </si>
  <si>
    <t>C2025/0409</t>
  </si>
  <si>
    <t>15/04/2025</t>
  </si>
  <si>
    <t>BI-10931</t>
  </si>
  <si>
    <t>C2025/0408</t>
  </si>
  <si>
    <t>RGE-4093</t>
  </si>
  <si>
    <t>C2025/0407</t>
  </si>
  <si>
    <t>BI-10927</t>
  </si>
  <si>
    <t>C2025/0406</t>
  </si>
  <si>
    <t>RE-2547</t>
  </si>
  <si>
    <t>C2025/0405</t>
  </si>
  <si>
    <t>BI-10926</t>
  </si>
  <si>
    <t>C2025/0404</t>
  </si>
  <si>
    <t>V2500319</t>
  </si>
  <si>
    <t>VALFRIMA, S.L.</t>
  </si>
  <si>
    <t>C2025/0424</t>
  </si>
  <si>
    <t>250137</t>
  </si>
  <si>
    <t>AVANCE DE PUBLICIDAD, S.L.</t>
  </si>
  <si>
    <t>C2025/0414</t>
  </si>
  <si>
    <t>16/04/2025</t>
  </si>
  <si>
    <t>A33/25</t>
  </si>
  <si>
    <t>GARRIGUES MARTÍNEZ, AMPARO (LABIENPAGÁ CATERING)</t>
  </si>
  <si>
    <t>C2025/0396</t>
  </si>
  <si>
    <t>14/04/2025</t>
  </si>
  <si>
    <t>2</t>
  </si>
  <si>
    <t>Samper Villalba, María del Remedio</t>
  </si>
  <si>
    <t>C2025/0399</t>
  </si>
  <si>
    <t>25-0000129</t>
  </si>
  <si>
    <t>Echalecu Pomares, Javier</t>
  </si>
  <si>
    <t>C2025/0397</t>
  </si>
  <si>
    <t>11/04/2025</t>
  </si>
  <si>
    <t>FACT. 47/2025</t>
  </si>
  <si>
    <t>C2025/0389</t>
  </si>
  <si>
    <t>V2500313</t>
  </si>
  <si>
    <t>C2025/0423</t>
  </si>
  <si>
    <t>F250109</t>
  </si>
  <si>
    <t>GOBE VENTURES SL</t>
  </si>
  <si>
    <t>C2025/0395</t>
  </si>
  <si>
    <t>10/04/2025</t>
  </si>
  <si>
    <t>1-000039</t>
  </si>
  <si>
    <t>ESTEBAN FERRER, JOSE</t>
  </si>
  <si>
    <t>C2025/0398</t>
  </si>
  <si>
    <t>09/04/2025</t>
  </si>
  <si>
    <t>RGE4072</t>
  </si>
  <si>
    <t>C2025/0393</t>
  </si>
  <si>
    <t>08/04/2025</t>
  </si>
  <si>
    <t>BI10872</t>
  </si>
  <si>
    <t>C2025/0392</t>
  </si>
  <si>
    <t>2025-0149</t>
  </si>
  <si>
    <t>MDOSB COMUNICACIÓN, S.L.</t>
  </si>
  <si>
    <t>C2025/0385</t>
  </si>
  <si>
    <t>25-0221</t>
  </si>
  <si>
    <t>VALBIT INGENIERIA</t>
  </si>
  <si>
    <t>C2025/0422</t>
  </si>
  <si>
    <t>25-0401</t>
  </si>
  <si>
    <t>IBOR MARTINEZ, ISABEL</t>
  </si>
  <si>
    <t>C2025/0391</t>
  </si>
  <si>
    <t>07/04/2025</t>
  </si>
  <si>
    <t>02509137</t>
  </si>
  <si>
    <t>UNIMAT PREVENCIÓN S.L.</t>
  </si>
  <si>
    <t>C2025/0381</t>
  </si>
  <si>
    <t>02509113</t>
  </si>
  <si>
    <t>C2025/0380</t>
  </si>
  <si>
    <t>09/2025</t>
  </si>
  <si>
    <t>Betania Producción de Eventos SL</t>
  </si>
  <si>
    <t>C2025/0378</t>
  </si>
  <si>
    <t>2508680032941</t>
  </si>
  <si>
    <t>C2025/0384</t>
  </si>
  <si>
    <t>2508680031411</t>
  </si>
  <si>
    <t>C2025/0383</t>
  </si>
  <si>
    <t>CONSULTORIA INFORMATICA V R, S.L. - CIVIRED</t>
  </si>
  <si>
    <t>RC2025/0002</t>
  </si>
  <si>
    <t>04/04/2025</t>
  </si>
  <si>
    <t>F25004</t>
  </si>
  <si>
    <t>HQFLEX INNOVACION, S.L.</t>
  </si>
  <si>
    <t>C2025/0400</t>
  </si>
  <si>
    <t>90/2025</t>
  </si>
  <si>
    <t>JANUS MANAGEMENT, S.L.</t>
  </si>
  <si>
    <t>C2025/0377</t>
  </si>
  <si>
    <t>C2025/0337</t>
  </si>
  <si>
    <t>202500144</t>
  </si>
  <si>
    <t>ADN Auditors and Bookkeepers (A&amp;Bk), S.L.P</t>
  </si>
  <si>
    <t>C2025/0345</t>
  </si>
  <si>
    <t>02/04/2025</t>
  </si>
  <si>
    <t>F020/2025</t>
  </si>
  <si>
    <t>QUADRE MANIPULACION DE OBRAS DE ARTE, S.L.</t>
  </si>
  <si>
    <t>C2025/0421</t>
  </si>
  <si>
    <t>21/04/2025</t>
  </si>
  <si>
    <t>504100158</t>
  </si>
  <si>
    <t>CAMILO ALBERT INSTALACIONES, S.L.L.</t>
  </si>
  <si>
    <t>C2025/0418</t>
  </si>
  <si>
    <t>512629014</t>
  </si>
  <si>
    <t>FAIN ASCENSORES, S.A.</t>
  </si>
  <si>
    <t>C2025/0417</t>
  </si>
  <si>
    <t>512629015</t>
  </si>
  <si>
    <t>C2025/0416</t>
  </si>
  <si>
    <t>520476033</t>
  </si>
  <si>
    <t>C2025/0415</t>
  </si>
  <si>
    <t>25/000133</t>
  </si>
  <si>
    <t>C2025/0403</t>
  </si>
  <si>
    <t>EXPG24/000438</t>
  </si>
  <si>
    <t>ERIO ZIGLIO</t>
  </si>
  <si>
    <t>C2025/0402</t>
  </si>
  <si>
    <t>2025-039</t>
  </si>
  <si>
    <t>SaaS Growth Partners, S.L.</t>
  </si>
  <si>
    <t>C2025/0394</t>
  </si>
  <si>
    <t>59/25</t>
  </si>
  <si>
    <t>CLUB INNOVACIÓN CV</t>
  </si>
  <si>
    <t>C2025/0390</t>
  </si>
  <si>
    <t>VV/250670</t>
  </si>
  <si>
    <t>SEGURIDAD INTEGRAL SECOEX, S.A.</t>
  </si>
  <si>
    <t>C2025/0382</t>
  </si>
  <si>
    <t>W2500047</t>
  </si>
  <si>
    <t>WLIP LABOR INTEGRACION, S.L.</t>
  </si>
  <si>
    <t>C2025/0379</t>
  </si>
  <si>
    <t>508500290</t>
  </si>
  <si>
    <t>GERMANIA DE INSTALACIONES Y SERVICIOS S.L.</t>
  </si>
  <si>
    <t>C2025/0376</t>
  </si>
  <si>
    <t>508500289</t>
  </si>
  <si>
    <t>C2025/0375</t>
  </si>
  <si>
    <t>508500288</t>
  </si>
  <si>
    <t>C2025/0374</t>
  </si>
  <si>
    <t>FAC01075</t>
  </si>
  <si>
    <t>JARDINES CON VIDA PAISAJISMO, S.L.</t>
  </si>
  <si>
    <t>C2025/0368</t>
  </si>
  <si>
    <t>A303</t>
  </si>
  <si>
    <t>SUPERNOVA ASISTENCIAS S.L.</t>
  </si>
  <si>
    <t>C2025/0363</t>
  </si>
  <si>
    <t>03/04/2025</t>
  </si>
  <si>
    <t>202501-79</t>
  </si>
  <si>
    <t>Licita &amp; Acción Consultores, S.L.</t>
  </si>
  <si>
    <t>C2025/0362</t>
  </si>
  <si>
    <t>20250293</t>
  </si>
  <si>
    <t>MENMURBIN, S.L. (TCS MENSAJEROS)</t>
  </si>
  <si>
    <t>C2025/0357</t>
  </si>
  <si>
    <t>2025/0349</t>
  </si>
  <si>
    <t>Química y Medio Ambiente, S.L.</t>
  </si>
  <si>
    <t>C2025/0343</t>
  </si>
  <si>
    <t>2501096</t>
  </si>
  <si>
    <t>RADIO TAXI METROPOLITANO DE VALENCIA, S.L.U.</t>
  </si>
  <si>
    <t>C2025/0336</t>
  </si>
  <si>
    <t>2025-0082</t>
  </si>
  <si>
    <t>C2025/0338</t>
  </si>
  <si>
    <t>V2500267</t>
  </si>
  <si>
    <t>C2025/0365</t>
  </si>
  <si>
    <t>7259100102</t>
  </si>
  <si>
    <t>ILUNION Accesibilidad</t>
  </si>
  <si>
    <t>C2025/0364</t>
  </si>
  <si>
    <t>V2500269</t>
  </si>
  <si>
    <t>C2025/0360</t>
  </si>
  <si>
    <t>V2500266</t>
  </si>
  <si>
    <t>C2025/0359</t>
  </si>
  <si>
    <t>V2500265</t>
  </si>
  <si>
    <t>C2025/0358</t>
  </si>
  <si>
    <t>425</t>
  </si>
  <si>
    <t>AGMA S.L.</t>
  </si>
  <si>
    <t>C2025/0349</t>
  </si>
  <si>
    <t>V2500268</t>
  </si>
  <si>
    <t>C2025/0348</t>
  </si>
  <si>
    <t>25/000109</t>
  </si>
  <si>
    <t>C2025/0323</t>
  </si>
  <si>
    <t>101/2025</t>
  </si>
  <si>
    <t>VIA CULTURAL AMBEL S.L.</t>
  </si>
  <si>
    <t>C2025/0388</t>
  </si>
  <si>
    <t>25/000108</t>
  </si>
  <si>
    <t>C2025/0322</t>
  </si>
  <si>
    <t>2501834</t>
  </si>
  <si>
    <t>HIGIMAN, S.L.</t>
  </si>
  <si>
    <t>C2025/0370</t>
  </si>
  <si>
    <t>2501835</t>
  </si>
  <si>
    <t>C2025/0369</t>
  </si>
  <si>
    <t>093/2025</t>
  </si>
  <si>
    <t>C2025/0387</t>
  </si>
  <si>
    <t>FPR25B/0105</t>
  </si>
  <si>
    <t>BOID 24 MANTENIMIENTO, S.L.</t>
  </si>
  <si>
    <t>C2025/0371</t>
  </si>
  <si>
    <t>A2025FC0500732</t>
  </si>
  <si>
    <t>EMPRESA MIXTA VALENCIANA DE AGUAS, S.A. - EMIVASA</t>
  </si>
  <si>
    <t>C2025/0355</t>
  </si>
  <si>
    <t>091/2025</t>
  </si>
  <si>
    <t>C2025/0386</t>
  </si>
  <si>
    <t>504100133</t>
  </si>
  <si>
    <t>C2025/0367</t>
  </si>
  <si>
    <t>ES5MPC4AEUI</t>
  </si>
  <si>
    <t>AMAZON EU SARL</t>
  </si>
  <si>
    <t>C2025/0346</t>
  </si>
  <si>
    <t>CI0924152199</t>
  </si>
  <si>
    <t>VODAFONE ESPAÑA S.A.U</t>
  </si>
  <si>
    <t>C2025/0352</t>
  </si>
  <si>
    <t>V2500270</t>
  </si>
  <si>
    <t>C2025/0361</t>
  </si>
  <si>
    <t>ES5KJTZAEUI</t>
  </si>
  <si>
    <t>C2025/0351</t>
  </si>
  <si>
    <t>HA25-000000212</t>
  </si>
  <si>
    <t>C2025/0354</t>
  </si>
  <si>
    <t>HK25-000001223</t>
  </si>
  <si>
    <t>C2025/0353</t>
  </si>
  <si>
    <t>ES50015D0EH63I</t>
  </si>
  <si>
    <t>SHENZHENSHI XINQILIU DIANZI SHANGWU</t>
  </si>
  <si>
    <t>C2025/0350</t>
  </si>
  <si>
    <t>ES5IX2GAEUI</t>
  </si>
  <si>
    <t>C2025/0339</t>
  </si>
  <si>
    <t>FPR25B/0046</t>
  </si>
  <si>
    <t>C2025/0373</t>
  </si>
  <si>
    <t>FAV25B/0210</t>
  </si>
  <si>
    <t>C2025/0372</t>
  </si>
  <si>
    <t>25/000023</t>
  </si>
  <si>
    <t>C2025/0324</t>
  </si>
  <si>
    <t>RE-2243</t>
  </si>
  <si>
    <t>C2025/0344</t>
  </si>
  <si>
    <t>Dias de pago</t>
  </si>
  <si>
    <t>RATIO DE LAS OPERACIONES PENDIENTES DE PAGO</t>
  </si>
  <si>
    <t>IMPORTE DE LOS PAGOS PENDIENTES</t>
  </si>
  <si>
    <t>RATIO DE LAS OPERACIONES PAGADAS</t>
  </si>
  <si>
    <t xml:space="preserve">IMPORTE DE LOS PAGOS </t>
  </si>
  <si>
    <t>NUMERADOR</t>
  </si>
  <si>
    <t>RATIO OP PDTES *IMPORTE OP PDTES</t>
  </si>
  <si>
    <t>RATIO OP PAGADAS*IMPORTE OP PAGADAS</t>
  </si>
  <si>
    <t>DENOMINADOR</t>
  </si>
  <si>
    <t>IMPORTE PDTE + IMPORTE PAGADO</t>
  </si>
  <si>
    <t>PMP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</si>
</sst>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#,##0.000"/>
    <numFmt numFmtId="166" formatCode="_-* #,##0.00\ [$€-C0A]_-;\-* #,##0.00\ [$€-C0A]_-;_-* &quot;-&quot;??\ [$€-C0A]_-;_-@_-"/>
  </numFmts>
  <fonts count="6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0606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/>
    <xf numFmtId="0" fontId="2" fillId="0" borderId="0" xfId="0" applyFont="1"/>
    <xf numFmtId="164" fontId="0" fillId="0" borderId="0" xfId="0" applyNumberFormat="1"/>
    <xf numFmtId="0" fontId="3" fillId="2" borderId="0" xfId="0" applyFont="1" applyFill="1"/>
    <xf numFmtId="0" fontId="4" fillId="0" borderId="0" xfId="0" applyFont="1"/>
    <xf numFmtId="164" fontId="4" fillId="0" borderId="0" xfId="0" applyNumberFormat="1" applyFont="1"/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/>
    </xf>
    <xf numFmtId="166" fontId="1" fillId="2" borderId="0" xfId="0" applyNumberFormat="1" applyFont="1" applyFill="1"/>
    <xf numFmtId="44" fontId="0" fillId="0" borderId="0" xfId="0" applyNumberFormat="1"/>
    <xf numFmtId="2" fontId="1" fillId="2" borderId="0" xfId="0" applyNumberFormat="1" applyFont="1" applyFill="1" applyAlignment="1">
      <alignment horizontal="right" wrapText="1"/>
    </xf>
    <xf numFmtId="0" fontId="5" fillId="3" borderId="0" xfId="0" applyFont="1" applyFill="1"/>
    <xf numFmtId="166" fontId="5" fillId="3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"/>
  <sheetViews>
    <sheetView workbookViewId="0">
      <selection activeCell="F21" sqref="F21"/>
    </sheetView>
  </sheetViews>
  <sheetFormatPr baseColWidth="10" defaultColWidth="9.140625" defaultRowHeight="15" x14ac:dyDescent="0.25"/>
  <cols>
    <col min="1" max="1" width="47.42578125" customWidth="1"/>
    <col min="2" max="3" width="20.7109375" customWidth="1"/>
    <col min="4" max="4" width="41.140625" customWidth="1"/>
    <col min="5" max="8" width="20.7109375" customWidth="1"/>
    <col min="9" max="14" width="15.7109375" customWidth="1"/>
  </cols>
  <sheetData>
    <row r="1" spans="1:7" x14ac:dyDescent="0.25">
      <c r="A1" s="4" t="s">
        <v>0</v>
      </c>
      <c r="B1" s="5"/>
      <c r="C1" s="5"/>
      <c r="D1" s="5"/>
      <c r="E1" s="5"/>
      <c r="F1" s="5"/>
      <c r="G1" s="5"/>
    </row>
    <row r="2" spans="1:7" x14ac:dyDescent="0.25">
      <c r="A2" s="4" t="s">
        <v>1</v>
      </c>
      <c r="B2" s="5" t="s">
        <v>2</v>
      </c>
      <c r="C2" s="5"/>
      <c r="D2" s="5"/>
      <c r="E2" s="5"/>
      <c r="F2" s="5"/>
      <c r="G2" s="5"/>
    </row>
    <row r="3" spans="1:7" x14ac:dyDescent="0.25">
      <c r="A3" s="4" t="s">
        <v>3</v>
      </c>
      <c r="B3" s="5" t="s">
        <v>4</v>
      </c>
      <c r="C3" s="5"/>
      <c r="D3" s="5"/>
      <c r="E3" s="5"/>
      <c r="F3" s="5"/>
      <c r="G3" s="5"/>
    </row>
    <row r="4" spans="1:7" x14ac:dyDescent="0.25">
      <c r="A4" s="5"/>
      <c r="B4" s="5"/>
      <c r="C4" s="5"/>
      <c r="D4" s="5"/>
      <c r="E4" s="5"/>
      <c r="F4" s="5"/>
      <c r="G4" s="5"/>
    </row>
    <row r="5" spans="1:7" x14ac:dyDescent="0.25">
      <c r="A5" s="4" t="s">
        <v>5</v>
      </c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</row>
    <row r="6" spans="1:7" x14ac:dyDescent="0.25">
      <c r="A6" s="5"/>
      <c r="B6" s="5"/>
      <c r="C6" s="5"/>
      <c r="D6" s="5"/>
      <c r="E6" s="4" t="s">
        <v>12</v>
      </c>
      <c r="F6" s="6">
        <v>0</v>
      </c>
      <c r="G6" s="5"/>
    </row>
    <row r="7" spans="1:7" x14ac:dyDescent="0.25">
      <c r="A7" s="5"/>
      <c r="B7" s="5"/>
      <c r="C7" s="5"/>
      <c r="D7" s="5"/>
      <c r="E7" s="5"/>
      <c r="F7" s="5"/>
      <c r="G7" s="5"/>
    </row>
    <row r="15" spans="1:7" x14ac:dyDescent="0.25">
      <c r="C15" s="1" t="s">
        <v>251</v>
      </c>
      <c r="D15" s="1"/>
      <c r="E15" s="1">
        <v>0</v>
      </c>
    </row>
    <row r="16" spans="1:7" x14ac:dyDescent="0.25">
      <c r="C16" s="1" t="s">
        <v>252</v>
      </c>
      <c r="D16" s="1"/>
      <c r="E16" s="1">
        <v>0</v>
      </c>
    </row>
  </sheetData>
  <pageMargins left="0.7" right="0.7" top="0.75" bottom="0.75" header="0.3" footer="0.3"/>
  <pageSetup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4CC79-0551-42C7-AC8C-EA21E8F1B9F6}">
  <dimension ref="A1:I132"/>
  <sheetViews>
    <sheetView tabSelected="1" topLeftCell="B91" workbookViewId="0">
      <selection activeCell="E4" sqref="E4"/>
    </sheetView>
  </sheetViews>
  <sheetFormatPr baseColWidth="10" defaultColWidth="9.140625" defaultRowHeight="15" x14ac:dyDescent="0.25"/>
  <cols>
    <col min="1" max="4" width="30.7109375" customWidth="1"/>
    <col min="5" max="5" width="54.42578125" customWidth="1"/>
    <col min="6" max="11" width="30.7109375" customWidth="1"/>
    <col min="12" max="25" width="20.7109375" customWidth="1"/>
  </cols>
  <sheetData>
    <row r="1" spans="1:9" x14ac:dyDescent="0.25">
      <c r="A1" s="1" t="s">
        <v>13</v>
      </c>
    </row>
    <row r="2" spans="1:9" x14ac:dyDescent="0.25">
      <c r="A2" s="1" t="s">
        <v>1</v>
      </c>
      <c r="B2" s="2" t="s">
        <v>2</v>
      </c>
    </row>
    <row r="3" spans="1:9" x14ac:dyDescent="0.25">
      <c r="A3" s="1" t="s">
        <v>3</v>
      </c>
      <c r="B3" s="2" t="s">
        <v>4</v>
      </c>
    </row>
    <row r="5" spans="1:9" x14ac:dyDescent="0.25">
      <c r="A5" s="1" t="s">
        <v>5</v>
      </c>
      <c r="B5" s="1" t="s">
        <v>6</v>
      </c>
      <c r="C5" s="1" t="s">
        <v>7</v>
      </c>
      <c r="D5" s="1" t="s">
        <v>8</v>
      </c>
      <c r="E5" s="1" t="s">
        <v>9</v>
      </c>
      <c r="F5" s="1" t="s">
        <v>14</v>
      </c>
      <c r="G5" s="1" t="s">
        <v>250</v>
      </c>
      <c r="H5" s="1" t="s">
        <v>11</v>
      </c>
      <c r="I5" s="1"/>
    </row>
    <row r="6" spans="1:9" x14ac:dyDescent="0.25">
      <c r="A6" s="2" t="s">
        <v>194</v>
      </c>
      <c r="B6" s="2" t="s">
        <v>195</v>
      </c>
      <c r="C6" s="2" t="s">
        <v>196</v>
      </c>
      <c r="D6" s="2" t="s">
        <v>2</v>
      </c>
      <c r="E6" s="2" t="s">
        <v>78</v>
      </c>
      <c r="F6" s="2" t="s">
        <v>63</v>
      </c>
      <c r="G6" s="2">
        <f>F6-D6</f>
        <v>13</v>
      </c>
      <c r="H6" s="11">
        <v>968</v>
      </c>
      <c r="I6" s="11">
        <f>G6*H6</f>
        <v>12584</v>
      </c>
    </row>
    <row r="7" spans="1:9" x14ac:dyDescent="0.25">
      <c r="A7" s="2" t="s">
        <v>199</v>
      </c>
      <c r="B7" s="2" t="s">
        <v>110</v>
      </c>
      <c r="C7" s="2" t="s">
        <v>200</v>
      </c>
      <c r="D7" s="2" t="s">
        <v>2</v>
      </c>
      <c r="E7" s="2" t="s">
        <v>123</v>
      </c>
      <c r="F7" s="2" t="s">
        <v>97</v>
      </c>
      <c r="G7" s="2">
        <f>F7-D7</f>
        <v>6</v>
      </c>
      <c r="H7" s="11">
        <v>2616.94</v>
      </c>
      <c r="I7" s="11">
        <f>G7*H7</f>
        <v>15701.64</v>
      </c>
    </row>
    <row r="8" spans="1:9" x14ac:dyDescent="0.25">
      <c r="A8" s="2" t="s">
        <v>204</v>
      </c>
      <c r="B8" s="2" t="s">
        <v>110</v>
      </c>
      <c r="C8" s="2" t="s">
        <v>205</v>
      </c>
      <c r="D8" s="2" t="s">
        <v>2</v>
      </c>
      <c r="E8" s="2" t="s">
        <v>123</v>
      </c>
      <c r="F8" s="2" t="s">
        <v>97</v>
      </c>
      <c r="G8" s="2">
        <f>F8-D8</f>
        <v>6</v>
      </c>
      <c r="H8" s="11">
        <v>423.35</v>
      </c>
      <c r="I8" s="11">
        <f>G8*H8</f>
        <v>2540.1000000000004</v>
      </c>
    </row>
    <row r="9" spans="1:9" x14ac:dyDescent="0.25">
      <c r="A9" s="2" t="s">
        <v>246</v>
      </c>
      <c r="B9" s="2" t="s">
        <v>110</v>
      </c>
      <c r="C9" s="2" t="s">
        <v>247</v>
      </c>
      <c r="D9" s="2" t="s">
        <v>2</v>
      </c>
      <c r="E9" s="2" t="s">
        <v>123</v>
      </c>
      <c r="F9" s="2" t="s">
        <v>97</v>
      </c>
      <c r="G9" s="2">
        <f>F9-D9</f>
        <v>6</v>
      </c>
      <c r="H9" s="11">
        <v>599.67999999999995</v>
      </c>
      <c r="I9" s="11">
        <f>G9*H9</f>
        <v>3598.08</v>
      </c>
    </row>
    <row r="10" spans="1:9" x14ac:dyDescent="0.25">
      <c r="A10" s="2" t="s">
        <v>120</v>
      </c>
      <c r="B10" s="2" t="s">
        <v>121</v>
      </c>
      <c r="C10" s="2" t="s">
        <v>122</v>
      </c>
      <c r="D10" s="2" t="s">
        <v>123</v>
      </c>
      <c r="E10" s="2" t="s">
        <v>85</v>
      </c>
      <c r="F10" s="2" t="s">
        <v>63</v>
      </c>
      <c r="G10" s="2">
        <f>F10-D10</f>
        <v>12</v>
      </c>
      <c r="H10" s="11">
        <v>786.5</v>
      </c>
      <c r="I10" s="11">
        <f>G10*H10</f>
        <v>9438</v>
      </c>
    </row>
    <row r="11" spans="1:9" x14ac:dyDescent="0.25">
      <c r="A11" s="2" t="s">
        <v>172</v>
      </c>
      <c r="B11" s="2" t="s">
        <v>173</v>
      </c>
      <c r="C11" s="2" t="s">
        <v>174</v>
      </c>
      <c r="D11" s="2" t="s">
        <v>123</v>
      </c>
      <c r="E11" s="2" t="s">
        <v>63</v>
      </c>
      <c r="F11" s="2" t="s">
        <v>18</v>
      </c>
      <c r="G11" s="2">
        <f>F11-D11</f>
        <v>20</v>
      </c>
      <c r="H11" s="11">
        <v>8.01</v>
      </c>
      <c r="I11" s="11">
        <f>G11*H11</f>
        <v>160.19999999999999</v>
      </c>
    </row>
    <row r="12" spans="1:9" x14ac:dyDescent="0.25">
      <c r="A12" s="2" t="s">
        <v>175</v>
      </c>
      <c r="B12" s="2" t="s">
        <v>176</v>
      </c>
      <c r="C12" s="2" t="s">
        <v>177</v>
      </c>
      <c r="D12" s="2" t="s">
        <v>123</v>
      </c>
      <c r="E12" s="2" t="s">
        <v>85</v>
      </c>
      <c r="F12" s="2" t="s">
        <v>63</v>
      </c>
      <c r="G12" s="2">
        <f>F12-D12</f>
        <v>12</v>
      </c>
      <c r="H12" s="11">
        <v>1718.42</v>
      </c>
      <c r="I12" s="11">
        <f>G12*H12</f>
        <v>20621.04</v>
      </c>
    </row>
    <row r="13" spans="1:9" x14ac:dyDescent="0.25">
      <c r="A13" s="2" t="s">
        <v>178</v>
      </c>
      <c r="B13" s="2" t="s">
        <v>179</v>
      </c>
      <c r="C13" s="2" t="s">
        <v>180</v>
      </c>
      <c r="D13" s="2" t="s">
        <v>123</v>
      </c>
      <c r="E13" s="2" t="s">
        <v>123</v>
      </c>
      <c r="F13" s="2" t="s">
        <v>97</v>
      </c>
      <c r="G13" s="2">
        <f>F13-D13</f>
        <v>5</v>
      </c>
      <c r="H13" s="11">
        <v>676.4</v>
      </c>
      <c r="I13" s="11">
        <f>G13*H13</f>
        <v>3382</v>
      </c>
    </row>
    <row r="14" spans="1:9" x14ac:dyDescent="0.25">
      <c r="A14" s="2" t="s">
        <v>181</v>
      </c>
      <c r="B14" s="2" t="s">
        <v>89</v>
      </c>
      <c r="C14" s="2" t="s">
        <v>182</v>
      </c>
      <c r="D14" s="2" t="s">
        <v>123</v>
      </c>
      <c r="E14" s="2" t="s">
        <v>112</v>
      </c>
      <c r="F14" s="2" t="s">
        <v>97</v>
      </c>
      <c r="G14" s="2">
        <f>F14-D14</f>
        <v>5</v>
      </c>
      <c r="H14" s="11">
        <v>59169</v>
      </c>
      <c r="I14" s="11">
        <f>G14*H14</f>
        <v>295845</v>
      </c>
    </row>
    <row r="15" spans="1:9" x14ac:dyDescent="0.25">
      <c r="A15" s="2" t="s">
        <v>197</v>
      </c>
      <c r="B15" s="2" t="s">
        <v>54</v>
      </c>
      <c r="C15" s="2" t="s">
        <v>198</v>
      </c>
      <c r="D15" s="2" t="s">
        <v>123</v>
      </c>
      <c r="E15" s="2" t="s">
        <v>78</v>
      </c>
      <c r="F15" s="2" t="s">
        <v>63</v>
      </c>
      <c r="G15" s="2">
        <f>F15-D15</f>
        <v>12</v>
      </c>
      <c r="H15" s="11">
        <v>756.25</v>
      </c>
      <c r="I15" s="11">
        <f>G15*H15</f>
        <v>9075</v>
      </c>
    </row>
    <row r="16" spans="1:9" x14ac:dyDescent="0.25">
      <c r="A16" s="2" t="s">
        <v>248</v>
      </c>
      <c r="B16" s="2" t="s">
        <v>28</v>
      </c>
      <c r="C16" s="2" t="s">
        <v>249</v>
      </c>
      <c r="D16" s="2" t="s">
        <v>123</v>
      </c>
      <c r="E16" s="2" t="s">
        <v>112</v>
      </c>
      <c r="F16" s="2" t="s">
        <v>63</v>
      </c>
      <c r="G16" s="2">
        <f>F16-D16</f>
        <v>12</v>
      </c>
      <c r="H16" s="11">
        <v>448.85</v>
      </c>
      <c r="I16" s="11">
        <f>G16*H16</f>
        <v>5386.2000000000007</v>
      </c>
    </row>
    <row r="17" spans="1:9" x14ac:dyDescent="0.25">
      <c r="A17" s="2" t="s">
        <v>165</v>
      </c>
      <c r="B17" s="2" t="s">
        <v>166</v>
      </c>
      <c r="C17" s="2" t="s">
        <v>167</v>
      </c>
      <c r="D17" s="2" t="s">
        <v>168</v>
      </c>
      <c r="E17" s="2" t="s">
        <v>63</v>
      </c>
      <c r="F17" s="2" t="s">
        <v>18</v>
      </c>
      <c r="G17" s="2">
        <f>F17-D17</f>
        <v>19</v>
      </c>
      <c r="H17" s="11">
        <v>3288.78</v>
      </c>
      <c r="I17" s="11">
        <f>G17*H17</f>
        <v>62486.820000000007</v>
      </c>
    </row>
    <row r="18" spans="1:9" x14ac:dyDescent="0.25">
      <c r="A18" s="2" t="s">
        <v>169</v>
      </c>
      <c r="B18" s="2" t="s">
        <v>170</v>
      </c>
      <c r="C18" s="2" t="s">
        <v>171</v>
      </c>
      <c r="D18" s="2" t="s">
        <v>168</v>
      </c>
      <c r="E18" s="2" t="s">
        <v>63</v>
      </c>
      <c r="F18" s="2" t="s">
        <v>18</v>
      </c>
      <c r="G18" s="2">
        <f>F18-D18</f>
        <v>19</v>
      </c>
      <c r="H18" s="11">
        <v>364.95</v>
      </c>
      <c r="I18" s="11">
        <f>G18*H18</f>
        <v>6934.05</v>
      </c>
    </row>
    <row r="19" spans="1:9" x14ac:dyDescent="0.25">
      <c r="A19" s="2" t="s">
        <v>188</v>
      </c>
      <c r="B19" s="2" t="s">
        <v>54</v>
      </c>
      <c r="C19" s="2" t="s">
        <v>189</v>
      </c>
      <c r="D19" s="2" t="s">
        <v>168</v>
      </c>
      <c r="E19" s="2" t="s">
        <v>63</v>
      </c>
      <c r="F19" s="2" t="s">
        <v>18</v>
      </c>
      <c r="G19" s="2">
        <f>F19-D19</f>
        <v>19</v>
      </c>
      <c r="H19" s="11">
        <v>205.7</v>
      </c>
      <c r="I19" s="11">
        <f>G19*H19</f>
        <v>3908.2999999999997</v>
      </c>
    </row>
    <row r="20" spans="1:9" x14ac:dyDescent="0.25">
      <c r="A20" s="2" t="s">
        <v>190</v>
      </c>
      <c r="B20" s="2" t="s">
        <v>54</v>
      </c>
      <c r="C20" s="2" t="s">
        <v>191</v>
      </c>
      <c r="D20" s="2" t="s">
        <v>168</v>
      </c>
      <c r="E20" s="2" t="s">
        <v>63</v>
      </c>
      <c r="F20" s="2" t="s">
        <v>18</v>
      </c>
      <c r="G20" s="2">
        <f>F20-D20</f>
        <v>19</v>
      </c>
      <c r="H20" s="11">
        <v>151.25</v>
      </c>
      <c r="I20" s="11">
        <f>G20*H20</f>
        <v>2873.75</v>
      </c>
    </row>
    <row r="21" spans="1:9" x14ac:dyDescent="0.25">
      <c r="A21" s="2" t="s">
        <v>192</v>
      </c>
      <c r="B21" s="2" t="s">
        <v>54</v>
      </c>
      <c r="C21" s="2" t="s">
        <v>193</v>
      </c>
      <c r="D21" s="2" t="s">
        <v>168</v>
      </c>
      <c r="E21" s="2" t="s">
        <v>63</v>
      </c>
      <c r="F21" s="2" t="s">
        <v>18</v>
      </c>
      <c r="G21" s="2">
        <f>F21-D21</f>
        <v>19</v>
      </c>
      <c r="H21" s="11">
        <v>151.25</v>
      </c>
      <c r="I21" s="11">
        <f>G21*H21</f>
        <v>2873.75</v>
      </c>
    </row>
    <row r="22" spans="1:9" x14ac:dyDescent="0.25">
      <c r="A22" s="2" t="s">
        <v>229</v>
      </c>
      <c r="B22" s="2" t="s">
        <v>54</v>
      </c>
      <c r="C22" s="2" t="s">
        <v>230</v>
      </c>
      <c r="D22" s="2" t="s">
        <v>168</v>
      </c>
      <c r="E22" s="2" t="s">
        <v>63</v>
      </c>
      <c r="F22" s="2" t="s">
        <v>18</v>
      </c>
      <c r="G22" s="2">
        <f>F22-D22</f>
        <v>19</v>
      </c>
      <c r="H22" s="11">
        <v>809.49</v>
      </c>
      <c r="I22" s="11">
        <f>G22*H22</f>
        <v>15380.31</v>
      </c>
    </row>
    <row r="23" spans="1:9" x14ac:dyDescent="0.25">
      <c r="A23" s="2"/>
      <c r="B23" s="2" t="s">
        <v>110</v>
      </c>
      <c r="C23" s="2" t="s">
        <v>111</v>
      </c>
      <c r="D23" s="2" t="s">
        <v>112</v>
      </c>
      <c r="E23" s="2" t="s">
        <v>112</v>
      </c>
      <c r="F23" s="2" t="s">
        <v>112</v>
      </c>
      <c r="G23" s="2">
        <f>F23-D23</f>
        <v>0</v>
      </c>
      <c r="H23" s="11">
        <v>-2383.6999999999998</v>
      </c>
      <c r="I23" s="11">
        <f>G23*H23</f>
        <v>0</v>
      </c>
    </row>
    <row r="24" spans="1:9" x14ac:dyDescent="0.25">
      <c r="A24" s="2"/>
      <c r="B24" s="2" t="s">
        <v>110</v>
      </c>
      <c r="C24" s="2" t="s">
        <v>119</v>
      </c>
      <c r="D24" s="2" t="s">
        <v>112</v>
      </c>
      <c r="E24" s="2" t="s">
        <v>112</v>
      </c>
      <c r="F24" s="2" t="s">
        <v>112</v>
      </c>
      <c r="G24" s="2">
        <f>F24-D24</f>
        <v>0</v>
      </c>
      <c r="H24" s="11">
        <v>2383.6999999999998</v>
      </c>
      <c r="I24" s="11">
        <f>G24*H24</f>
        <v>0</v>
      </c>
    </row>
    <row r="25" spans="1:9" x14ac:dyDescent="0.25">
      <c r="A25" s="2" t="s">
        <v>183</v>
      </c>
      <c r="B25" s="2" t="s">
        <v>54</v>
      </c>
      <c r="C25" s="2" t="s">
        <v>184</v>
      </c>
      <c r="D25" s="2" t="s">
        <v>112</v>
      </c>
      <c r="E25" s="2" t="s">
        <v>63</v>
      </c>
      <c r="F25" s="2" t="s">
        <v>18</v>
      </c>
      <c r="G25" s="2">
        <f>F25-D25</f>
        <v>18</v>
      </c>
      <c r="H25" s="11">
        <v>477.95</v>
      </c>
      <c r="I25" s="11">
        <f>G25*H25</f>
        <v>8603.1</v>
      </c>
    </row>
    <row r="26" spans="1:9" x14ac:dyDescent="0.25">
      <c r="A26" s="2" t="s">
        <v>185</v>
      </c>
      <c r="B26" s="2" t="s">
        <v>186</v>
      </c>
      <c r="C26" s="2" t="s">
        <v>187</v>
      </c>
      <c r="D26" s="2" t="s">
        <v>112</v>
      </c>
      <c r="E26" s="2" t="s">
        <v>63</v>
      </c>
      <c r="F26" s="2" t="s">
        <v>18</v>
      </c>
      <c r="G26" s="2">
        <f>F26-D26</f>
        <v>18</v>
      </c>
      <c r="H26" s="11">
        <v>10704.87</v>
      </c>
      <c r="I26" s="11">
        <f>G26*H26</f>
        <v>192687.66</v>
      </c>
    </row>
    <row r="27" spans="1:9" x14ac:dyDescent="0.25">
      <c r="A27" s="2" t="s">
        <v>221</v>
      </c>
      <c r="B27" s="2" t="s">
        <v>129</v>
      </c>
      <c r="C27" s="2" t="s">
        <v>222</v>
      </c>
      <c r="D27" s="2" t="s">
        <v>112</v>
      </c>
      <c r="E27" s="2" t="s">
        <v>63</v>
      </c>
      <c r="F27" s="2" t="s">
        <v>18</v>
      </c>
      <c r="G27" s="2">
        <f>F27-D27</f>
        <v>18</v>
      </c>
      <c r="H27" s="11">
        <v>540.13</v>
      </c>
      <c r="I27" s="11">
        <f>G27*H27</f>
        <v>9722.34</v>
      </c>
    </row>
    <row r="28" spans="1:9" x14ac:dyDescent="0.25">
      <c r="A28" s="2" t="s">
        <v>94</v>
      </c>
      <c r="B28" s="2" t="s">
        <v>95</v>
      </c>
      <c r="C28" s="2" t="s">
        <v>96</v>
      </c>
      <c r="D28" s="2" t="s">
        <v>97</v>
      </c>
      <c r="E28" s="2" t="s">
        <v>42</v>
      </c>
      <c r="F28" s="2" t="s">
        <v>18</v>
      </c>
      <c r="G28" s="2">
        <f>F28-D28</f>
        <v>15</v>
      </c>
      <c r="H28" s="11">
        <v>2650</v>
      </c>
      <c r="I28" s="11">
        <f>G28*H28</f>
        <v>39750</v>
      </c>
    </row>
    <row r="29" spans="1:9" x14ac:dyDescent="0.25">
      <c r="A29" s="2" t="s">
        <v>103</v>
      </c>
      <c r="B29" s="2" t="s">
        <v>104</v>
      </c>
      <c r="C29" s="2" t="s">
        <v>105</v>
      </c>
      <c r="D29" s="2" t="s">
        <v>97</v>
      </c>
      <c r="E29" s="2" t="s">
        <v>63</v>
      </c>
      <c r="F29" s="2" t="s">
        <v>18</v>
      </c>
      <c r="G29" s="2">
        <f>F29-D29</f>
        <v>15</v>
      </c>
      <c r="H29" s="11">
        <v>798.6</v>
      </c>
      <c r="I29" s="11">
        <f>G29*H29</f>
        <v>11979</v>
      </c>
    </row>
    <row r="30" spans="1:9" x14ac:dyDescent="0.25">
      <c r="A30" s="2" t="s">
        <v>113</v>
      </c>
      <c r="B30" s="2" t="s">
        <v>114</v>
      </c>
      <c r="C30" s="2" t="s">
        <v>115</v>
      </c>
      <c r="D30" s="2" t="s">
        <v>97</v>
      </c>
      <c r="E30" s="2" t="s">
        <v>59</v>
      </c>
      <c r="F30" s="2" t="s">
        <v>18</v>
      </c>
      <c r="G30" s="2">
        <f>F30-D30</f>
        <v>15</v>
      </c>
      <c r="H30" s="11">
        <v>1808.95</v>
      </c>
      <c r="I30" s="11">
        <f>G30*H30</f>
        <v>27134.25</v>
      </c>
    </row>
    <row r="31" spans="1:9" x14ac:dyDescent="0.25">
      <c r="A31" s="2" t="s">
        <v>116</v>
      </c>
      <c r="B31" s="2" t="s">
        <v>117</v>
      </c>
      <c r="C31" s="2" t="s">
        <v>118</v>
      </c>
      <c r="D31" s="2" t="s">
        <v>97</v>
      </c>
      <c r="E31" s="2" t="s">
        <v>63</v>
      </c>
      <c r="F31" s="2" t="s">
        <v>18</v>
      </c>
      <c r="G31" s="2">
        <f>F31-D31</f>
        <v>15</v>
      </c>
      <c r="H31" s="11">
        <v>17182</v>
      </c>
      <c r="I31" s="11">
        <f>G31*H31</f>
        <v>257730</v>
      </c>
    </row>
    <row r="32" spans="1:9" x14ac:dyDescent="0.25">
      <c r="A32" s="2" t="s">
        <v>140</v>
      </c>
      <c r="B32" s="2" t="s">
        <v>141</v>
      </c>
      <c r="C32" s="2" t="s">
        <v>142</v>
      </c>
      <c r="D32" s="2" t="s">
        <v>97</v>
      </c>
      <c r="E32" s="2" t="s">
        <v>42</v>
      </c>
      <c r="F32" s="2" t="s">
        <v>18</v>
      </c>
      <c r="G32" s="2">
        <f>F32-D32</f>
        <v>15</v>
      </c>
      <c r="H32" s="11">
        <v>2700</v>
      </c>
      <c r="I32" s="11">
        <f>G32*H32</f>
        <v>40500</v>
      </c>
    </row>
    <row r="33" spans="1:9" x14ac:dyDescent="0.25">
      <c r="A33" s="2" t="s">
        <v>155</v>
      </c>
      <c r="B33" s="2" t="s">
        <v>156</v>
      </c>
      <c r="C33" s="2" t="s">
        <v>157</v>
      </c>
      <c r="D33" s="2" t="s">
        <v>97</v>
      </c>
      <c r="E33" s="2" t="s">
        <v>63</v>
      </c>
      <c r="F33" s="2" t="s">
        <v>18</v>
      </c>
      <c r="G33" s="2">
        <f>F33-D33</f>
        <v>15</v>
      </c>
      <c r="H33" s="11">
        <v>199.82</v>
      </c>
      <c r="I33" s="11">
        <f>G33*H33</f>
        <v>2997.2999999999997</v>
      </c>
    </row>
    <row r="34" spans="1:9" x14ac:dyDescent="0.25">
      <c r="A34" s="2" t="s">
        <v>158</v>
      </c>
      <c r="B34" s="2" t="s">
        <v>156</v>
      </c>
      <c r="C34" s="2" t="s">
        <v>159</v>
      </c>
      <c r="D34" s="2" t="s">
        <v>97</v>
      </c>
      <c r="E34" s="2" t="s">
        <v>63</v>
      </c>
      <c r="F34" s="2" t="s">
        <v>18</v>
      </c>
      <c r="G34" s="2">
        <f>F34-D34</f>
        <v>15</v>
      </c>
      <c r="H34" s="11">
        <v>1526.29</v>
      </c>
      <c r="I34" s="11">
        <f>G34*H34</f>
        <v>22894.35</v>
      </c>
    </row>
    <row r="35" spans="1:9" x14ac:dyDescent="0.25">
      <c r="A35" s="2" t="s">
        <v>160</v>
      </c>
      <c r="B35" s="2" t="s">
        <v>156</v>
      </c>
      <c r="C35" s="2" t="s">
        <v>161</v>
      </c>
      <c r="D35" s="2" t="s">
        <v>97</v>
      </c>
      <c r="E35" s="2" t="s">
        <v>63</v>
      </c>
      <c r="F35" s="2" t="s">
        <v>18</v>
      </c>
      <c r="G35" s="2">
        <f>F35-D35</f>
        <v>15</v>
      </c>
      <c r="H35" s="11">
        <v>1878.37</v>
      </c>
      <c r="I35" s="11">
        <f>G35*H35</f>
        <v>28175.55</v>
      </c>
    </row>
    <row r="36" spans="1:9" x14ac:dyDescent="0.25">
      <c r="A36" s="2" t="s">
        <v>162</v>
      </c>
      <c r="B36" s="2" t="s">
        <v>163</v>
      </c>
      <c r="C36" s="2" t="s">
        <v>164</v>
      </c>
      <c r="D36" s="2" t="s">
        <v>97</v>
      </c>
      <c r="E36" s="2" t="s">
        <v>63</v>
      </c>
      <c r="F36" s="2" t="s">
        <v>18</v>
      </c>
      <c r="G36" s="2">
        <f>F36-D36</f>
        <v>15</v>
      </c>
      <c r="H36" s="11">
        <v>726</v>
      </c>
      <c r="I36" s="11">
        <f>G36*H36</f>
        <v>10890</v>
      </c>
    </row>
    <row r="37" spans="1:9" x14ac:dyDescent="0.25">
      <c r="A37" s="2" t="s">
        <v>206</v>
      </c>
      <c r="B37" s="2" t="s">
        <v>207</v>
      </c>
      <c r="C37" s="2" t="s">
        <v>208</v>
      </c>
      <c r="D37" s="2" t="s">
        <v>97</v>
      </c>
      <c r="E37" s="2" t="s">
        <v>63</v>
      </c>
      <c r="F37" s="2" t="s">
        <v>18</v>
      </c>
      <c r="G37" s="2">
        <f>F37-D37</f>
        <v>15</v>
      </c>
      <c r="H37" s="11">
        <v>563.28</v>
      </c>
      <c r="I37" s="11">
        <f>G37*H37</f>
        <v>8449.1999999999989</v>
      </c>
    </row>
    <row r="38" spans="1:9" x14ac:dyDescent="0.25">
      <c r="A38" s="2" t="s">
        <v>209</v>
      </c>
      <c r="B38" s="2" t="s">
        <v>207</v>
      </c>
      <c r="C38" s="2" t="s">
        <v>210</v>
      </c>
      <c r="D38" s="2" t="s">
        <v>97</v>
      </c>
      <c r="E38" s="2" t="s">
        <v>63</v>
      </c>
      <c r="F38" s="2" t="s">
        <v>18</v>
      </c>
      <c r="G38" s="2">
        <f>F38-D38</f>
        <v>15</v>
      </c>
      <c r="H38" s="11">
        <v>615.66999999999996</v>
      </c>
      <c r="I38" s="11">
        <f>G38*H38</f>
        <v>9235.0499999999993</v>
      </c>
    </row>
    <row r="39" spans="1:9" x14ac:dyDescent="0.25">
      <c r="A39" s="2" t="s">
        <v>213</v>
      </c>
      <c r="B39" s="2" t="s">
        <v>214</v>
      </c>
      <c r="C39" s="2" t="s">
        <v>215</v>
      </c>
      <c r="D39" s="2" t="s">
        <v>97</v>
      </c>
      <c r="E39" s="2" t="s">
        <v>63</v>
      </c>
      <c r="F39" s="2" t="s">
        <v>18</v>
      </c>
      <c r="G39" s="2">
        <f>F39-D39</f>
        <v>15</v>
      </c>
      <c r="H39" s="11">
        <v>198.68</v>
      </c>
      <c r="I39" s="11">
        <f>G39*H39</f>
        <v>2980.2000000000003</v>
      </c>
    </row>
    <row r="40" spans="1:9" x14ac:dyDescent="0.25">
      <c r="A40" s="2" t="s">
        <v>242</v>
      </c>
      <c r="B40" s="2" t="s">
        <v>214</v>
      </c>
      <c r="C40" s="2" t="s">
        <v>243</v>
      </c>
      <c r="D40" s="2" t="s">
        <v>97</v>
      </c>
      <c r="E40" s="2" t="s">
        <v>63</v>
      </c>
      <c r="F40" s="2" t="s">
        <v>18</v>
      </c>
      <c r="G40" s="2">
        <f>F40-D40</f>
        <v>15</v>
      </c>
      <c r="H40" s="11">
        <v>650.22</v>
      </c>
      <c r="I40" s="11">
        <f>G40*H40</f>
        <v>9753.3000000000011</v>
      </c>
    </row>
    <row r="41" spans="1:9" x14ac:dyDescent="0.25">
      <c r="A41" s="2" t="s">
        <v>244</v>
      </c>
      <c r="B41" s="2" t="s">
        <v>214</v>
      </c>
      <c r="C41" s="2" t="s">
        <v>245</v>
      </c>
      <c r="D41" s="2" t="s">
        <v>97</v>
      </c>
      <c r="E41" s="2" t="s">
        <v>63</v>
      </c>
      <c r="F41" s="2" t="s">
        <v>18</v>
      </c>
      <c r="G41" s="2">
        <f>F41-D41</f>
        <v>15</v>
      </c>
      <c r="H41" s="11">
        <v>302.5</v>
      </c>
      <c r="I41" s="11">
        <f>G41*H41</f>
        <v>4537.5</v>
      </c>
    </row>
    <row r="42" spans="1:9" x14ac:dyDescent="0.25">
      <c r="A42" s="2" t="s">
        <v>83</v>
      </c>
      <c r="B42" s="2" t="s">
        <v>28</v>
      </c>
      <c r="C42" s="2" t="s">
        <v>84</v>
      </c>
      <c r="D42" s="2" t="s">
        <v>85</v>
      </c>
      <c r="E42" s="2" t="s">
        <v>42</v>
      </c>
      <c r="F42" s="2" t="s">
        <v>18</v>
      </c>
      <c r="G42" s="2">
        <f>F42-D42</f>
        <v>14</v>
      </c>
      <c r="H42" s="11">
        <v>349.62</v>
      </c>
      <c r="I42" s="11">
        <f>G42*H42</f>
        <v>4894.68</v>
      </c>
    </row>
    <row r="43" spans="1:9" x14ac:dyDescent="0.25">
      <c r="A43" s="2" t="s">
        <v>86</v>
      </c>
      <c r="B43" s="2" t="s">
        <v>28</v>
      </c>
      <c r="C43" s="2" t="s">
        <v>87</v>
      </c>
      <c r="D43" s="2" t="s">
        <v>85</v>
      </c>
      <c r="E43" s="2" t="s">
        <v>42</v>
      </c>
      <c r="F43" s="2" t="s">
        <v>18</v>
      </c>
      <c r="G43" s="2">
        <f>F43-D43</f>
        <v>14</v>
      </c>
      <c r="H43" s="11">
        <v>1121</v>
      </c>
      <c r="I43" s="11">
        <f>G43*H43</f>
        <v>15694</v>
      </c>
    </row>
    <row r="44" spans="1:9" x14ac:dyDescent="0.25">
      <c r="A44" s="2" t="s">
        <v>101</v>
      </c>
      <c r="B44" s="2" t="s">
        <v>99</v>
      </c>
      <c r="C44" s="2" t="s">
        <v>102</v>
      </c>
      <c r="D44" s="2" t="s">
        <v>85</v>
      </c>
      <c r="E44" s="2" t="s">
        <v>63</v>
      </c>
      <c r="F44" s="2" t="s">
        <v>18</v>
      </c>
      <c r="G44" s="2">
        <f>F44-D44</f>
        <v>14</v>
      </c>
      <c r="H44" s="11">
        <v>2133.6799999999998</v>
      </c>
      <c r="I44" s="11">
        <f>G44*H44</f>
        <v>29871.519999999997</v>
      </c>
    </row>
    <row r="45" spans="1:9" x14ac:dyDescent="0.25">
      <c r="A45" s="2" t="s">
        <v>152</v>
      </c>
      <c r="B45" s="2" t="s">
        <v>153</v>
      </c>
      <c r="C45" s="2" t="s">
        <v>154</v>
      </c>
      <c r="D45" s="2" t="s">
        <v>85</v>
      </c>
      <c r="E45" s="2" t="s">
        <v>63</v>
      </c>
      <c r="F45" s="2" t="s">
        <v>18</v>
      </c>
      <c r="G45" s="2">
        <f>F45-D45</f>
        <v>14</v>
      </c>
      <c r="H45" s="11">
        <v>2227.61</v>
      </c>
      <c r="I45" s="11">
        <f>G45*H45</f>
        <v>31186.54</v>
      </c>
    </row>
    <row r="46" spans="1:9" x14ac:dyDescent="0.25">
      <c r="A46" s="2" t="s">
        <v>240</v>
      </c>
      <c r="B46" s="2" t="s">
        <v>224</v>
      </c>
      <c r="C46" s="2" t="s">
        <v>241</v>
      </c>
      <c r="D46" s="2" t="s">
        <v>85</v>
      </c>
      <c r="E46" s="2" t="s">
        <v>85</v>
      </c>
      <c r="F46" s="2" t="s">
        <v>85</v>
      </c>
      <c r="G46" s="2">
        <f>F46-D46</f>
        <v>0</v>
      </c>
      <c r="H46" s="11">
        <v>197.5</v>
      </c>
      <c r="I46" s="11">
        <f>G46*H46</f>
        <v>0</v>
      </c>
    </row>
    <row r="47" spans="1:9" x14ac:dyDescent="0.25">
      <c r="A47" s="2" t="s">
        <v>79</v>
      </c>
      <c r="B47" s="2" t="s">
        <v>80</v>
      </c>
      <c r="C47" s="2" t="s">
        <v>81</v>
      </c>
      <c r="D47" s="2" t="s">
        <v>82</v>
      </c>
      <c r="E47" s="2" t="s">
        <v>59</v>
      </c>
      <c r="F47" s="2" t="s">
        <v>18</v>
      </c>
      <c r="G47" s="2">
        <f>F47-D47</f>
        <v>13</v>
      </c>
      <c r="H47" s="11">
        <v>8109.07</v>
      </c>
      <c r="I47" s="11">
        <f>G47*H47</f>
        <v>105417.91</v>
      </c>
    </row>
    <row r="48" spans="1:9" x14ac:dyDescent="0.25">
      <c r="A48" s="2" t="s">
        <v>223</v>
      </c>
      <c r="B48" s="2" t="s">
        <v>224</v>
      </c>
      <c r="C48" s="2" t="s">
        <v>225</v>
      </c>
      <c r="D48" s="2" t="s">
        <v>82</v>
      </c>
      <c r="E48" s="2" t="s">
        <v>82</v>
      </c>
      <c r="F48" s="2" t="s">
        <v>82</v>
      </c>
      <c r="G48" s="2">
        <f>F48-D48</f>
        <v>0</v>
      </c>
      <c r="H48" s="11">
        <v>289.99</v>
      </c>
      <c r="I48" s="11">
        <f>G48*H48</f>
        <v>0</v>
      </c>
    </row>
    <row r="49" spans="1:9" x14ac:dyDescent="0.25">
      <c r="A49" s="2" t="s">
        <v>75</v>
      </c>
      <c r="B49" s="2" t="s">
        <v>76</v>
      </c>
      <c r="C49" s="2" t="s">
        <v>77</v>
      </c>
      <c r="D49" s="2" t="s">
        <v>78</v>
      </c>
      <c r="E49" s="2" t="s">
        <v>42</v>
      </c>
      <c r="F49" s="2" t="s">
        <v>18</v>
      </c>
      <c r="G49" s="2">
        <f>F49-D49</f>
        <v>12</v>
      </c>
      <c r="H49" s="11">
        <v>7562.5</v>
      </c>
      <c r="I49" s="11">
        <f>G49*H49</f>
        <v>90750</v>
      </c>
    </row>
    <row r="50" spans="1:9" x14ac:dyDescent="0.25">
      <c r="A50" s="2" t="s">
        <v>98</v>
      </c>
      <c r="B50" s="2" t="s">
        <v>99</v>
      </c>
      <c r="C50" s="2" t="s">
        <v>100</v>
      </c>
      <c r="D50" s="2" t="s">
        <v>78</v>
      </c>
      <c r="E50" s="2" t="s">
        <v>63</v>
      </c>
      <c r="F50" s="2" t="s">
        <v>18</v>
      </c>
      <c r="G50" s="2">
        <f>F50-D50</f>
        <v>12</v>
      </c>
      <c r="H50" s="11">
        <v>242</v>
      </c>
      <c r="I50" s="11">
        <f>G50*H50</f>
        <v>2904</v>
      </c>
    </row>
    <row r="51" spans="1:9" x14ac:dyDescent="0.25">
      <c r="A51" s="2" t="s">
        <v>106</v>
      </c>
      <c r="B51" s="2" t="s">
        <v>37</v>
      </c>
      <c r="C51" s="2" t="s">
        <v>107</v>
      </c>
      <c r="D51" s="2" t="s">
        <v>78</v>
      </c>
      <c r="E51" s="2" t="s">
        <v>63</v>
      </c>
      <c r="F51" s="2" t="s">
        <v>18</v>
      </c>
      <c r="G51" s="2">
        <f>F51-D51</f>
        <v>12</v>
      </c>
      <c r="H51" s="11">
        <v>65.33</v>
      </c>
      <c r="I51" s="11">
        <f>G51*H51</f>
        <v>783.96</v>
      </c>
    </row>
    <row r="52" spans="1:9" x14ac:dyDescent="0.25">
      <c r="A52" s="2" t="s">
        <v>108</v>
      </c>
      <c r="B52" s="2" t="s">
        <v>37</v>
      </c>
      <c r="C52" s="2" t="s">
        <v>109</v>
      </c>
      <c r="D52" s="2" t="s">
        <v>78</v>
      </c>
      <c r="E52" s="2" t="s">
        <v>63</v>
      </c>
      <c r="F52" s="2" t="s">
        <v>18</v>
      </c>
      <c r="G52" s="2">
        <f>F52-D52</f>
        <v>12</v>
      </c>
      <c r="H52" s="11">
        <v>117.1</v>
      </c>
      <c r="I52" s="11">
        <f>G52*H52</f>
        <v>1405.1999999999998</v>
      </c>
    </row>
    <row r="53" spans="1:9" x14ac:dyDescent="0.25">
      <c r="A53" s="2" t="s">
        <v>143</v>
      </c>
      <c r="B53" s="2" t="s">
        <v>144</v>
      </c>
      <c r="C53" s="2" t="s">
        <v>145</v>
      </c>
      <c r="D53" s="2" t="s">
        <v>78</v>
      </c>
      <c r="E53" s="2" t="s">
        <v>42</v>
      </c>
      <c r="F53" s="2" t="s">
        <v>18</v>
      </c>
      <c r="G53" s="2">
        <f>F53-D53</f>
        <v>12</v>
      </c>
      <c r="H53" s="11">
        <v>469.86</v>
      </c>
      <c r="I53" s="11">
        <f>G53*H53</f>
        <v>5638.32</v>
      </c>
    </row>
    <row r="54" spans="1:9" x14ac:dyDescent="0.25">
      <c r="A54" s="2" t="s">
        <v>149</v>
      </c>
      <c r="B54" s="2" t="s">
        <v>150</v>
      </c>
      <c r="C54" s="2" t="s">
        <v>151</v>
      </c>
      <c r="D54" s="2" t="s">
        <v>78</v>
      </c>
      <c r="E54" s="2" t="s">
        <v>63</v>
      </c>
      <c r="F54" s="2" t="s">
        <v>18</v>
      </c>
      <c r="G54" s="2">
        <f>F54-D54</f>
        <v>12</v>
      </c>
      <c r="H54" s="11">
        <v>1875.5</v>
      </c>
      <c r="I54" s="11">
        <f>G54*H54</f>
        <v>22506</v>
      </c>
    </row>
    <row r="55" spans="1:9" x14ac:dyDescent="0.25">
      <c r="A55" s="2" t="s">
        <v>67</v>
      </c>
      <c r="B55" s="2" t="s">
        <v>68</v>
      </c>
      <c r="C55" s="2" t="s">
        <v>69</v>
      </c>
      <c r="D55" s="2" t="s">
        <v>70</v>
      </c>
      <c r="E55" s="2" t="s">
        <v>42</v>
      </c>
      <c r="F55" s="2" t="s">
        <v>18</v>
      </c>
      <c r="G55" s="2">
        <f>F55-D55</f>
        <v>11</v>
      </c>
      <c r="H55" s="11">
        <v>306</v>
      </c>
      <c r="I55" s="11">
        <f>G55*H55</f>
        <v>3366</v>
      </c>
    </row>
    <row r="56" spans="1:9" x14ac:dyDescent="0.25">
      <c r="A56" s="2" t="s">
        <v>71</v>
      </c>
      <c r="B56" s="2" t="s">
        <v>16</v>
      </c>
      <c r="C56" s="2" t="s">
        <v>72</v>
      </c>
      <c r="D56" s="2" t="s">
        <v>70</v>
      </c>
      <c r="E56" s="2" t="s">
        <v>63</v>
      </c>
      <c r="F56" s="2" t="s">
        <v>18</v>
      </c>
      <c r="G56" s="2">
        <f>F56-D56</f>
        <v>11</v>
      </c>
      <c r="H56" s="11">
        <v>468.27</v>
      </c>
      <c r="I56" s="11">
        <f>G56*H56</f>
        <v>5150.9699999999993</v>
      </c>
    </row>
    <row r="57" spans="1:9" x14ac:dyDescent="0.25">
      <c r="A57" s="2" t="s">
        <v>88</v>
      </c>
      <c r="B57" s="2" t="s">
        <v>89</v>
      </c>
      <c r="C57" s="2" t="s">
        <v>90</v>
      </c>
      <c r="D57" s="2" t="s">
        <v>70</v>
      </c>
      <c r="E57" s="2" t="s">
        <v>63</v>
      </c>
      <c r="F57" s="2" t="s">
        <v>18</v>
      </c>
      <c r="G57" s="2">
        <f>F57-D57</f>
        <v>11</v>
      </c>
      <c r="H57" s="11">
        <v>14303.12</v>
      </c>
      <c r="I57" s="11">
        <f>G57*H57</f>
        <v>157334.32</v>
      </c>
    </row>
    <row r="58" spans="1:9" x14ac:dyDescent="0.25">
      <c r="A58" s="2" t="s">
        <v>138</v>
      </c>
      <c r="B58" s="2" t="s">
        <v>110</v>
      </c>
      <c r="C58" s="2" t="s">
        <v>139</v>
      </c>
      <c r="D58" s="2" t="s">
        <v>70</v>
      </c>
      <c r="E58" s="2" t="s">
        <v>18</v>
      </c>
      <c r="F58" s="2" t="s">
        <v>19</v>
      </c>
      <c r="G58" s="2">
        <f>F58-D58</f>
        <v>13</v>
      </c>
      <c r="H58" s="11">
        <v>12332.82</v>
      </c>
      <c r="I58" s="11">
        <f>G58*H58</f>
        <v>160326.66</v>
      </c>
    </row>
    <row r="59" spans="1:9" x14ac:dyDescent="0.25">
      <c r="A59" s="2" t="s">
        <v>201</v>
      </c>
      <c r="B59" s="2" t="s">
        <v>202</v>
      </c>
      <c r="C59" s="2" t="s">
        <v>203</v>
      </c>
      <c r="D59" s="2" t="s">
        <v>70</v>
      </c>
      <c r="E59" s="2" t="s">
        <v>63</v>
      </c>
      <c r="F59" s="2" t="s">
        <v>18</v>
      </c>
      <c r="G59" s="2">
        <f>F59-D59</f>
        <v>11</v>
      </c>
      <c r="H59" s="11">
        <v>193.6</v>
      </c>
      <c r="I59" s="11">
        <f>G59*H59</f>
        <v>2129.6</v>
      </c>
    </row>
    <row r="60" spans="1:9" x14ac:dyDescent="0.25">
      <c r="A60" s="2" t="s">
        <v>211</v>
      </c>
      <c r="B60" s="2" t="s">
        <v>202</v>
      </c>
      <c r="C60" s="2" t="s">
        <v>212</v>
      </c>
      <c r="D60" s="2" t="s">
        <v>70</v>
      </c>
      <c r="E60" s="2" t="s">
        <v>63</v>
      </c>
      <c r="F60" s="2" t="s">
        <v>18</v>
      </c>
      <c r="G60" s="2">
        <f>F60-D60</f>
        <v>11</v>
      </c>
      <c r="H60" s="11">
        <v>580.79999999999995</v>
      </c>
      <c r="I60" s="11">
        <f>G60*H60</f>
        <v>6388.7999999999993</v>
      </c>
    </row>
    <row r="61" spans="1:9" x14ac:dyDescent="0.25">
      <c r="A61" s="2" t="s">
        <v>216</v>
      </c>
      <c r="B61" s="2" t="s">
        <v>217</v>
      </c>
      <c r="C61" s="2" t="s">
        <v>218</v>
      </c>
      <c r="D61" s="2" t="s">
        <v>70</v>
      </c>
      <c r="E61" s="2" t="s">
        <v>70</v>
      </c>
      <c r="F61" s="2" t="s">
        <v>70</v>
      </c>
      <c r="G61" s="2">
        <f>F61-D61</f>
        <v>0</v>
      </c>
      <c r="H61" s="11">
        <v>262.92</v>
      </c>
      <c r="I61" s="11">
        <f>G61*H61</f>
        <v>0</v>
      </c>
    </row>
    <row r="62" spans="1:9" x14ac:dyDescent="0.25">
      <c r="A62" s="2" t="s">
        <v>219</v>
      </c>
      <c r="B62" s="2" t="s">
        <v>202</v>
      </c>
      <c r="C62" s="2" t="s">
        <v>220</v>
      </c>
      <c r="D62" s="2" t="s">
        <v>70</v>
      </c>
      <c r="E62" s="2" t="s">
        <v>63</v>
      </c>
      <c r="F62" s="2" t="s">
        <v>18</v>
      </c>
      <c r="G62" s="2">
        <f>F62-D62</f>
        <v>11</v>
      </c>
      <c r="H62" s="11">
        <v>232.32</v>
      </c>
      <c r="I62" s="11">
        <f>G62*H62</f>
        <v>2555.52</v>
      </c>
    </row>
    <row r="63" spans="1:9" x14ac:dyDescent="0.25">
      <c r="A63" s="2" t="s">
        <v>226</v>
      </c>
      <c r="B63" s="2" t="s">
        <v>227</v>
      </c>
      <c r="C63" s="2" t="s">
        <v>228</v>
      </c>
      <c r="D63" s="2" t="s">
        <v>70</v>
      </c>
      <c r="E63" s="2" t="s">
        <v>70</v>
      </c>
      <c r="F63" s="2" t="s">
        <v>70</v>
      </c>
      <c r="G63" s="2">
        <f>F63-D63</f>
        <v>0</v>
      </c>
      <c r="H63" s="11">
        <v>794.36</v>
      </c>
      <c r="I63" s="11">
        <f>G63*H63</f>
        <v>0</v>
      </c>
    </row>
    <row r="64" spans="1:9" x14ac:dyDescent="0.25">
      <c r="A64" s="2" t="s">
        <v>231</v>
      </c>
      <c r="B64" s="2" t="s">
        <v>224</v>
      </c>
      <c r="C64" s="2" t="s">
        <v>232</v>
      </c>
      <c r="D64" s="2" t="s">
        <v>70</v>
      </c>
      <c r="E64" s="2" t="s">
        <v>70</v>
      </c>
      <c r="F64" s="2" t="s">
        <v>70</v>
      </c>
      <c r="G64" s="2">
        <f>F64-D64</f>
        <v>0</v>
      </c>
      <c r="H64" s="11">
        <v>239.97</v>
      </c>
      <c r="I64" s="11">
        <f>G64*H64</f>
        <v>0</v>
      </c>
    </row>
    <row r="65" spans="1:9" x14ac:dyDescent="0.25">
      <c r="A65" s="2" t="s">
        <v>233</v>
      </c>
      <c r="B65" s="2" t="s">
        <v>227</v>
      </c>
      <c r="C65" s="2" t="s">
        <v>234</v>
      </c>
      <c r="D65" s="2" t="s">
        <v>70</v>
      </c>
      <c r="E65" s="2" t="s">
        <v>70</v>
      </c>
      <c r="F65" s="2" t="s">
        <v>70</v>
      </c>
      <c r="G65" s="2">
        <f>F65-D65</f>
        <v>0</v>
      </c>
      <c r="H65" s="11">
        <v>2701.66</v>
      </c>
      <c r="I65" s="11">
        <f>G65*H65</f>
        <v>0</v>
      </c>
    </row>
    <row r="66" spans="1:9" x14ac:dyDescent="0.25">
      <c r="A66" s="2" t="s">
        <v>235</v>
      </c>
      <c r="B66" s="2" t="s">
        <v>227</v>
      </c>
      <c r="C66" s="2" t="s">
        <v>236</v>
      </c>
      <c r="D66" s="2" t="s">
        <v>70</v>
      </c>
      <c r="E66" s="2" t="s">
        <v>70</v>
      </c>
      <c r="F66" s="2" t="s">
        <v>70</v>
      </c>
      <c r="G66" s="2">
        <f>F66-D66</f>
        <v>0</v>
      </c>
      <c r="H66" s="11">
        <v>721.92</v>
      </c>
      <c r="I66" s="11">
        <f>G66*H66</f>
        <v>0</v>
      </c>
    </row>
    <row r="67" spans="1:9" x14ac:dyDescent="0.25">
      <c r="A67" s="2" t="s">
        <v>237</v>
      </c>
      <c r="B67" s="2" t="s">
        <v>238</v>
      </c>
      <c r="C67" s="2" t="s">
        <v>239</v>
      </c>
      <c r="D67" s="2" t="s">
        <v>70</v>
      </c>
      <c r="E67" s="2" t="s">
        <v>70</v>
      </c>
      <c r="F67" s="2" t="s">
        <v>70</v>
      </c>
      <c r="G67" s="2">
        <f>F67-D67</f>
        <v>0</v>
      </c>
      <c r="H67" s="11">
        <v>72.73</v>
      </c>
      <c r="I67" s="11">
        <f>G67*H67</f>
        <v>0</v>
      </c>
    </row>
    <row r="68" spans="1:9" x14ac:dyDescent="0.25">
      <c r="A68" s="2" t="s">
        <v>60</v>
      </c>
      <c r="B68" s="2" t="s">
        <v>61</v>
      </c>
      <c r="C68" s="2" t="s">
        <v>62</v>
      </c>
      <c r="D68" s="2" t="s">
        <v>63</v>
      </c>
      <c r="E68" s="2" t="s">
        <v>42</v>
      </c>
      <c r="F68" s="2" t="s">
        <v>18</v>
      </c>
      <c r="G68" s="2">
        <f>F68-D68</f>
        <v>8</v>
      </c>
      <c r="H68" s="11">
        <v>528</v>
      </c>
      <c r="I68" s="11">
        <f>G68*H68</f>
        <v>4224</v>
      </c>
    </row>
    <row r="69" spans="1:9" x14ac:dyDescent="0.25">
      <c r="A69" s="2" t="s">
        <v>64</v>
      </c>
      <c r="B69" s="2" t="s">
        <v>65</v>
      </c>
      <c r="C69" s="2" t="s">
        <v>66</v>
      </c>
      <c r="D69" s="2" t="s">
        <v>63</v>
      </c>
      <c r="E69" s="2" t="s">
        <v>59</v>
      </c>
      <c r="F69" s="2" t="s">
        <v>18</v>
      </c>
      <c r="G69" s="2">
        <f>F69-D69</f>
        <v>8</v>
      </c>
      <c r="H69" s="11">
        <v>10890</v>
      </c>
      <c r="I69" s="11">
        <f>G69*H69</f>
        <v>87120</v>
      </c>
    </row>
    <row r="70" spans="1:9" x14ac:dyDescent="0.25">
      <c r="A70" s="2" t="s">
        <v>146</v>
      </c>
      <c r="B70" s="2" t="s">
        <v>147</v>
      </c>
      <c r="C70" s="2" t="s">
        <v>148</v>
      </c>
      <c r="D70" s="2" t="s">
        <v>63</v>
      </c>
      <c r="E70" s="2" t="s">
        <v>42</v>
      </c>
      <c r="F70" s="2" t="s">
        <v>18</v>
      </c>
      <c r="G70" s="2">
        <f>F70-D70</f>
        <v>8</v>
      </c>
      <c r="H70" s="11">
        <v>800</v>
      </c>
      <c r="I70" s="11">
        <f>G70*H70</f>
        <v>6400</v>
      </c>
    </row>
    <row r="71" spans="1:9" x14ac:dyDescent="0.25">
      <c r="A71" s="2" t="s">
        <v>40</v>
      </c>
      <c r="B71" s="2" t="s">
        <v>28</v>
      </c>
      <c r="C71" s="2" t="s">
        <v>41</v>
      </c>
      <c r="D71" s="2" t="s">
        <v>42</v>
      </c>
      <c r="E71" s="2" t="s">
        <v>18</v>
      </c>
      <c r="F71" s="2" t="s">
        <v>19</v>
      </c>
      <c r="G71" s="2">
        <f>F71-D71</f>
        <v>9</v>
      </c>
      <c r="H71" s="11">
        <v>658.94</v>
      </c>
      <c r="I71" s="11">
        <f>G71*H71</f>
        <v>5930.4600000000009</v>
      </c>
    </row>
    <row r="72" spans="1:9" x14ac:dyDescent="0.25">
      <c r="A72" s="2" t="s">
        <v>43</v>
      </c>
      <c r="B72" s="2" t="s">
        <v>28</v>
      </c>
      <c r="C72" s="2" t="s">
        <v>44</v>
      </c>
      <c r="D72" s="2" t="s">
        <v>42</v>
      </c>
      <c r="E72" s="2" t="s">
        <v>18</v>
      </c>
      <c r="F72" s="2" t="s">
        <v>19</v>
      </c>
      <c r="G72" s="2">
        <f>F72-D72</f>
        <v>9</v>
      </c>
      <c r="H72" s="11">
        <v>726</v>
      </c>
      <c r="I72" s="11">
        <f>G72*H72</f>
        <v>6534</v>
      </c>
    </row>
    <row r="73" spans="1:9" x14ac:dyDescent="0.25">
      <c r="A73" s="2" t="s">
        <v>45</v>
      </c>
      <c r="B73" s="2" t="s">
        <v>28</v>
      </c>
      <c r="C73" s="2" t="s">
        <v>46</v>
      </c>
      <c r="D73" s="2" t="s">
        <v>42</v>
      </c>
      <c r="E73" s="2" t="s">
        <v>18</v>
      </c>
      <c r="F73" s="2" t="s">
        <v>19</v>
      </c>
      <c r="G73" s="2">
        <f>F73-D73</f>
        <v>9</v>
      </c>
      <c r="H73" s="11">
        <v>5781.57</v>
      </c>
      <c r="I73" s="11">
        <f>G73*H73</f>
        <v>52034.13</v>
      </c>
    </row>
    <row r="74" spans="1:9" x14ac:dyDescent="0.25">
      <c r="A74" s="2" t="s">
        <v>47</v>
      </c>
      <c r="B74" s="2" t="s">
        <v>28</v>
      </c>
      <c r="C74" s="2" t="s">
        <v>48</v>
      </c>
      <c r="D74" s="2" t="s">
        <v>42</v>
      </c>
      <c r="E74" s="2" t="s">
        <v>18</v>
      </c>
      <c r="F74" s="2" t="s">
        <v>19</v>
      </c>
      <c r="G74" s="2">
        <f>F74-D74</f>
        <v>9</v>
      </c>
      <c r="H74" s="11">
        <v>955.2</v>
      </c>
      <c r="I74" s="11">
        <f>G74*H74</f>
        <v>8596.8000000000011</v>
      </c>
    </row>
    <row r="75" spans="1:9" x14ac:dyDescent="0.25">
      <c r="A75" s="2" t="s">
        <v>49</v>
      </c>
      <c r="B75" s="2" t="s">
        <v>28</v>
      </c>
      <c r="C75" s="2" t="s">
        <v>50</v>
      </c>
      <c r="D75" s="2" t="s">
        <v>42</v>
      </c>
      <c r="E75" s="2" t="s">
        <v>18</v>
      </c>
      <c r="F75" s="2" t="s">
        <v>19</v>
      </c>
      <c r="G75" s="2">
        <f>F75-D75</f>
        <v>9</v>
      </c>
      <c r="H75" s="11">
        <v>659.9</v>
      </c>
      <c r="I75" s="11">
        <f>G75*H75</f>
        <v>5939.0999999999995</v>
      </c>
    </row>
    <row r="76" spans="1:9" x14ac:dyDescent="0.25">
      <c r="A76" s="2" t="s">
        <v>51</v>
      </c>
      <c r="B76" s="2" t="s">
        <v>28</v>
      </c>
      <c r="C76" s="2" t="s">
        <v>52</v>
      </c>
      <c r="D76" s="2" t="s">
        <v>42</v>
      </c>
      <c r="E76" s="2" t="s">
        <v>18</v>
      </c>
      <c r="F76" s="2" t="s">
        <v>19</v>
      </c>
      <c r="G76" s="2">
        <f>F76-D76</f>
        <v>9</v>
      </c>
      <c r="H76" s="11">
        <v>277.29000000000002</v>
      </c>
      <c r="I76" s="11">
        <f>G76*H76</f>
        <v>2495.61</v>
      </c>
    </row>
    <row r="77" spans="1:9" x14ac:dyDescent="0.25">
      <c r="A77" s="2" t="s">
        <v>56</v>
      </c>
      <c r="B77" s="2" t="s">
        <v>57</v>
      </c>
      <c r="C77" s="2" t="s">
        <v>58</v>
      </c>
      <c r="D77" s="2" t="s">
        <v>59</v>
      </c>
      <c r="E77" s="2" t="s">
        <v>18</v>
      </c>
      <c r="F77" s="2" t="s">
        <v>19</v>
      </c>
      <c r="G77" s="2">
        <f>F77-D77</f>
        <v>8</v>
      </c>
      <c r="H77" s="11">
        <v>5545.67</v>
      </c>
      <c r="I77" s="11">
        <f>G77*H77</f>
        <v>44365.36</v>
      </c>
    </row>
    <row r="78" spans="1:9" x14ac:dyDescent="0.25">
      <c r="A78" s="2" t="s">
        <v>136</v>
      </c>
      <c r="B78" s="2" t="s">
        <v>132</v>
      </c>
      <c r="C78" s="2" t="s">
        <v>137</v>
      </c>
      <c r="D78" s="2" t="s">
        <v>59</v>
      </c>
      <c r="E78" s="2" t="s">
        <v>18</v>
      </c>
      <c r="F78" s="2" t="s">
        <v>19</v>
      </c>
      <c r="G78" s="2">
        <f>F78-D78</f>
        <v>8</v>
      </c>
      <c r="H78" s="11">
        <v>1852.97</v>
      </c>
      <c r="I78" s="11">
        <f>G78*H78</f>
        <v>14823.76</v>
      </c>
    </row>
    <row r="79" spans="1:9" x14ac:dyDescent="0.25">
      <c r="A79" s="2" t="s">
        <v>23</v>
      </c>
      <c r="B79" s="2" t="s">
        <v>24</v>
      </c>
      <c r="C79" s="2" t="s">
        <v>25</v>
      </c>
      <c r="D79" s="2" t="s">
        <v>26</v>
      </c>
      <c r="E79" s="2" t="s">
        <v>18</v>
      </c>
      <c r="F79" s="2" t="s">
        <v>19</v>
      </c>
      <c r="G79" s="2">
        <f>F79-D79</f>
        <v>7</v>
      </c>
      <c r="H79" s="11">
        <v>6232.64</v>
      </c>
      <c r="I79" s="11">
        <f>G79*H79</f>
        <v>43628.480000000003</v>
      </c>
    </row>
    <row r="80" spans="1:9" x14ac:dyDescent="0.25">
      <c r="A80" s="2" t="s">
        <v>27</v>
      </c>
      <c r="B80" s="2" t="s">
        <v>28</v>
      </c>
      <c r="C80" s="2" t="s">
        <v>29</v>
      </c>
      <c r="D80" s="2" t="s">
        <v>26</v>
      </c>
      <c r="E80" s="2" t="s">
        <v>18</v>
      </c>
      <c r="F80" s="2" t="s">
        <v>19</v>
      </c>
      <c r="G80" s="2">
        <f>F80-D80</f>
        <v>7</v>
      </c>
      <c r="H80" s="11">
        <v>226.62</v>
      </c>
      <c r="I80" s="11">
        <f>G80*H80</f>
        <v>1586.3400000000001</v>
      </c>
    </row>
    <row r="81" spans="1:9" x14ac:dyDescent="0.25">
      <c r="A81" s="2" t="s">
        <v>30</v>
      </c>
      <c r="B81" s="2" t="s">
        <v>28</v>
      </c>
      <c r="C81" s="2" t="s">
        <v>31</v>
      </c>
      <c r="D81" s="2" t="s">
        <v>26</v>
      </c>
      <c r="E81" s="2" t="s">
        <v>18</v>
      </c>
      <c r="F81" s="2" t="s">
        <v>19</v>
      </c>
      <c r="G81" s="2">
        <f>F81-D81</f>
        <v>7</v>
      </c>
      <c r="H81" s="11">
        <v>154.71</v>
      </c>
      <c r="I81" s="11">
        <f>G81*H81</f>
        <v>1082.97</v>
      </c>
    </row>
    <row r="82" spans="1:9" x14ac:dyDescent="0.25">
      <c r="A82" s="2" t="s">
        <v>32</v>
      </c>
      <c r="B82" s="2" t="s">
        <v>28</v>
      </c>
      <c r="C82" s="2" t="s">
        <v>33</v>
      </c>
      <c r="D82" s="2" t="s">
        <v>26</v>
      </c>
      <c r="E82" s="2" t="s">
        <v>18</v>
      </c>
      <c r="F82" s="2" t="s">
        <v>19</v>
      </c>
      <c r="G82" s="2">
        <f>F82-D82</f>
        <v>7</v>
      </c>
      <c r="H82" s="11">
        <v>116.08</v>
      </c>
      <c r="I82" s="11">
        <f>G82*H82</f>
        <v>812.56</v>
      </c>
    </row>
    <row r="83" spans="1:9" x14ac:dyDescent="0.25">
      <c r="A83" s="2" t="s">
        <v>34</v>
      </c>
      <c r="B83" s="2" t="s">
        <v>28</v>
      </c>
      <c r="C83" s="2" t="s">
        <v>35</v>
      </c>
      <c r="D83" s="2" t="s">
        <v>26</v>
      </c>
      <c r="E83" s="2" t="s">
        <v>18</v>
      </c>
      <c r="F83" s="2" t="s">
        <v>19</v>
      </c>
      <c r="G83" s="2">
        <f>F83-D83</f>
        <v>7</v>
      </c>
      <c r="H83" s="11">
        <v>435.48</v>
      </c>
      <c r="I83" s="11">
        <f>G83*H83</f>
        <v>3048.36</v>
      </c>
    </row>
    <row r="84" spans="1:9" x14ac:dyDescent="0.25">
      <c r="A84" s="2" t="s">
        <v>128</v>
      </c>
      <c r="B84" s="2" t="s">
        <v>129</v>
      </c>
      <c r="C84" s="2" t="s">
        <v>130</v>
      </c>
      <c r="D84" s="2" t="s">
        <v>26</v>
      </c>
      <c r="E84" s="2" t="s">
        <v>18</v>
      </c>
      <c r="F84" s="2" t="s">
        <v>19</v>
      </c>
      <c r="G84" s="2">
        <f>F84-D84</f>
        <v>7</v>
      </c>
      <c r="H84" s="11">
        <v>131.30000000000001</v>
      </c>
      <c r="I84" s="11">
        <f>G84*H84</f>
        <v>919.10000000000014</v>
      </c>
    </row>
    <row r="85" spans="1:9" x14ac:dyDescent="0.25">
      <c r="A85" s="2" t="s">
        <v>36</v>
      </c>
      <c r="B85" s="2" t="s">
        <v>37</v>
      </c>
      <c r="C85" s="2" t="s">
        <v>38</v>
      </c>
      <c r="D85" s="2" t="s">
        <v>39</v>
      </c>
      <c r="E85" s="2" t="s">
        <v>18</v>
      </c>
      <c r="F85" s="2" t="s">
        <v>19</v>
      </c>
      <c r="G85" s="2">
        <f>F85-D85</f>
        <v>6</v>
      </c>
      <c r="H85" s="11">
        <v>87.97</v>
      </c>
      <c r="I85" s="11">
        <f>G85*H85</f>
        <v>527.81999999999994</v>
      </c>
    </row>
    <row r="86" spans="1:9" x14ac:dyDescent="0.25">
      <c r="A86" s="2" t="s">
        <v>124</v>
      </c>
      <c r="B86" s="2" t="s">
        <v>125</v>
      </c>
      <c r="C86" s="2" t="s">
        <v>126</v>
      </c>
      <c r="D86" s="2" t="s">
        <v>127</v>
      </c>
      <c r="E86" s="2" t="s">
        <v>18</v>
      </c>
      <c r="F86" s="2" t="s">
        <v>19</v>
      </c>
      <c r="G86" s="2">
        <f>F86-D86</f>
        <v>3</v>
      </c>
      <c r="H86" s="11">
        <v>1210</v>
      </c>
      <c r="I86" s="11">
        <f>G86*H86</f>
        <v>3630</v>
      </c>
    </row>
    <row r="87" spans="1:9" x14ac:dyDescent="0.25">
      <c r="A87" s="2" t="s">
        <v>131</v>
      </c>
      <c r="B87" s="2" t="s">
        <v>132</v>
      </c>
      <c r="C87" s="2" t="s">
        <v>133</v>
      </c>
      <c r="D87" s="2" t="s">
        <v>127</v>
      </c>
      <c r="E87" s="2" t="s">
        <v>18</v>
      </c>
      <c r="F87" s="2" t="s">
        <v>19</v>
      </c>
      <c r="G87" s="2">
        <f>F87-D87</f>
        <v>3</v>
      </c>
      <c r="H87" s="11">
        <v>385.03</v>
      </c>
      <c r="I87" s="11">
        <f>G87*H87</f>
        <v>1155.0899999999999</v>
      </c>
    </row>
    <row r="88" spans="1:9" x14ac:dyDescent="0.25">
      <c r="A88" s="2" t="s">
        <v>134</v>
      </c>
      <c r="B88" s="2" t="s">
        <v>132</v>
      </c>
      <c r="C88" s="2" t="s">
        <v>135</v>
      </c>
      <c r="D88" s="2" t="s">
        <v>127</v>
      </c>
      <c r="E88" s="2" t="s">
        <v>18</v>
      </c>
      <c r="F88" s="2" t="s">
        <v>19</v>
      </c>
      <c r="G88" s="2">
        <f>F88-D88</f>
        <v>3</v>
      </c>
      <c r="H88" s="11">
        <v>224.58</v>
      </c>
      <c r="I88" s="11">
        <f>G88*H88</f>
        <v>673.74</v>
      </c>
    </row>
    <row r="89" spans="1:9" x14ac:dyDescent="0.25">
      <c r="A89" s="2" t="s">
        <v>15</v>
      </c>
      <c r="B89" s="2" t="s">
        <v>16</v>
      </c>
      <c r="C89" s="2" t="s">
        <v>17</v>
      </c>
      <c r="D89" s="2" t="s">
        <v>18</v>
      </c>
      <c r="E89" s="2" t="s">
        <v>18</v>
      </c>
      <c r="F89" s="2" t="s">
        <v>19</v>
      </c>
      <c r="G89" s="2">
        <f>F89-D89</f>
        <v>2</v>
      </c>
      <c r="H89" s="11">
        <v>1815</v>
      </c>
      <c r="I89" s="11">
        <f>G89*H89</f>
        <v>3630</v>
      </c>
    </row>
    <row r="90" spans="1:9" x14ac:dyDescent="0.25">
      <c r="A90" s="2" t="s">
        <v>20</v>
      </c>
      <c r="B90" s="2" t="s">
        <v>21</v>
      </c>
      <c r="C90" s="2" t="s">
        <v>22</v>
      </c>
      <c r="D90" s="2" t="s">
        <v>18</v>
      </c>
      <c r="E90" s="2" t="s">
        <v>18</v>
      </c>
      <c r="F90" s="2" t="s">
        <v>19</v>
      </c>
      <c r="G90" s="2">
        <f>F90-D90</f>
        <v>2</v>
      </c>
      <c r="H90" s="11">
        <v>3630</v>
      </c>
      <c r="I90" s="11">
        <f>G90*H90</f>
        <v>7260</v>
      </c>
    </row>
    <row r="91" spans="1:9" x14ac:dyDescent="0.25">
      <c r="A91" s="2" t="s">
        <v>53</v>
      </c>
      <c r="B91" s="2" t="s">
        <v>54</v>
      </c>
      <c r="C91" s="2" t="s">
        <v>55</v>
      </c>
      <c r="D91" s="2" t="s">
        <v>18</v>
      </c>
      <c r="E91" s="2" t="s">
        <v>18</v>
      </c>
      <c r="F91" s="2" t="s">
        <v>19</v>
      </c>
      <c r="G91" s="2">
        <f>F91-D91</f>
        <v>2</v>
      </c>
      <c r="H91" s="11">
        <v>271.04000000000002</v>
      </c>
      <c r="I91" s="11">
        <f>G91*H91</f>
        <v>542.08000000000004</v>
      </c>
    </row>
    <row r="92" spans="1:9" x14ac:dyDescent="0.25">
      <c r="A92" s="2" t="s">
        <v>73</v>
      </c>
      <c r="B92" s="2" t="s">
        <v>54</v>
      </c>
      <c r="C92" s="2" t="s">
        <v>74</v>
      </c>
      <c r="D92" s="2" t="s">
        <v>18</v>
      </c>
      <c r="E92" s="2" t="s">
        <v>18</v>
      </c>
      <c r="F92" s="2" t="s">
        <v>19</v>
      </c>
      <c r="G92" s="2">
        <f>F92-D92</f>
        <v>2</v>
      </c>
      <c r="H92" s="11">
        <v>17.73</v>
      </c>
      <c r="I92" s="11">
        <f>G92*H92</f>
        <v>35.46</v>
      </c>
    </row>
    <row r="93" spans="1:9" x14ac:dyDescent="0.25">
      <c r="A93" s="2" t="s">
        <v>91</v>
      </c>
      <c r="B93" s="2" t="s">
        <v>92</v>
      </c>
      <c r="C93" s="2" t="s">
        <v>93</v>
      </c>
      <c r="D93" s="2" t="s">
        <v>18</v>
      </c>
      <c r="E93" s="2" t="s">
        <v>18</v>
      </c>
      <c r="F93" s="2" t="s">
        <v>19</v>
      </c>
      <c r="G93" s="2">
        <f>F93-D93</f>
        <v>2</v>
      </c>
      <c r="H93" s="11">
        <v>2170.7399999999998</v>
      </c>
      <c r="I93" s="11">
        <f>G93*H93</f>
        <v>4341.4799999999996</v>
      </c>
    </row>
    <row r="94" spans="1:9" x14ac:dyDescent="0.25">
      <c r="F94" s="3"/>
      <c r="G94" s="1" t="s">
        <v>12</v>
      </c>
      <c r="H94" s="10">
        <f>SUM(H6:H93)</f>
        <v>220421.86</v>
      </c>
      <c r="I94" s="10">
        <f>SUM(I6:I93)</f>
        <v>2120447.7400000002</v>
      </c>
    </row>
    <row r="103" spans="3:5" ht="30" x14ac:dyDescent="0.25">
      <c r="C103" s="8" t="s">
        <v>251</v>
      </c>
      <c r="D103" s="1">
        <v>0</v>
      </c>
    </row>
    <row r="104" spans="3:5" ht="30" x14ac:dyDescent="0.25">
      <c r="C104" s="7" t="s">
        <v>252</v>
      </c>
      <c r="D104" s="1">
        <v>0</v>
      </c>
    </row>
    <row r="112" spans="3:5" ht="30" x14ac:dyDescent="0.25">
      <c r="C112" s="8" t="s">
        <v>253</v>
      </c>
      <c r="D112" s="8"/>
      <c r="E112" s="12">
        <f>I94/H94</f>
        <v>9.6199521227159615</v>
      </c>
    </row>
    <row r="113" spans="3:6" x14ac:dyDescent="0.25">
      <c r="C113" s="9" t="s">
        <v>254</v>
      </c>
      <c r="D113" s="9"/>
      <c r="E113" s="10">
        <f>H94</f>
        <v>220421.86</v>
      </c>
    </row>
    <row r="127" spans="3:6" ht="23.25" x14ac:dyDescent="0.35">
      <c r="C127" s="13"/>
      <c r="D127" s="13"/>
      <c r="E127" s="13"/>
      <c r="F127" s="13"/>
    </row>
    <row r="128" spans="3:6" ht="23.25" x14ac:dyDescent="0.35">
      <c r="C128" s="13" t="s">
        <v>255</v>
      </c>
      <c r="D128" s="13" t="s">
        <v>256</v>
      </c>
      <c r="E128" s="13"/>
      <c r="F128" s="14">
        <f>D103*D104</f>
        <v>0</v>
      </c>
    </row>
    <row r="129" spans="3:7" ht="23.25" x14ac:dyDescent="0.35">
      <c r="C129" s="13"/>
      <c r="D129" s="13" t="s">
        <v>257</v>
      </c>
      <c r="E129" s="13"/>
      <c r="F129" s="14">
        <f>E112*E113</f>
        <v>2120447.7400000002</v>
      </c>
    </row>
    <row r="130" spans="3:7" ht="23.25" x14ac:dyDescent="0.35">
      <c r="C130" s="13"/>
      <c r="D130" s="13"/>
      <c r="E130" s="13"/>
      <c r="F130" s="14">
        <f>SUM(F128:F129)</f>
        <v>2120447.7400000002</v>
      </c>
    </row>
    <row r="131" spans="3:7" ht="23.25" x14ac:dyDescent="0.35">
      <c r="C131" s="13" t="s">
        <v>258</v>
      </c>
      <c r="D131" s="13" t="s">
        <v>259</v>
      </c>
      <c r="E131" s="13"/>
      <c r="F131" s="14">
        <f>D104+E113</f>
        <v>220421.86</v>
      </c>
    </row>
    <row r="132" spans="3:7" ht="23.25" x14ac:dyDescent="0.35">
      <c r="C132" s="13" t="s">
        <v>260</v>
      </c>
      <c r="D132" s="13"/>
      <c r="E132" s="13"/>
      <c r="F132" s="13">
        <f>F130/F131</f>
        <v>9.6199521227159615</v>
      </c>
      <c r="G132" s="13">
        <f>ROUND(F132,2)</f>
        <v>9.6199999999999992</v>
      </c>
    </row>
  </sheetData>
  <sortState xmlns:xlrd2="http://schemas.microsoft.com/office/spreadsheetml/2017/richdata2" ref="A6:I93">
    <sortCondition ref="D6:D93"/>
  </sortState>
  <mergeCells count="1">
    <mergeCell ref="C113:D1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9E7680CF482CD409D49F99C79659434" ma:contentTypeVersion="20" ma:contentTypeDescription="Crear nuevo documento." ma:contentTypeScope="" ma:versionID="a759afcfad71e0f9900909d02b465f2d">
  <xsd:schema xmlns:xsd="http://www.w3.org/2001/XMLSchema" xmlns:xs="http://www.w3.org/2001/XMLSchema" xmlns:p="http://schemas.microsoft.com/office/2006/metadata/properties" xmlns:ns1="http://schemas.microsoft.com/sharepoint/v3" xmlns:ns2="d914ba67-df02-42bb-95f8-0b416e1c5afa" xmlns:ns3="66b9bb20-c38a-4224-82c8-e2f80ecaa450" targetNamespace="http://schemas.microsoft.com/office/2006/metadata/properties" ma:root="true" ma:fieldsID="50146d9f28810b7d50bfb574d24fc566" ns1:_="" ns2:_="" ns3:_="">
    <xsd:import namespace="http://schemas.microsoft.com/sharepoint/v3"/>
    <xsd:import namespace="d914ba67-df02-42bb-95f8-0b416e1c5afa"/>
    <xsd:import namespace="66b9bb20-c38a-4224-82c8-e2f80ecaa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4ba67-df02-42bb-95f8-0b416e1c5a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3690d59a-9708-4bb4-9d94-ce5cd6e8de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9bb20-c38a-4224-82c8-e2f80ecaa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0cd141e-dd42-4216-8448-648c851ba018}" ma:internalName="TaxCatchAll" ma:showField="CatchAllData" ma:web="66b9bb20-c38a-4224-82c8-e2f80ecaa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14ba67-df02-42bb-95f8-0b416e1c5afa">
      <Terms xmlns="http://schemas.microsoft.com/office/infopath/2007/PartnerControls"/>
    </lcf76f155ced4ddcb4097134ff3c332f>
    <TaxCatchAll xmlns="66b9bb20-c38a-4224-82c8-e2f80ecaa45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1E239C7-4E06-4633-A42A-6170BA9D6139}"/>
</file>

<file path=customXml/itemProps2.xml><?xml version="1.0" encoding="utf-8"?>
<ds:datastoreItem xmlns:ds="http://schemas.openxmlformats.org/officeDocument/2006/customXml" ds:itemID="{78803AF4-9A0E-4A16-AB38-383C0008FD8F}"/>
</file>

<file path=customXml/itemProps3.xml><?xml version="1.0" encoding="utf-8"?>
<ds:datastoreItem xmlns:ds="http://schemas.openxmlformats.org/officeDocument/2006/customXml" ds:itemID="{C75A849F-2D59-4D52-94A4-6019AFBB02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Facturas pendientes</vt:lpstr>
      <vt:lpstr>Facturas pagadas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Jesus Sanchez</dc:creator>
  <cp:lastModifiedBy>Maria Jesus Sanchez</cp:lastModifiedBy>
  <dcterms:created xsi:type="dcterms:W3CDTF">2025-05-07T05:52:04Z</dcterms:created>
  <dcterms:modified xsi:type="dcterms:W3CDTF">2025-05-07T06:23:18Z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0x01010029E7680CF482CD409D49F99C79659434</vt:lpwstr>
  </property>
</Properties>
</file>