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lasnavesvlc.sharepoint.com/sites/Administracion/Shared Documents/Administración/Contabilidad/2024/Servicio Financiero Ayto de València/PMP/02 FEBRERO/"/>
    </mc:Choice>
  </mc:AlternateContent>
  <xr:revisionPtr revIDLastSave="25" documentId="8_{843299C6-05D4-4C88-AC6C-7AFFE44ABE21}" xr6:coauthVersionLast="47" xr6:coauthVersionMax="47" xr10:uidLastSave="{906A038A-0A6E-40FE-82CB-6EB1FEBCD1D5}"/>
  <bookViews>
    <workbookView xWindow="-108" yWindow="-108" windowWidth="23256" windowHeight="12576" activeTab="1" xr2:uid="{00000000-000D-0000-FFFF-FFFF00000000}"/>
  </bookViews>
  <sheets>
    <sheet name="Pendientes de pago" sheetId="1" r:id="rId1"/>
    <sheet name="Ratio de las pagadas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7" i="2" l="1"/>
  <c r="F107" i="2"/>
  <c r="E107" i="2"/>
  <c r="E108" i="2" s="1"/>
  <c r="F105" i="2"/>
  <c r="F104" i="2"/>
  <c r="H26" i="1"/>
  <c r="H9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6" i="2"/>
  <c r="G31" i="1"/>
  <c r="G30" i="1"/>
  <c r="F34" i="1" s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6" i="1"/>
</calcChain>
</file>

<file path=xl/sharedStrings.xml><?xml version="1.0" encoding="utf-8"?>
<sst xmlns="http://schemas.openxmlformats.org/spreadsheetml/2006/main" count="582" uniqueCount="319">
  <si>
    <t>Facturas pendientes de pago</t>
  </si>
  <si>
    <t>Fecha inicio</t>
  </si>
  <si>
    <t>01/02/2024</t>
  </si>
  <si>
    <t>Fecha fin</t>
  </si>
  <si>
    <t>29/02/2024</t>
  </si>
  <si>
    <t>Nº Factura del proveedor</t>
  </si>
  <si>
    <t>Nombre Proveedor</t>
  </si>
  <si>
    <t>Nº Factura</t>
  </si>
  <si>
    <t>Fecha fin periodo</t>
  </si>
  <si>
    <t>Importe total</t>
  </si>
  <si>
    <t>RE-1710</t>
  </si>
  <si>
    <t>EUROPA TRAVEL, S.A.</t>
  </si>
  <si>
    <t>C2024/0170</t>
  </si>
  <si>
    <t>28/02/2024</t>
  </si>
  <si>
    <t>RE-1709</t>
  </si>
  <si>
    <t>C2024/0169</t>
  </si>
  <si>
    <t>BI-6892</t>
  </si>
  <si>
    <t>C2024/0144</t>
  </si>
  <si>
    <t>BI-6890</t>
  </si>
  <si>
    <t>C2024/0143</t>
  </si>
  <si>
    <t>BI-6888</t>
  </si>
  <si>
    <t>C2024/0142</t>
  </si>
  <si>
    <t>BI-6887</t>
  </si>
  <si>
    <t>C2024/0141</t>
  </si>
  <si>
    <t>2402108</t>
  </si>
  <si>
    <t>ABRIL ALEGRE, BEATRIZ (CÓDIGO LINGUA)</t>
  </si>
  <si>
    <t>C2024/0136</t>
  </si>
  <si>
    <t>2024/001</t>
  </si>
  <si>
    <t>MARTI TORRES, NURIA</t>
  </si>
  <si>
    <t>C2024/0138</t>
  </si>
  <si>
    <t>F2400027</t>
  </si>
  <si>
    <t>INITECH CONTROL, S.L.</t>
  </si>
  <si>
    <t>C2024/0134</t>
  </si>
  <si>
    <t>035/2024</t>
  </si>
  <si>
    <t>VIA CULTURAL AMBEL S.L.</t>
  </si>
  <si>
    <t>C2024/0150</t>
  </si>
  <si>
    <t>6/2024</t>
  </si>
  <si>
    <t>MARTINEZ SANZ, PASCUAL J. - MONPERSIAL</t>
  </si>
  <si>
    <t>C2024/0146</t>
  </si>
  <si>
    <t>240040</t>
  </si>
  <si>
    <t>AVANCE DE PUBLICIDAD, S.L.</t>
  </si>
  <si>
    <t>C2024/0139</t>
  </si>
  <si>
    <t>A0005</t>
  </si>
  <si>
    <t>COOPERATIVA SERVICIOS ENERGÉTICOS C Y C COOP V - AEIOLUZ</t>
  </si>
  <si>
    <t>C2024/0133</t>
  </si>
  <si>
    <t>V-2400550</t>
  </si>
  <si>
    <t>MAPUBLI, S.L.</t>
  </si>
  <si>
    <t>C2024/0116</t>
  </si>
  <si>
    <t>F240006</t>
  </si>
  <si>
    <t>BRAVE SQUAD GAMES STUDIO S.L.</t>
  </si>
  <si>
    <t>C2024/0135</t>
  </si>
  <si>
    <t>404240050</t>
  </si>
  <si>
    <t>CAMILO ALBERT INSTALACIONES, S.L.L.</t>
  </si>
  <si>
    <t>C2024/0132</t>
  </si>
  <si>
    <t>24/000050</t>
  </si>
  <si>
    <t>CONSULTORIA INFORMATICA V R, S.L. - CIVIRED</t>
  </si>
  <si>
    <t>C2024/0131</t>
  </si>
  <si>
    <t>70/24</t>
  </si>
  <si>
    <t>CLUB INNOVACIÓN CV</t>
  </si>
  <si>
    <t>C2024/0115</t>
  </si>
  <si>
    <t>241112273265</t>
  </si>
  <si>
    <t>VIVA AQUA SERVICE SPAIN, S.A.</t>
  </si>
  <si>
    <t>C2024/0113</t>
  </si>
  <si>
    <t>21/02/2024</t>
  </si>
  <si>
    <t>404240010</t>
  </si>
  <si>
    <t>C2024/0137</t>
  </si>
  <si>
    <t>TOTAL</t>
  </si>
  <si>
    <t>Facturas Pagadas</t>
  </si>
  <si>
    <t>Fecha de pago</t>
  </si>
  <si>
    <t>FACTURA DICIEMBRE</t>
  </si>
  <si>
    <t>SPOTIFY AB</t>
  </si>
  <si>
    <t>C2024/0075</t>
  </si>
  <si>
    <t>12/02/2024</t>
  </si>
  <si>
    <t>Factura 2024-00006</t>
  </si>
  <si>
    <t>AGUSTÍ CHUST, JOSÉ CARLOS</t>
  </si>
  <si>
    <t>C2024/0105</t>
  </si>
  <si>
    <t>20/02/2024</t>
  </si>
  <si>
    <t>2024/36</t>
  </si>
  <si>
    <t>PRODUCCIONES DE EVENTOS Y SOLUCIONES PUBLICITARIAS, SL</t>
  </si>
  <si>
    <t>C2024/0104</t>
  </si>
  <si>
    <t>MC18975061</t>
  </si>
  <si>
    <t>MAILCHIMP</t>
  </si>
  <si>
    <t>C2024/0090</t>
  </si>
  <si>
    <t>15/02/2024</t>
  </si>
  <si>
    <t>F937/2024</t>
  </si>
  <si>
    <t>ESTUDIO MENTA, S.L.</t>
  </si>
  <si>
    <t>C2024/0102</t>
  </si>
  <si>
    <t>2024/01/00000038</t>
  </si>
  <si>
    <t>MUNTATGES ELECTRICS NOVALLUM, S.L.</t>
  </si>
  <si>
    <t>C2024/0101</t>
  </si>
  <si>
    <t>2024/01/00000037</t>
  </si>
  <si>
    <t>C2024/0100</t>
  </si>
  <si>
    <t>404240055</t>
  </si>
  <si>
    <t>C2024/0114</t>
  </si>
  <si>
    <t>2408600021876</t>
  </si>
  <si>
    <t>CANON ESPAÑA, S.A.U.</t>
  </si>
  <si>
    <t>C2024/0086</t>
  </si>
  <si>
    <t>13/02/2024</t>
  </si>
  <si>
    <t>2408600021848</t>
  </si>
  <si>
    <t>C2024/0085</t>
  </si>
  <si>
    <t>2408600021702</t>
  </si>
  <si>
    <t>C2024/0084</t>
  </si>
  <si>
    <t>2024/01/00000036</t>
  </si>
  <si>
    <t>C2024/0103</t>
  </si>
  <si>
    <t>A/24051</t>
  </si>
  <si>
    <t>SIMBOLS SENYALITZACIO INTEGRAL SCVL</t>
  </si>
  <si>
    <t>C2024/0083</t>
  </si>
  <si>
    <t>0724</t>
  </si>
  <si>
    <t>AVANTE EVENTOS 2022, S.L.</t>
  </si>
  <si>
    <t>C2024/0073</t>
  </si>
  <si>
    <t>08/02/2024</t>
  </si>
  <si>
    <t>09/02/2024</t>
  </si>
  <si>
    <t>V001-001-044306</t>
  </si>
  <si>
    <t>AL-PALADAR TAVERNA I TAKE AWAY CB</t>
  </si>
  <si>
    <t>C2024/0087</t>
  </si>
  <si>
    <t>F24-04</t>
  </si>
  <si>
    <t>MAKEA COOP. V.</t>
  </si>
  <si>
    <t>C2024/0081</t>
  </si>
  <si>
    <t>A024014</t>
  </si>
  <si>
    <t>PORTFOLIO MULTIMEDIA, S.L.</t>
  </si>
  <si>
    <t>C2024/0079</t>
  </si>
  <si>
    <t>12/24</t>
  </si>
  <si>
    <t>SANMARTIN BONO, OFELIA</t>
  </si>
  <si>
    <t>C2024/0070</t>
  </si>
  <si>
    <t>A024013</t>
  </si>
  <si>
    <t>C2024/0069</t>
  </si>
  <si>
    <t>CLCE24/028660</t>
  </si>
  <si>
    <t>AVATEL TELECOM S.A.</t>
  </si>
  <si>
    <t>C2024/0112</t>
  </si>
  <si>
    <t>CI0922270791</t>
  </si>
  <si>
    <t>VODAFONE ESPAÑA S.A.U</t>
  </si>
  <si>
    <t>C2024/0111</t>
  </si>
  <si>
    <t>CI0922269324</t>
  </si>
  <si>
    <t>C2024/0110</t>
  </si>
  <si>
    <t>IEE2024001258994</t>
  </si>
  <si>
    <t>ADOBE SYSTEMS SOFTWARE, IRELAND LTD</t>
  </si>
  <si>
    <t>C2024/0082</t>
  </si>
  <si>
    <t>14/2024</t>
  </si>
  <si>
    <t>PEREZ ZAERA, JORGE</t>
  </si>
  <si>
    <t>C2024/0067</t>
  </si>
  <si>
    <t>0471</t>
  </si>
  <si>
    <t>GRUPO UNIVE SERVICIOS JURÍDICOS, S.L.</t>
  </si>
  <si>
    <t>C2024/0099</t>
  </si>
  <si>
    <t>0470</t>
  </si>
  <si>
    <t>C2024/0098</t>
  </si>
  <si>
    <t>24010028</t>
  </si>
  <si>
    <t>NOVUS CENTRO DE EMPLEO, S.L.</t>
  </si>
  <si>
    <t>C2024/0097</t>
  </si>
  <si>
    <t>24010016</t>
  </si>
  <si>
    <t>C2024/0096</t>
  </si>
  <si>
    <t>VV/240149</t>
  </si>
  <si>
    <t>SEGURIDAD INTEGRAL SECOEX, S.A.</t>
  </si>
  <si>
    <t>C2024/0095</t>
  </si>
  <si>
    <t>2400543</t>
  </si>
  <si>
    <t>HIGIMAN, S.L.</t>
  </si>
  <si>
    <t>C2024/0094</t>
  </si>
  <si>
    <t>24010027</t>
  </si>
  <si>
    <t>C2024/0088</t>
  </si>
  <si>
    <t>N/2024/000007645</t>
  </si>
  <si>
    <t>AYWA SERVICIOS AMBIENTALES S.L.</t>
  </si>
  <si>
    <t>C2024/0072</t>
  </si>
  <si>
    <t>24/00028</t>
  </si>
  <si>
    <t>FUNDACIÓN INSTITUTO GERONTOLÓGICO MATIA-INGEMA</t>
  </si>
  <si>
    <t>C2024/0068</t>
  </si>
  <si>
    <t>FACT. 21/2024</t>
  </si>
  <si>
    <t>ABOGADOS AIP, S.L.</t>
  </si>
  <si>
    <t>C2024/0064</t>
  </si>
  <si>
    <t>FACT. 20/2024</t>
  </si>
  <si>
    <t>C2024/0063</t>
  </si>
  <si>
    <t>01/2024</t>
  </si>
  <si>
    <t>CASTELL PENADÉS, MARÍA AMPARO</t>
  </si>
  <si>
    <t>C2024/0060</t>
  </si>
  <si>
    <t>20240155</t>
  </si>
  <si>
    <t>BEGUR LEGAL, S.L.P.</t>
  </si>
  <si>
    <t>C2024/0059</t>
  </si>
  <si>
    <t>3/2024</t>
  </si>
  <si>
    <t>C2024/0066</t>
  </si>
  <si>
    <t>CIN-4YN-01127</t>
  </si>
  <si>
    <t>GSMA 4YFN EVENT MANAGEMENT, S.L.</t>
  </si>
  <si>
    <t>C2024/0077</t>
  </si>
  <si>
    <t>LN-44</t>
  </si>
  <si>
    <t>PERTUSA ELORRIAGA, ICIAR</t>
  </si>
  <si>
    <t>C2024/0054</t>
  </si>
  <si>
    <t>05/02/2024</t>
  </si>
  <si>
    <t>09_01/2024</t>
  </si>
  <si>
    <t>SENTAMANS TRADUCTORES E INTÉRPRETES S.L.</t>
  </si>
  <si>
    <t>C2024/0051</t>
  </si>
  <si>
    <t>03/24</t>
  </si>
  <si>
    <t>JULIO TÁRREGA DÍEZ</t>
  </si>
  <si>
    <t>C2024/0048</t>
  </si>
  <si>
    <t>24/615809</t>
  </si>
  <si>
    <t>REFLECTA, S.A</t>
  </si>
  <si>
    <t>C2024/0076</t>
  </si>
  <si>
    <t>2024/2401</t>
  </si>
  <si>
    <t>B LEAF, S.L.</t>
  </si>
  <si>
    <t>C2024/0056</t>
  </si>
  <si>
    <t>2024010</t>
  </si>
  <si>
    <t>FUNDACIO DE C.V. ASFPLANT</t>
  </si>
  <si>
    <t>C2024/0071</t>
  </si>
  <si>
    <t>C1.2024-01-16</t>
  </si>
  <si>
    <t>VEGETAS COOP. V</t>
  </si>
  <si>
    <t>C2024/0058</t>
  </si>
  <si>
    <t>C2.2024-01-16</t>
  </si>
  <si>
    <t>C2024/0049</t>
  </si>
  <si>
    <t>A2024FC0087157</t>
  </si>
  <si>
    <t>EMPRESA MIXTA VALENCIANA DE AGUAS, S.A. - EMIVASA</t>
  </si>
  <si>
    <t>C2024/0108</t>
  </si>
  <si>
    <t>2400086</t>
  </si>
  <si>
    <t>C2024/0062</t>
  </si>
  <si>
    <t>24-0054</t>
  </si>
  <si>
    <t>VALBIT INGENIERIA</t>
  </si>
  <si>
    <t>C2024/0053</t>
  </si>
  <si>
    <t>101887064</t>
  </si>
  <si>
    <t>GGM GASTRO HISPANICA SL</t>
  </si>
  <si>
    <t>C2024/0074</t>
  </si>
  <si>
    <t>2140108010303691</t>
  </si>
  <si>
    <t>IBERDROLA CLIENTES, SAU</t>
  </si>
  <si>
    <t>C2024/0091</t>
  </si>
  <si>
    <t>2/2024</t>
  </si>
  <si>
    <t>C2024/0078</t>
  </si>
  <si>
    <t>126</t>
  </si>
  <si>
    <t>PALAUGEA COMUNICACIÓN, S.L. - REVISTA GRAFFICA</t>
  </si>
  <si>
    <t>C2024/0089</t>
  </si>
  <si>
    <t>042</t>
  </si>
  <si>
    <t>DEHESA DE LA ALBUFERA</t>
  </si>
  <si>
    <t>C2024/0055</t>
  </si>
  <si>
    <t>A024002</t>
  </si>
  <si>
    <t>C2024/0044</t>
  </si>
  <si>
    <t>HA23-000001421</t>
  </si>
  <si>
    <t>C2024/0109</t>
  </si>
  <si>
    <t>CLCE24/008567</t>
  </si>
  <si>
    <t>C2024/0106</t>
  </si>
  <si>
    <t>304230403</t>
  </si>
  <si>
    <t>C2024/0093</t>
  </si>
  <si>
    <t>12</t>
  </si>
  <si>
    <t>FUSTER SERQUERA, ROSA</t>
  </si>
  <si>
    <t>C2024/0061</t>
  </si>
  <si>
    <t>23-1092</t>
  </si>
  <si>
    <t>C2024/0052</t>
  </si>
  <si>
    <t>23100022</t>
  </si>
  <si>
    <t>C2024/0050</t>
  </si>
  <si>
    <t>37</t>
  </si>
  <si>
    <t>RUÍZ BRUGADA, PEDRO</t>
  </si>
  <si>
    <t>C2024/0047</t>
  </si>
  <si>
    <t>A864-1001210880-2023</t>
  </si>
  <si>
    <t>REBOLD  COMMUNICATION, S.L.U.</t>
  </si>
  <si>
    <t>C2024/0046</t>
  </si>
  <si>
    <t>A864-1001210879-2023</t>
  </si>
  <si>
    <t>C2024/0045</t>
  </si>
  <si>
    <t>04037</t>
  </si>
  <si>
    <t>C2024/0043</t>
  </si>
  <si>
    <t>23120020</t>
  </si>
  <si>
    <t>C2024/0042</t>
  </si>
  <si>
    <t>VV/232221</t>
  </si>
  <si>
    <t>C2024/0041</t>
  </si>
  <si>
    <t>CI0922125414</t>
  </si>
  <si>
    <t>C2024/0107</t>
  </si>
  <si>
    <t>CI0922123936</t>
  </si>
  <si>
    <t>C2024/0092</t>
  </si>
  <si>
    <t>IEE2024000013780</t>
  </si>
  <si>
    <t>C2024/0080</t>
  </si>
  <si>
    <t>2024S0000999</t>
  </si>
  <si>
    <t>EDITORIAL PRENSA VALENCIANA, S.A. - LEVANTE EL MERCANTIL VALENCIANO</t>
  </si>
  <si>
    <t>C2024/0065</t>
  </si>
  <si>
    <t>V05/231293</t>
  </si>
  <si>
    <t>PRESTACIONES AUXILIARES VALENCIANAS, S.L.</t>
  </si>
  <si>
    <t>C2024/0057</t>
  </si>
  <si>
    <t>RC2023/0011</t>
  </si>
  <si>
    <t>RC2023/0010</t>
  </si>
  <si>
    <t>2308600226486_Bis</t>
  </si>
  <si>
    <t>C2023/1370</t>
  </si>
  <si>
    <t>08/01/2024</t>
  </si>
  <si>
    <t>71644786</t>
  </si>
  <si>
    <t>THOMANN GMBH</t>
  </si>
  <si>
    <t>C2023/1368</t>
  </si>
  <si>
    <t>00903132839</t>
  </si>
  <si>
    <t>EL CORTE INGLES S.A.</t>
  </si>
  <si>
    <t>C2023/1371</t>
  </si>
  <si>
    <t>488963558180230</t>
  </si>
  <si>
    <t>FACEBOOK META PLATFORMS IRELAND LIMITED</t>
  </si>
  <si>
    <t>C2023/1367</t>
  </si>
  <si>
    <t>207738</t>
  </si>
  <si>
    <t>DISPLAY TYPE FOUNDRY s.r.o.</t>
  </si>
  <si>
    <t>C2023/1366</t>
  </si>
  <si>
    <t>KT654249107</t>
  </si>
  <si>
    <t>KILOTYPE GMBH</t>
  </si>
  <si>
    <t>C2023/1365</t>
  </si>
  <si>
    <t>480536</t>
  </si>
  <si>
    <t>METRICOOL SOFTWARE, S.L.</t>
  </si>
  <si>
    <t>C2023/1375</t>
  </si>
  <si>
    <t>FACTURA DICIEMBRE 2023</t>
  </si>
  <si>
    <t>C2023/1369</t>
  </si>
  <si>
    <t>MC18619677</t>
  </si>
  <si>
    <t>C2023/1374</t>
  </si>
  <si>
    <t>KT787071913</t>
  </si>
  <si>
    <t>C2023/1364</t>
  </si>
  <si>
    <t>INV03905114</t>
  </si>
  <si>
    <t>PREZI, INC.</t>
  </si>
  <si>
    <t>C2023/1373</t>
  </si>
  <si>
    <t>SO-0348241410300</t>
  </si>
  <si>
    <t>SZ DJI Technology Co., Ltd.</t>
  </si>
  <si>
    <t>C2023/1362</t>
  </si>
  <si>
    <t>1H9H1EQ5GVL4I</t>
  </si>
  <si>
    <t>GRANDES ALMACENES FNAC ESPAÑA, S.A.U.</t>
  </si>
  <si>
    <t>C2023/1363</t>
  </si>
  <si>
    <t>IEE2023013145387</t>
  </si>
  <si>
    <t>C2023/1372</t>
  </si>
  <si>
    <t>6491078441004395-13725160</t>
  </si>
  <si>
    <t>C2023/1361</t>
  </si>
  <si>
    <t>Fecha de conformidad</t>
  </si>
  <si>
    <t>Días de pago</t>
  </si>
  <si>
    <t>RATIO DE LAS OPERACIONES PENDIENTES DE PAGO</t>
  </si>
  <si>
    <t>IMPORTE DE LOS PAGOS PENDIENTES</t>
  </si>
  <si>
    <t>PMPP</t>
  </si>
  <si>
    <t>Dias de pago</t>
  </si>
  <si>
    <t>Fecha aprobada/conformidad</t>
  </si>
  <si>
    <t>RATIO DE LAS OPERACIONES PAGADAS</t>
  </si>
  <si>
    <t>IMPORTE DE LOS PAGOS REALIZADOS</t>
  </si>
  <si>
    <t>PMPP (FEBRERO)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</si>
</sst>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#,##0.000"/>
    <numFmt numFmtId="165" formatCode="#,##0.00\ &quot;€&quot;"/>
  </numFmts>
  <fonts count="4" x14ac:knownFonts="1">
    <font>
      <sz val="11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606060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0" xfId="0" applyFont="1" applyFill="1"/>
    <xf numFmtId="0" fontId="2" fillId="0" borderId="0" xfId="0" applyFont="1"/>
    <xf numFmtId="164" fontId="0" fillId="0" borderId="0" xfId="0" applyNumberFormat="1"/>
    <xf numFmtId="0" fontId="3" fillId="0" borderId="0" xfId="0" applyFont="1"/>
    <xf numFmtId="165" fontId="3" fillId="0" borderId="0" xfId="0" applyNumberFormat="1" applyFont="1"/>
    <xf numFmtId="165" fontId="0" fillId="0" borderId="0" xfId="0" applyNumberFormat="1"/>
    <xf numFmtId="0" fontId="3" fillId="3" borderId="0" xfId="0" applyFont="1" applyFill="1"/>
    <xf numFmtId="165" fontId="3" fillId="3" borderId="0" xfId="0" applyNumberFormat="1" applyFont="1" applyFill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34"/>
  <sheetViews>
    <sheetView topLeftCell="E10" workbookViewId="0">
      <selection activeCell="F37" sqref="F37"/>
    </sheetView>
  </sheetViews>
  <sheetFormatPr baseColWidth="10" defaultColWidth="8.88671875" defaultRowHeight="14.4" x14ac:dyDescent="0.3"/>
  <cols>
    <col min="1" max="1" width="28.109375" customWidth="1"/>
    <col min="2" max="2" width="22.33203125" customWidth="1"/>
    <col min="3" max="3" width="18.6640625" customWidth="1"/>
    <col min="4" max="4" width="28.33203125" customWidth="1"/>
    <col min="5" max="6" width="24.5546875" customWidth="1"/>
    <col min="7" max="7" width="36.6640625" customWidth="1"/>
    <col min="8" max="8" width="23.44140625" customWidth="1"/>
  </cols>
  <sheetData>
    <row r="1" spans="1:8" x14ac:dyDescent="0.3">
      <c r="A1" s="1" t="s">
        <v>0</v>
      </c>
    </row>
    <row r="2" spans="1:8" x14ac:dyDescent="0.3">
      <c r="A2" s="1" t="s">
        <v>1</v>
      </c>
      <c r="B2" s="2" t="s">
        <v>2</v>
      </c>
    </row>
    <row r="3" spans="1:8" x14ac:dyDescent="0.3">
      <c r="A3" s="1" t="s">
        <v>3</v>
      </c>
      <c r="B3" s="2" t="s">
        <v>4</v>
      </c>
    </row>
    <row r="5" spans="1:8" x14ac:dyDescent="0.3">
      <c r="A5" s="1" t="s">
        <v>5</v>
      </c>
      <c r="B5" s="1" t="s">
        <v>6</v>
      </c>
      <c r="C5" s="1" t="s">
        <v>7</v>
      </c>
      <c r="D5" s="1" t="s">
        <v>309</v>
      </c>
      <c r="E5" s="1" t="s">
        <v>8</v>
      </c>
      <c r="F5" s="1" t="s">
        <v>310</v>
      </c>
      <c r="G5" s="1" t="s">
        <v>9</v>
      </c>
      <c r="H5" s="1"/>
    </row>
    <row r="6" spans="1:8" x14ac:dyDescent="0.3">
      <c r="A6" s="2" t="s">
        <v>10</v>
      </c>
      <c r="B6" s="2" t="s">
        <v>11</v>
      </c>
      <c r="C6" s="2" t="s">
        <v>12</v>
      </c>
      <c r="D6" s="2" t="s">
        <v>13</v>
      </c>
      <c r="E6" s="2" t="s">
        <v>4</v>
      </c>
      <c r="F6" s="2">
        <f>+E6-D6</f>
        <v>1</v>
      </c>
      <c r="G6" s="3">
        <v>606.41999999999996</v>
      </c>
      <c r="H6">
        <f>F6*G6</f>
        <v>606.41999999999996</v>
      </c>
    </row>
    <row r="7" spans="1:8" x14ac:dyDescent="0.3">
      <c r="A7" s="2" t="s">
        <v>14</v>
      </c>
      <c r="B7" s="2" t="s">
        <v>11</v>
      </c>
      <c r="C7" s="2" t="s">
        <v>15</v>
      </c>
      <c r="D7" s="2" t="s">
        <v>13</v>
      </c>
      <c r="E7" s="2" t="s">
        <v>4</v>
      </c>
      <c r="F7" s="2">
        <f t="shared" ref="F7:F25" si="0">+E7-D7</f>
        <v>1</v>
      </c>
      <c r="G7" s="3">
        <v>385.82</v>
      </c>
      <c r="H7">
        <f t="shared" ref="H7:H25" si="1">F7*G7</f>
        <v>385.82</v>
      </c>
    </row>
    <row r="8" spans="1:8" x14ac:dyDescent="0.3">
      <c r="A8" s="2" t="s">
        <v>16</v>
      </c>
      <c r="B8" s="2" t="s">
        <v>11</v>
      </c>
      <c r="C8" s="2" t="s">
        <v>17</v>
      </c>
      <c r="D8" s="2" t="s">
        <v>13</v>
      </c>
      <c r="E8" s="2" t="s">
        <v>4</v>
      </c>
      <c r="F8" s="2">
        <f t="shared" si="0"/>
        <v>1</v>
      </c>
      <c r="G8" s="3">
        <v>254.06</v>
      </c>
      <c r="H8">
        <f t="shared" si="1"/>
        <v>254.06</v>
      </c>
    </row>
    <row r="9" spans="1:8" x14ac:dyDescent="0.3">
      <c r="A9" s="2" t="s">
        <v>18</v>
      </c>
      <c r="B9" s="2" t="s">
        <v>11</v>
      </c>
      <c r="C9" s="2" t="s">
        <v>19</v>
      </c>
      <c r="D9" s="2" t="s">
        <v>13</v>
      </c>
      <c r="E9" s="2" t="s">
        <v>4</v>
      </c>
      <c r="F9" s="2">
        <f t="shared" si="0"/>
        <v>1</v>
      </c>
      <c r="G9" s="3">
        <v>226.05</v>
      </c>
      <c r="H9">
        <f t="shared" si="1"/>
        <v>226.05</v>
      </c>
    </row>
    <row r="10" spans="1:8" x14ac:dyDescent="0.3">
      <c r="A10" s="2" t="s">
        <v>20</v>
      </c>
      <c r="B10" s="2" t="s">
        <v>11</v>
      </c>
      <c r="C10" s="2" t="s">
        <v>21</v>
      </c>
      <c r="D10" s="2" t="s">
        <v>13</v>
      </c>
      <c r="E10" s="2" t="s">
        <v>4</v>
      </c>
      <c r="F10" s="2">
        <f t="shared" si="0"/>
        <v>1</v>
      </c>
      <c r="G10" s="3">
        <v>596</v>
      </c>
      <c r="H10">
        <f t="shared" si="1"/>
        <v>596</v>
      </c>
    </row>
    <row r="11" spans="1:8" x14ac:dyDescent="0.3">
      <c r="A11" s="2" t="s">
        <v>22</v>
      </c>
      <c r="B11" s="2" t="s">
        <v>11</v>
      </c>
      <c r="C11" s="2" t="s">
        <v>23</v>
      </c>
      <c r="D11" s="2" t="s">
        <v>13</v>
      </c>
      <c r="E11" s="2" t="s">
        <v>4</v>
      </c>
      <c r="F11" s="2">
        <f t="shared" si="0"/>
        <v>1</v>
      </c>
      <c r="G11" s="3">
        <v>71.11</v>
      </c>
      <c r="H11">
        <f t="shared" si="1"/>
        <v>71.11</v>
      </c>
    </row>
    <row r="12" spans="1:8" x14ac:dyDescent="0.3">
      <c r="A12" s="2" t="s">
        <v>24</v>
      </c>
      <c r="B12" s="2" t="s">
        <v>25</v>
      </c>
      <c r="C12" s="2" t="s">
        <v>26</v>
      </c>
      <c r="D12" s="2" t="s">
        <v>13</v>
      </c>
      <c r="E12" s="2" t="s">
        <v>4</v>
      </c>
      <c r="F12" s="2">
        <f t="shared" si="0"/>
        <v>1</v>
      </c>
      <c r="G12" s="3">
        <v>7928.8</v>
      </c>
      <c r="H12">
        <f t="shared" si="1"/>
        <v>7928.8</v>
      </c>
    </row>
    <row r="13" spans="1:8" x14ac:dyDescent="0.3">
      <c r="A13" s="2" t="s">
        <v>27</v>
      </c>
      <c r="B13" s="2" t="s">
        <v>28</v>
      </c>
      <c r="C13" s="2" t="s">
        <v>29</v>
      </c>
      <c r="D13" s="2" t="s">
        <v>13</v>
      </c>
      <c r="E13" s="2" t="s">
        <v>4</v>
      </c>
      <c r="F13" s="2">
        <f t="shared" si="0"/>
        <v>1</v>
      </c>
      <c r="G13" s="3">
        <v>2756</v>
      </c>
      <c r="H13">
        <f t="shared" si="1"/>
        <v>2756</v>
      </c>
    </row>
    <row r="14" spans="1:8" x14ac:dyDescent="0.3">
      <c r="A14" s="2" t="s">
        <v>30</v>
      </c>
      <c r="B14" s="2" t="s">
        <v>31</v>
      </c>
      <c r="C14" s="2" t="s">
        <v>32</v>
      </c>
      <c r="D14" s="2" t="s">
        <v>13</v>
      </c>
      <c r="E14" s="2" t="s">
        <v>4</v>
      </c>
      <c r="F14" s="2">
        <f t="shared" si="0"/>
        <v>1</v>
      </c>
      <c r="G14" s="3">
        <v>736.79</v>
      </c>
      <c r="H14">
        <f t="shared" si="1"/>
        <v>736.79</v>
      </c>
    </row>
    <row r="15" spans="1:8" x14ac:dyDescent="0.3">
      <c r="A15" s="2" t="s">
        <v>33</v>
      </c>
      <c r="B15" s="2" t="s">
        <v>34</v>
      </c>
      <c r="C15" s="2" t="s">
        <v>35</v>
      </c>
      <c r="D15" s="2" t="s">
        <v>13</v>
      </c>
      <c r="E15" s="2" t="s">
        <v>4</v>
      </c>
      <c r="F15" s="2">
        <f t="shared" si="0"/>
        <v>1</v>
      </c>
      <c r="G15" s="3">
        <v>810.7</v>
      </c>
      <c r="H15">
        <f t="shared" si="1"/>
        <v>810.7</v>
      </c>
    </row>
    <row r="16" spans="1:8" x14ac:dyDescent="0.3">
      <c r="A16" s="2" t="s">
        <v>36</v>
      </c>
      <c r="B16" s="2" t="s">
        <v>37</v>
      </c>
      <c r="C16" s="2" t="s">
        <v>38</v>
      </c>
      <c r="D16" s="2" t="s">
        <v>13</v>
      </c>
      <c r="E16" s="2" t="s">
        <v>4</v>
      </c>
      <c r="F16" s="2">
        <f t="shared" si="0"/>
        <v>1</v>
      </c>
      <c r="G16" s="3">
        <v>290.39999999999998</v>
      </c>
      <c r="H16">
        <f t="shared" si="1"/>
        <v>290.39999999999998</v>
      </c>
    </row>
    <row r="17" spans="1:8" x14ac:dyDescent="0.3">
      <c r="A17" s="2" t="s">
        <v>39</v>
      </c>
      <c r="B17" s="2" t="s">
        <v>40</v>
      </c>
      <c r="C17" s="2" t="s">
        <v>41</v>
      </c>
      <c r="D17" s="2" t="s">
        <v>13</v>
      </c>
      <c r="E17" s="2" t="s">
        <v>4</v>
      </c>
      <c r="F17" s="2">
        <f t="shared" si="0"/>
        <v>1</v>
      </c>
      <c r="G17" s="3">
        <v>214.9</v>
      </c>
      <c r="H17">
        <f t="shared" si="1"/>
        <v>214.9</v>
      </c>
    </row>
    <row r="18" spans="1:8" x14ac:dyDescent="0.3">
      <c r="A18" s="2" t="s">
        <v>42</v>
      </c>
      <c r="B18" s="2" t="s">
        <v>43</v>
      </c>
      <c r="C18" s="2" t="s">
        <v>44</v>
      </c>
      <c r="D18" s="2" t="s">
        <v>13</v>
      </c>
      <c r="E18" s="2" t="s">
        <v>4</v>
      </c>
      <c r="F18" s="2">
        <f t="shared" si="0"/>
        <v>1</v>
      </c>
      <c r="G18" s="3">
        <v>5671.87</v>
      </c>
      <c r="H18">
        <f t="shared" si="1"/>
        <v>5671.87</v>
      </c>
    </row>
    <row r="19" spans="1:8" x14ac:dyDescent="0.3">
      <c r="A19" s="2" t="s">
        <v>45</v>
      </c>
      <c r="B19" s="2" t="s">
        <v>46</v>
      </c>
      <c r="C19" s="2" t="s">
        <v>47</v>
      </c>
      <c r="D19" s="2" t="s">
        <v>13</v>
      </c>
      <c r="E19" s="2" t="s">
        <v>4</v>
      </c>
      <c r="F19" s="2">
        <f t="shared" si="0"/>
        <v>1</v>
      </c>
      <c r="G19" s="3">
        <v>2216.66</v>
      </c>
      <c r="H19">
        <f t="shared" si="1"/>
        <v>2216.66</v>
      </c>
    </row>
    <row r="20" spans="1:8" x14ac:dyDescent="0.3">
      <c r="A20" s="2" t="s">
        <v>48</v>
      </c>
      <c r="B20" s="2" t="s">
        <v>49</v>
      </c>
      <c r="C20" s="2" t="s">
        <v>50</v>
      </c>
      <c r="D20" s="2" t="s">
        <v>13</v>
      </c>
      <c r="E20" s="2" t="s">
        <v>4</v>
      </c>
      <c r="F20" s="2">
        <f t="shared" si="0"/>
        <v>1</v>
      </c>
      <c r="G20" s="3">
        <v>300</v>
      </c>
      <c r="H20">
        <f t="shared" si="1"/>
        <v>300</v>
      </c>
    </row>
    <row r="21" spans="1:8" x14ac:dyDescent="0.3">
      <c r="A21" s="2" t="s">
        <v>51</v>
      </c>
      <c r="B21" s="2" t="s">
        <v>52</v>
      </c>
      <c r="C21" s="2" t="s">
        <v>53</v>
      </c>
      <c r="D21" s="2" t="s">
        <v>13</v>
      </c>
      <c r="E21" s="2" t="s">
        <v>4</v>
      </c>
      <c r="F21" s="2">
        <f t="shared" si="0"/>
        <v>1</v>
      </c>
      <c r="G21" s="3">
        <v>381.3</v>
      </c>
      <c r="H21">
        <f t="shared" si="1"/>
        <v>381.3</v>
      </c>
    </row>
    <row r="22" spans="1:8" x14ac:dyDescent="0.3">
      <c r="A22" s="2" t="s">
        <v>54</v>
      </c>
      <c r="B22" s="2" t="s">
        <v>55</v>
      </c>
      <c r="C22" s="2" t="s">
        <v>56</v>
      </c>
      <c r="D22" s="2" t="s">
        <v>13</v>
      </c>
      <c r="E22" s="2" t="s">
        <v>4</v>
      </c>
      <c r="F22" s="2">
        <f t="shared" si="0"/>
        <v>1</v>
      </c>
      <c r="G22" s="3">
        <v>181.5</v>
      </c>
      <c r="H22">
        <f t="shared" si="1"/>
        <v>181.5</v>
      </c>
    </row>
    <row r="23" spans="1:8" x14ac:dyDescent="0.3">
      <c r="A23" s="2" t="s">
        <v>57</v>
      </c>
      <c r="B23" s="2" t="s">
        <v>58</v>
      </c>
      <c r="C23" s="2" t="s">
        <v>59</v>
      </c>
      <c r="D23" s="2" t="s">
        <v>13</v>
      </c>
      <c r="E23" s="2" t="s">
        <v>4</v>
      </c>
      <c r="F23" s="2">
        <f t="shared" si="0"/>
        <v>1</v>
      </c>
      <c r="G23" s="3">
        <v>780</v>
      </c>
      <c r="H23">
        <f t="shared" si="1"/>
        <v>780</v>
      </c>
    </row>
    <row r="24" spans="1:8" x14ac:dyDescent="0.3">
      <c r="A24" s="2" t="s">
        <v>60</v>
      </c>
      <c r="B24" s="2" t="s">
        <v>61</v>
      </c>
      <c r="C24" s="2" t="s">
        <v>62</v>
      </c>
      <c r="D24" s="2" t="s">
        <v>63</v>
      </c>
      <c r="E24" s="2" t="s">
        <v>4</v>
      </c>
      <c r="F24" s="2">
        <f t="shared" si="0"/>
        <v>8</v>
      </c>
      <c r="G24" s="3">
        <v>660</v>
      </c>
      <c r="H24">
        <f t="shared" si="1"/>
        <v>5280</v>
      </c>
    </row>
    <row r="25" spans="1:8" x14ac:dyDescent="0.3">
      <c r="A25" s="2" t="s">
        <v>64</v>
      </c>
      <c r="B25" s="2" t="s">
        <v>52</v>
      </c>
      <c r="C25" s="2" t="s">
        <v>65</v>
      </c>
      <c r="D25" s="2" t="s">
        <v>13</v>
      </c>
      <c r="E25" s="2" t="s">
        <v>4</v>
      </c>
      <c r="F25" s="2">
        <f t="shared" si="0"/>
        <v>1</v>
      </c>
      <c r="G25" s="3">
        <v>360.33</v>
      </c>
      <c r="H25">
        <f t="shared" si="1"/>
        <v>360.33</v>
      </c>
    </row>
    <row r="26" spans="1:8" x14ac:dyDescent="0.3">
      <c r="E26" s="1" t="s">
        <v>66</v>
      </c>
      <c r="F26" s="1"/>
      <c r="G26" s="5">
        <v>25428.71</v>
      </c>
      <c r="H26" s="5">
        <f>SUM(H6:H25)</f>
        <v>30048.71</v>
      </c>
    </row>
    <row r="30" spans="1:8" x14ac:dyDescent="0.3">
      <c r="E30" t="s">
        <v>311</v>
      </c>
      <c r="F30">
        <v>1</v>
      </c>
      <c r="G30" s="4">
        <f>H26/G26</f>
        <v>1.1816844031804996</v>
      </c>
    </row>
    <row r="31" spans="1:8" x14ac:dyDescent="0.3">
      <c r="E31" t="s">
        <v>312</v>
      </c>
      <c r="G31" s="5">
        <f>G26</f>
        <v>25428.71</v>
      </c>
    </row>
    <row r="34" spans="5:6" x14ac:dyDescent="0.3">
      <c r="E34" s="4" t="s">
        <v>313</v>
      </c>
      <c r="F34" s="4">
        <f>G30</f>
        <v>1.1816844031804996</v>
      </c>
    </row>
  </sheetData>
  <pageMargins left="0.7" right="0.7" top="0.75" bottom="0.75" header="0.3" footer="0.3"/>
  <pageSetup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14A9A1-D668-4CB4-BA60-3B56C87100A9}">
  <dimension ref="A1:H108"/>
  <sheetViews>
    <sheetView tabSelected="1" topLeftCell="D87" workbookViewId="0">
      <selection activeCell="E108" sqref="E108"/>
    </sheetView>
  </sheetViews>
  <sheetFormatPr baseColWidth="10" defaultColWidth="8.88671875" defaultRowHeight="14.4" x14ac:dyDescent="0.3"/>
  <cols>
    <col min="1" max="2" width="36.6640625" customWidth="1"/>
    <col min="3" max="3" width="42.33203125" customWidth="1"/>
    <col min="4" max="4" width="26.88671875" customWidth="1"/>
    <col min="5" max="6" width="22.5546875" customWidth="1"/>
    <col min="7" max="7" width="15.88671875" customWidth="1"/>
    <col min="8" max="8" width="17.6640625" customWidth="1"/>
  </cols>
  <sheetData>
    <row r="1" spans="1:8" x14ac:dyDescent="0.3">
      <c r="A1" s="1" t="s">
        <v>67</v>
      </c>
    </row>
    <row r="2" spans="1:8" x14ac:dyDescent="0.3">
      <c r="A2" s="1" t="s">
        <v>1</v>
      </c>
      <c r="B2" s="2" t="s">
        <v>2</v>
      </c>
    </row>
    <row r="3" spans="1:8" x14ac:dyDescent="0.3">
      <c r="A3" s="1" t="s">
        <v>3</v>
      </c>
      <c r="B3" s="2" t="s">
        <v>4</v>
      </c>
    </row>
    <row r="5" spans="1:8" x14ac:dyDescent="0.3">
      <c r="A5" s="1" t="s">
        <v>5</v>
      </c>
      <c r="B5" s="1" t="s">
        <v>6</v>
      </c>
      <c r="C5" s="1" t="s">
        <v>7</v>
      </c>
      <c r="D5" s="1" t="s">
        <v>315</v>
      </c>
      <c r="E5" s="1" t="s">
        <v>68</v>
      </c>
      <c r="F5" s="1" t="s">
        <v>314</v>
      </c>
      <c r="G5" s="1" t="s">
        <v>9</v>
      </c>
      <c r="H5" s="1"/>
    </row>
    <row r="6" spans="1:8" x14ac:dyDescent="0.3">
      <c r="A6" s="2" t="s">
        <v>69</v>
      </c>
      <c r="B6" s="2" t="s">
        <v>70</v>
      </c>
      <c r="C6" s="2" t="s">
        <v>71</v>
      </c>
      <c r="D6" s="2" t="s">
        <v>72</v>
      </c>
      <c r="E6" s="2" t="s">
        <v>72</v>
      </c>
      <c r="F6" s="2">
        <f>+E6-D6</f>
        <v>0</v>
      </c>
      <c r="G6" s="3">
        <v>10.99</v>
      </c>
      <c r="H6">
        <f>F6*G6</f>
        <v>0</v>
      </c>
    </row>
    <row r="7" spans="1:8" x14ac:dyDescent="0.3">
      <c r="A7" s="2" t="s">
        <v>73</v>
      </c>
      <c r="B7" s="2" t="s">
        <v>74</v>
      </c>
      <c r="C7" s="2" t="s">
        <v>75</v>
      </c>
      <c r="D7" s="2" t="s">
        <v>76</v>
      </c>
      <c r="E7" s="2" t="s">
        <v>13</v>
      </c>
      <c r="F7" s="2">
        <f t="shared" ref="F7:F70" si="0">+E7-D7</f>
        <v>8</v>
      </c>
      <c r="G7" s="3">
        <v>8470</v>
      </c>
      <c r="H7">
        <f t="shared" ref="H7:H70" si="1">F7*G7</f>
        <v>67760</v>
      </c>
    </row>
    <row r="8" spans="1:8" x14ac:dyDescent="0.3">
      <c r="A8" s="2" t="s">
        <v>77</v>
      </c>
      <c r="B8" s="2" t="s">
        <v>78</v>
      </c>
      <c r="C8" s="2" t="s">
        <v>79</v>
      </c>
      <c r="D8" s="2" t="s">
        <v>76</v>
      </c>
      <c r="E8" s="2" t="s">
        <v>13</v>
      </c>
      <c r="F8" s="2">
        <f t="shared" si="0"/>
        <v>8</v>
      </c>
      <c r="G8" s="3">
        <v>2940.3</v>
      </c>
      <c r="H8">
        <f t="shared" si="1"/>
        <v>23522.400000000001</v>
      </c>
    </row>
    <row r="9" spans="1:8" x14ac:dyDescent="0.3">
      <c r="A9" s="2" t="s">
        <v>80</v>
      </c>
      <c r="B9" s="2" t="s">
        <v>81</v>
      </c>
      <c r="C9" s="2" t="s">
        <v>82</v>
      </c>
      <c r="D9" s="2" t="s">
        <v>83</v>
      </c>
      <c r="E9" s="2" t="s">
        <v>83</v>
      </c>
      <c r="F9" s="2">
        <f t="shared" si="0"/>
        <v>0</v>
      </c>
      <c r="G9" s="3">
        <v>39.78</v>
      </c>
      <c r="H9">
        <f t="shared" si="1"/>
        <v>0</v>
      </c>
    </row>
    <row r="10" spans="1:8" x14ac:dyDescent="0.3">
      <c r="A10" s="2" t="s">
        <v>84</v>
      </c>
      <c r="B10" s="2" t="s">
        <v>85</v>
      </c>
      <c r="C10" s="2" t="s">
        <v>86</v>
      </c>
      <c r="D10" s="2" t="s">
        <v>76</v>
      </c>
      <c r="E10" s="2" t="s">
        <v>13</v>
      </c>
      <c r="F10" s="2">
        <f t="shared" si="0"/>
        <v>8</v>
      </c>
      <c r="G10" s="3">
        <v>8615.2000000000007</v>
      </c>
      <c r="H10">
        <f t="shared" si="1"/>
        <v>68921.600000000006</v>
      </c>
    </row>
    <row r="11" spans="1:8" x14ac:dyDescent="0.3">
      <c r="A11" s="2" t="s">
        <v>87</v>
      </c>
      <c r="B11" s="2" t="s">
        <v>88</v>
      </c>
      <c r="C11" s="2" t="s">
        <v>89</v>
      </c>
      <c r="D11" s="2" t="s">
        <v>76</v>
      </c>
      <c r="E11" s="2" t="s">
        <v>13</v>
      </c>
      <c r="F11" s="2">
        <f t="shared" si="0"/>
        <v>8</v>
      </c>
      <c r="G11" s="3">
        <v>328.66</v>
      </c>
      <c r="H11">
        <f t="shared" si="1"/>
        <v>2629.28</v>
      </c>
    </row>
    <row r="12" spans="1:8" x14ac:dyDescent="0.3">
      <c r="A12" s="2" t="s">
        <v>90</v>
      </c>
      <c r="B12" s="2" t="s">
        <v>88</v>
      </c>
      <c r="C12" s="2" t="s">
        <v>91</v>
      </c>
      <c r="D12" s="2" t="s">
        <v>76</v>
      </c>
      <c r="E12" s="2" t="s">
        <v>13</v>
      </c>
      <c r="F12" s="2">
        <f t="shared" si="0"/>
        <v>8</v>
      </c>
      <c r="G12" s="3">
        <v>288.31</v>
      </c>
      <c r="H12">
        <f t="shared" si="1"/>
        <v>2306.48</v>
      </c>
    </row>
    <row r="13" spans="1:8" x14ac:dyDescent="0.3">
      <c r="A13" s="2" t="s">
        <v>92</v>
      </c>
      <c r="B13" s="2" t="s">
        <v>52</v>
      </c>
      <c r="C13" s="2" t="s">
        <v>93</v>
      </c>
      <c r="D13" s="2" t="s">
        <v>76</v>
      </c>
      <c r="E13" s="2" t="s">
        <v>13</v>
      </c>
      <c r="F13" s="2">
        <f t="shared" si="0"/>
        <v>8</v>
      </c>
      <c r="G13" s="3">
        <v>1086.3599999999999</v>
      </c>
      <c r="H13">
        <f t="shared" si="1"/>
        <v>8690.8799999999992</v>
      </c>
    </row>
    <row r="14" spans="1:8" x14ac:dyDescent="0.3">
      <c r="A14" s="2" t="s">
        <v>94</v>
      </c>
      <c r="B14" s="2" t="s">
        <v>95</v>
      </c>
      <c r="C14" s="2" t="s">
        <v>96</v>
      </c>
      <c r="D14" s="2" t="s">
        <v>97</v>
      </c>
      <c r="E14" s="2" t="s">
        <v>76</v>
      </c>
      <c r="F14" s="2">
        <f t="shared" si="0"/>
        <v>7</v>
      </c>
      <c r="G14" s="3">
        <v>172.29</v>
      </c>
      <c r="H14">
        <f t="shared" si="1"/>
        <v>1206.03</v>
      </c>
    </row>
    <row r="15" spans="1:8" x14ac:dyDescent="0.3">
      <c r="A15" s="2" t="s">
        <v>98</v>
      </c>
      <c r="B15" s="2" t="s">
        <v>95</v>
      </c>
      <c r="C15" s="2" t="s">
        <v>99</v>
      </c>
      <c r="D15" s="2" t="s">
        <v>97</v>
      </c>
      <c r="E15" s="2" t="s">
        <v>76</v>
      </c>
      <c r="F15" s="2">
        <f t="shared" si="0"/>
        <v>7</v>
      </c>
      <c r="G15" s="3">
        <v>139.55000000000001</v>
      </c>
      <c r="H15">
        <f t="shared" si="1"/>
        <v>976.85000000000014</v>
      </c>
    </row>
    <row r="16" spans="1:8" x14ac:dyDescent="0.3">
      <c r="A16" s="2" t="s">
        <v>100</v>
      </c>
      <c r="B16" s="2" t="s">
        <v>95</v>
      </c>
      <c r="C16" s="2" t="s">
        <v>101</v>
      </c>
      <c r="D16" s="2" t="s">
        <v>97</v>
      </c>
      <c r="E16" s="2" t="s">
        <v>76</v>
      </c>
      <c r="F16" s="2">
        <f t="shared" si="0"/>
        <v>7</v>
      </c>
      <c r="G16" s="3">
        <v>57.93</v>
      </c>
      <c r="H16">
        <f t="shared" si="1"/>
        <v>405.51</v>
      </c>
    </row>
    <row r="17" spans="1:8" x14ac:dyDescent="0.3">
      <c r="A17" s="2" t="s">
        <v>102</v>
      </c>
      <c r="B17" s="2" t="s">
        <v>88</v>
      </c>
      <c r="C17" s="2" t="s">
        <v>103</v>
      </c>
      <c r="D17" s="2" t="s">
        <v>76</v>
      </c>
      <c r="E17" s="2" t="s">
        <v>13</v>
      </c>
      <c r="F17" s="2">
        <f t="shared" si="0"/>
        <v>8</v>
      </c>
      <c r="G17" s="3">
        <v>369.05</v>
      </c>
      <c r="H17">
        <f t="shared" si="1"/>
        <v>2952.4</v>
      </c>
    </row>
    <row r="18" spans="1:8" x14ac:dyDescent="0.3">
      <c r="A18" s="2" t="s">
        <v>104</v>
      </c>
      <c r="B18" s="2" t="s">
        <v>105</v>
      </c>
      <c r="C18" s="2" t="s">
        <v>106</v>
      </c>
      <c r="D18" s="2" t="s">
        <v>97</v>
      </c>
      <c r="E18" s="2" t="s">
        <v>76</v>
      </c>
      <c r="F18" s="2">
        <f t="shared" si="0"/>
        <v>7</v>
      </c>
      <c r="G18" s="3">
        <v>1371.41</v>
      </c>
      <c r="H18">
        <f t="shared" si="1"/>
        <v>9599.8700000000008</v>
      </c>
    </row>
    <row r="19" spans="1:8" x14ac:dyDescent="0.3">
      <c r="A19" s="2" t="s">
        <v>107</v>
      </c>
      <c r="B19" s="2" t="s">
        <v>108</v>
      </c>
      <c r="C19" s="2" t="s">
        <v>109</v>
      </c>
      <c r="D19" s="2" t="s">
        <v>110</v>
      </c>
      <c r="E19" s="2" t="s">
        <v>111</v>
      </c>
      <c r="F19" s="2">
        <f t="shared" si="0"/>
        <v>1</v>
      </c>
      <c r="G19" s="3">
        <v>14671.25</v>
      </c>
      <c r="H19">
        <f t="shared" si="1"/>
        <v>14671.25</v>
      </c>
    </row>
    <row r="20" spans="1:8" x14ac:dyDescent="0.3">
      <c r="A20" s="2" t="s">
        <v>112</v>
      </c>
      <c r="B20" s="2" t="s">
        <v>113</v>
      </c>
      <c r="C20" s="2" t="s">
        <v>114</v>
      </c>
      <c r="D20" s="2" t="s">
        <v>97</v>
      </c>
      <c r="E20" s="2" t="s">
        <v>76</v>
      </c>
      <c r="F20" s="2">
        <f t="shared" si="0"/>
        <v>7</v>
      </c>
      <c r="G20" s="3">
        <v>1765.5</v>
      </c>
      <c r="H20">
        <f t="shared" si="1"/>
        <v>12358.5</v>
      </c>
    </row>
    <row r="21" spans="1:8" x14ac:dyDescent="0.3">
      <c r="A21" s="2" t="s">
        <v>115</v>
      </c>
      <c r="B21" s="2" t="s">
        <v>116</v>
      </c>
      <c r="C21" s="2" t="s">
        <v>117</v>
      </c>
      <c r="D21" s="2" t="s">
        <v>97</v>
      </c>
      <c r="E21" s="2" t="s">
        <v>76</v>
      </c>
      <c r="F21" s="2">
        <f t="shared" si="0"/>
        <v>7</v>
      </c>
      <c r="G21" s="3">
        <v>3448.5</v>
      </c>
      <c r="H21">
        <f t="shared" si="1"/>
        <v>24139.5</v>
      </c>
    </row>
    <row r="22" spans="1:8" x14ac:dyDescent="0.3">
      <c r="A22" s="2" t="s">
        <v>118</v>
      </c>
      <c r="B22" s="2" t="s">
        <v>119</v>
      </c>
      <c r="C22" s="2" t="s">
        <v>120</v>
      </c>
      <c r="D22" s="2" t="s">
        <v>97</v>
      </c>
      <c r="E22" s="2" t="s">
        <v>76</v>
      </c>
      <c r="F22" s="2">
        <f t="shared" si="0"/>
        <v>7</v>
      </c>
      <c r="G22" s="3">
        <v>1319.99</v>
      </c>
      <c r="H22">
        <f t="shared" si="1"/>
        <v>9239.93</v>
      </c>
    </row>
    <row r="23" spans="1:8" x14ac:dyDescent="0.3">
      <c r="A23" s="2" t="s">
        <v>121</v>
      </c>
      <c r="B23" s="2" t="s">
        <v>122</v>
      </c>
      <c r="C23" s="2" t="s">
        <v>123</v>
      </c>
      <c r="D23" s="2" t="s">
        <v>110</v>
      </c>
      <c r="E23" s="2" t="s">
        <v>111</v>
      </c>
      <c r="F23" s="2">
        <f t="shared" si="0"/>
        <v>1</v>
      </c>
      <c r="G23" s="3">
        <v>83.17</v>
      </c>
      <c r="H23">
        <f t="shared" si="1"/>
        <v>83.17</v>
      </c>
    </row>
    <row r="24" spans="1:8" x14ac:dyDescent="0.3">
      <c r="A24" s="2" t="s">
        <v>124</v>
      </c>
      <c r="B24" s="2" t="s">
        <v>119</v>
      </c>
      <c r="C24" s="2" t="s">
        <v>125</v>
      </c>
      <c r="D24" s="2" t="s">
        <v>110</v>
      </c>
      <c r="E24" s="2" t="s">
        <v>111</v>
      </c>
      <c r="F24" s="2">
        <f t="shared" si="0"/>
        <v>1</v>
      </c>
      <c r="G24" s="3">
        <v>1573</v>
      </c>
      <c r="H24">
        <f t="shared" si="1"/>
        <v>1573</v>
      </c>
    </row>
    <row r="25" spans="1:8" x14ac:dyDescent="0.3">
      <c r="A25" s="2" t="s">
        <v>126</v>
      </c>
      <c r="B25" s="2" t="s">
        <v>127</v>
      </c>
      <c r="C25" s="2" t="s">
        <v>128</v>
      </c>
      <c r="D25" s="2" t="s">
        <v>63</v>
      </c>
      <c r="E25" s="2" t="s">
        <v>63</v>
      </c>
      <c r="F25" s="2">
        <f t="shared" si="0"/>
        <v>0</v>
      </c>
      <c r="G25" s="3">
        <v>72.599999999999994</v>
      </c>
      <c r="H25">
        <f t="shared" si="1"/>
        <v>0</v>
      </c>
    </row>
    <row r="26" spans="1:8" x14ac:dyDescent="0.3">
      <c r="A26" s="2" t="s">
        <v>129</v>
      </c>
      <c r="B26" s="2" t="s">
        <v>130</v>
      </c>
      <c r="C26" s="2" t="s">
        <v>131</v>
      </c>
      <c r="D26" s="2" t="s">
        <v>63</v>
      </c>
      <c r="E26" s="2" t="s">
        <v>63</v>
      </c>
      <c r="F26" s="2">
        <f t="shared" si="0"/>
        <v>0</v>
      </c>
      <c r="G26" s="3">
        <v>144.76</v>
      </c>
      <c r="H26">
        <f t="shared" si="1"/>
        <v>0</v>
      </c>
    </row>
    <row r="27" spans="1:8" x14ac:dyDescent="0.3">
      <c r="A27" s="2" t="s">
        <v>132</v>
      </c>
      <c r="B27" s="2" t="s">
        <v>130</v>
      </c>
      <c r="C27" s="2" t="s">
        <v>133</v>
      </c>
      <c r="D27" s="2" t="s">
        <v>63</v>
      </c>
      <c r="E27" s="2" t="s">
        <v>63</v>
      </c>
      <c r="F27" s="2">
        <f t="shared" si="0"/>
        <v>0</v>
      </c>
      <c r="G27" s="3">
        <v>579.92999999999995</v>
      </c>
      <c r="H27">
        <f t="shared" si="1"/>
        <v>0</v>
      </c>
    </row>
    <row r="28" spans="1:8" x14ac:dyDescent="0.3">
      <c r="A28" s="2" t="s">
        <v>134</v>
      </c>
      <c r="B28" s="2" t="s">
        <v>135</v>
      </c>
      <c r="C28" s="2" t="s">
        <v>136</v>
      </c>
      <c r="D28" s="2" t="s">
        <v>83</v>
      </c>
      <c r="E28" s="2" t="s">
        <v>83</v>
      </c>
      <c r="F28" s="2">
        <f t="shared" si="0"/>
        <v>0</v>
      </c>
      <c r="G28" s="3">
        <v>23.99</v>
      </c>
      <c r="H28">
        <f t="shared" si="1"/>
        <v>0</v>
      </c>
    </row>
    <row r="29" spans="1:8" x14ac:dyDescent="0.3">
      <c r="A29" s="2" t="s">
        <v>137</v>
      </c>
      <c r="B29" s="2" t="s">
        <v>138</v>
      </c>
      <c r="C29" s="2" t="s">
        <v>139</v>
      </c>
      <c r="D29" s="2" t="s">
        <v>110</v>
      </c>
      <c r="E29" s="2" t="s">
        <v>111</v>
      </c>
      <c r="F29" s="2">
        <f t="shared" si="0"/>
        <v>1</v>
      </c>
      <c r="G29" s="3">
        <v>1319.7</v>
      </c>
      <c r="H29">
        <f t="shared" si="1"/>
        <v>1319.7</v>
      </c>
    </row>
    <row r="30" spans="1:8" x14ac:dyDescent="0.3">
      <c r="A30" s="2" t="s">
        <v>140</v>
      </c>
      <c r="B30" s="2" t="s">
        <v>141</v>
      </c>
      <c r="C30" s="2" t="s">
        <v>142</v>
      </c>
      <c r="D30" s="2" t="s">
        <v>76</v>
      </c>
      <c r="E30" s="2" t="s">
        <v>13</v>
      </c>
      <c r="F30" s="2">
        <f t="shared" si="0"/>
        <v>8</v>
      </c>
      <c r="G30" s="3">
        <v>1411.67</v>
      </c>
      <c r="H30">
        <f t="shared" si="1"/>
        <v>11293.36</v>
      </c>
    </row>
    <row r="31" spans="1:8" x14ac:dyDescent="0.3">
      <c r="A31" s="2" t="s">
        <v>143</v>
      </c>
      <c r="B31" s="2" t="s">
        <v>141</v>
      </c>
      <c r="C31" s="2" t="s">
        <v>144</v>
      </c>
      <c r="D31" s="2" t="s">
        <v>76</v>
      </c>
      <c r="E31" s="2" t="s">
        <v>13</v>
      </c>
      <c r="F31" s="2">
        <f t="shared" si="0"/>
        <v>8</v>
      </c>
      <c r="G31" s="3">
        <v>1367.82</v>
      </c>
      <c r="H31">
        <f t="shared" si="1"/>
        <v>10942.56</v>
      </c>
    </row>
    <row r="32" spans="1:8" x14ac:dyDescent="0.3">
      <c r="A32" s="2" t="s">
        <v>145</v>
      </c>
      <c r="B32" s="2" t="s">
        <v>146</v>
      </c>
      <c r="C32" s="2" t="s">
        <v>147</v>
      </c>
      <c r="D32" s="2" t="s">
        <v>76</v>
      </c>
      <c r="E32" s="2" t="s">
        <v>13</v>
      </c>
      <c r="F32" s="2">
        <f t="shared" si="0"/>
        <v>8</v>
      </c>
      <c r="G32" s="3">
        <v>623.15</v>
      </c>
      <c r="H32">
        <f t="shared" si="1"/>
        <v>4985.2</v>
      </c>
    </row>
    <row r="33" spans="1:8" x14ac:dyDescent="0.3">
      <c r="A33" s="2" t="s">
        <v>148</v>
      </c>
      <c r="B33" s="2" t="s">
        <v>146</v>
      </c>
      <c r="C33" s="2" t="s">
        <v>149</v>
      </c>
      <c r="D33" s="2" t="s">
        <v>76</v>
      </c>
      <c r="E33" s="2" t="s">
        <v>13</v>
      </c>
      <c r="F33" s="2">
        <f t="shared" si="0"/>
        <v>8</v>
      </c>
      <c r="G33" s="3">
        <v>3421.95</v>
      </c>
      <c r="H33">
        <f t="shared" si="1"/>
        <v>27375.599999999999</v>
      </c>
    </row>
    <row r="34" spans="1:8" x14ac:dyDescent="0.3">
      <c r="A34" s="2" t="s">
        <v>150</v>
      </c>
      <c r="B34" s="2" t="s">
        <v>151</v>
      </c>
      <c r="C34" s="2" t="s">
        <v>152</v>
      </c>
      <c r="D34" s="2" t="s">
        <v>76</v>
      </c>
      <c r="E34" s="2" t="s">
        <v>13</v>
      </c>
      <c r="F34" s="2">
        <f t="shared" si="0"/>
        <v>8</v>
      </c>
      <c r="G34" s="3">
        <v>1035.24</v>
      </c>
      <c r="H34">
        <f t="shared" si="1"/>
        <v>8281.92</v>
      </c>
    </row>
    <row r="35" spans="1:8" x14ac:dyDescent="0.3">
      <c r="A35" s="2" t="s">
        <v>153</v>
      </c>
      <c r="B35" s="2" t="s">
        <v>154</v>
      </c>
      <c r="C35" s="2" t="s">
        <v>155</v>
      </c>
      <c r="D35" s="2" t="s">
        <v>76</v>
      </c>
      <c r="E35" s="2" t="s">
        <v>13</v>
      </c>
      <c r="F35" s="2">
        <f t="shared" si="0"/>
        <v>8</v>
      </c>
      <c r="G35" s="3">
        <v>153.08000000000001</v>
      </c>
      <c r="H35">
        <f t="shared" si="1"/>
        <v>1224.6400000000001</v>
      </c>
    </row>
    <row r="36" spans="1:8" x14ac:dyDescent="0.3">
      <c r="A36" s="2" t="s">
        <v>156</v>
      </c>
      <c r="B36" s="2" t="s">
        <v>146</v>
      </c>
      <c r="C36" s="2" t="s">
        <v>157</v>
      </c>
      <c r="D36" s="2" t="s">
        <v>97</v>
      </c>
      <c r="E36" s="2" t="s">
        <v>76</v>
      </c>
      <c r="F36" s="2">
        <f t="shared" si="0"/>
        <v>7</v>
      </c>
      <c r="G36" s="3">
        <v>108.9</v>
      </c>
      <c r="H36">
        <f t="shared" si="1"/>
        <v>762.30000000000007</v>
      </c>
    </row>
    <row r="37" spans="1:8" x14ac:dyDescent="0.3">
      <c r="A37" s="2" t="s">
        <v>158</v>
      </c>
      <c r="B37" s="2" t="s">
        <v>159</v>
      </c>
      <c r="C37" s="2" t="s">
        <v>160</v>
      </c>
      <c r="D37" s="2" t="s">
        <v>110</v>
      </c>
      <c r="E37" s="2" t="s">
        <v>111</v>
      </c>
      <c r="F37" s="2">
        <f t="shared" si="0"/>
        <v>1</v>
      </c>
      <c r="G37" s="3">
        <v>847</v>
      </c>
      <c r="H37">
        <f t="shared" si="1"/>
        <v>847</v>
      </c>
    </row>
    <row r="38" spans="1:8" x14ac:dyDescent="0.3">
      <c r="A38" s="2" t="s">
        <v>161</v>
      </c>
      <c r="B38" s="2" t="s">
        <v>162</v>
      </c>
      <c r="C38" s="2" t="s">
        <v>163</v>
      </c>
      <c r="D38" s="2" t="s">
        <v>110</v>
      </c>
      <c r="E38" s="2" t="s">
        <v>111</v>
      </c>
      <c r="F38" s="2">
        <f t="shared" si="0"/>
        <v>1</v>
      </c>
      <c r="G38" s="3">
        <v>722.87</v>
      </c>
      <c r="H38">
        <f t="shared" si="1"/>
        <v>722.87</v>
      </c>
    </row>
    <row r="39" spans="1:8" x14ac:dyDescent="0.3">
      <c r="A39" s="2" t="s">
        <v>164</v>
      </c>
      <c r="B39" s="2" t="s">
        <v>165</v>
      </c>
      <c r="C39" s="2" t="s">
        <v>166</v>
      </c>
      <c r="D39" s="2" t="s">
        <v>110</v>
      </c>
      <c r="E39" s="2" t="s">
        <v>111</v>
      </c>
      <c r="F39" s="2">
        <f t="shared" si="0"/>
        <v>1</v>
      </c>
      <c r="G39" s="3">
        <v>629.20000000000005</v>
      </c>
      <c r="H39">
        <f t="shared" si="1"/>
        <v>629.20000000000005</v>
      </c>
    </row>
    <row r="40" spans="1:8" x14ac:dyDescent="0.3">
      <c r="A40" s="2" t="s">
        <v>167</v>
      </c>
      <c r="B40" s="2" t="s">
        <v>165</v>
      </c>
      <c r="C40" s="2" t="s">
        <v>168</v>
      </c>
      <c r="D40" s="2" t="s">
        <v>110</v>
      </c>
      <c r="E40" s="2" t="s">
        <v>111</v>
      </c>
      <c r="F40" s="2">
        <f t="shared" si="0"/>
        <v>1</v>
      </c>
      <c r="G40" s="3">
        <v>5445</v>
      </c>
      <c r="H40">
        <f t="shared" si="1"/>
        <v>5445</v>
      </c>
    </row>
    <row r="41" spans="1:8" x14ac:dyDescent="0.3">
      <c r="A41" s="2" t="s">
        <v>169</v>
      </c>
      <c r="B41" s="2" t="s">
        <v>170</v>
      </c>
      <c r="C41" s="2" t="s">
        <v>171</v>
      </c>
      <c r="D41" s="2" t="s">
        <v>110</v>
      </c>
      <c r="E41" s="2" t="s">
        <v>111</v>
      </c>
      <c r="F41" s="2">
        <f t="shared" si="0"/>
        <v>1</v>
      </c>
      <c r="G41" s="3">
        <v>133.88</v>
      </c>
      <c r="H41">
        <f t="shared" si="1"/>
        <v>133.88</v>
      </c>
    </row>
    <row r="42" spans="1:8" x14ac:dyDescent="0.3">
      <c r="A42" s="2" t="s">
        <v>172</v>
      </c>
      <c r="B42" s="2" t="s">
        <v>173</v>
      </c>
      <c r="C42" s="2" t="s">
        <v>174</v>
      </c>
      <c r="D42" s="2" t="s">
        <v>110</v>
      </c>
      <c r="E42" s="2" t="s">
        <v>111</v>
      </c>
      <c r="F42" s="2">
        <f t="shared" si="0"/>
        <v>1</v>
      </c>
      <c r="G42" s="3">
        <v>598.95000000000005</v>
      </c>
      <c r="H42">
        <f t="shared" si="1"/>
        <v>598.95000000000005</v>
      </c>
    </row>
    <row r="43" spans="1:8" x14ac:dyDescent="0.3">
      <c r="A43" s="2" t="s">
        <v>175</v>
      </c>
      <c r="B43" s="2" t="s">
        <v>37</v>
      </c>
      <c r="C43" s="2" t="s">
        <v>176</v>
      </c>
      <c r="D43" s="2" t="s">
        <v>110</v>
      </c>
      <c r="E43" s="2" t="s">
        <v>111</v>
      </c>
      <c r="F43" s="2">
        <f t="shared" si="0"/>
        <v>1</v>
      </c>
      <c r="G43" s="3">
        <v>411.4</v>
      </c>
      <c r="H43">
        <f t="shared" si="1"/>
        <v>411.4</v>
      </c>
    </row>
    <row r="44" spans="1:8" x14ac:dyDescent="0.3">
      <c r="A44" s="2" t="s">
        <v>177</v>
      </c>
      <c r="B44" s="2" t="s">
        <v>178</v>
      </c>
      <c r="C44" s="2" t="s">
        <v>179</v>
      </c>
      <c r="D44" s="2" t="s">
        <v>97</v>
      </c>
      <c r="E44" s="2" t="s">
        <v>97</v>
      </c>
      <c r="F44" s="2">
        <f t="shared" si="0"/>
        <v>0</v>
      </c>
      <c r="G44" s="3">
        <v>62481.38</v>
      </c>
      <c r="H44">
        <f t="shared" si="1"/>
        <v>0</v>
      </c>
    </row>
    <row r="45" spans="1:8" x14ac:dyDescent="0.3">
      <c r="A45" s="2" t="s">
        <v>180</v>
      </c>
      <c r="B45" s="2" t="s">
        <v>181</v>
      </c>
      <c r="C45" s="2" t="s">
        <v>182</v>
      </c>
      <c r="D45" s="2" t="s">
        <v>2</v>
      </c>
      <c r="E45" s="2" t="s">
        <v>183</v>
      </c>
      <c r="F45" s="2">
        <f t="shared" si="0"/>
        <v>4</v>
      </c>
      <c r="G45" s="3">
        <v>547.02</v>
      </c>
      <c r="H45">
        <f t="shared" si="1"/>
        <v>2188.08</v>
      </c>
    </row>
    <row r="46" spans="1:8" x14ac:dyDescent="0.3">
      <c r="A46" s="2" t="s">
        <v>184</v>
      </c>
      <c r="B46" s="2" t="s">
        <v>185</v>
      </c>
      <c r="C46" s="2" t="s">
        <v>186</v>
      </c>
      <c r="D46" s="2" t="s">
        <v>2</v>
      </c>
      <c r="E46" s="2" t="s">
        <v>183</v>
      </c>
      <c r="F46" s="2">
        <f t="shared" si="0"/>
        <v>4</v>
      </c>
      <c r="G46" s="3">
        <v>965.58</v>
      </c>
      <c r="H46">
        <f t="shared" si="1"/>
        <v>3862.32</v>
      </c>
    </row>
    <row r="47" spans="1:8" x14ac:dyDescent="0.3">
      <c r="A47" s="2" t="s">
        <v>187</v>
      </c>
      <c r="B47" s="2" t="s">
        <v>188</v>
      </c>
      <c r="C47" s="2" t="s">
        <v>189</v>
      </c>
      <c r="D47" s="2" t="s">
        <v>2</v>
      </c>
      <c r="E47" s="2" t="s">
        <v>183</v>
      </c>
      <c r="F47" s="2">
        <f t="shared" si="0"/>
        <v>4</v>
      </c>
      <c r="G47" s="3">
        <v>399.3</v>
      </c>
      <c r="H47">
        <f t="shared" si="1"/>
        <v>1597.2</v>
      </c>
    </row>
    <row r="48" spans="1:8" x14ac:dyDescent="0.3">
      <c r="A48" s="2" t="s">
        <v>190</v>
      </c>
      <c r="B48" s="2" t="s">
        <v>191</v>
      </c>
      <c r="C48" s="2" t="s">
        <v>192</v>
      </c>
      <c r="D48" s="2" t="s">
        <v>72</v>
      </c>
      <c r="E48" s="2" t="s">
        <v>72</v>
      </c>
      <c r="F48" s="2">
        <f t="shared" si="0"/>
        <v>0</v>
      </c>
      <c r="G48" s="3">
        <v>259</v>
      </c>
      <c r="H48">
        <f t="shared" si="1"/>
        <v>0</v>
      </c>
    </row>
    <row r="49" spans="1:8" x14ac:dyDescent="0.3">
      <c r="A49" s="2" t="s">
        <v>193</v>
      </c>
      <c r="B49" s="2" t="s">
        <v>194</v>
      </c>
      <c r="C49" s="2" t="s">
        <v>195</v>
      </c>
      <c r="D49" s="2" t="s">
        <v>2</v>
      </c>
      <c r="E49" s="2" t="s">
        <v>183</v>
      </c>
      <c r="F49" s="2">
        <f t="shared" si="0"/>
        <v>4</v>
      </c>
      <c r="G49" s="3">
        <v>1210</v>
      </c>
      <c r="H49">
        <f t="shared" si="1"/>
        <v>4840</v>
      </c>
    </row>
    <row r="50" spans="1:8" x14ac:dyDescent="0.3">
      <c r="A50" s="2" t="s">
        <v>196</v>
      </c>
      <c r="B50" s="2" t="s">
        <v>197</v>
      </c>
      <c r="C50" s="2" t="s">
        <v>198</v>
      </c>
      <c r="D50" s="2" t="s">
        <v>110</v>
      </c>
      <c r="E50" s="2" t="s">
        <v>111</v>
      </c>
      <c r="F50" s="2">
        <f t="shared" si="0"/>
        <v>1</v>
      </c>
      <c r="G50" s="3">
        <v>2544.33</v>
      </c>
      <c r="H50">
        <f t="shared" si="1"/>
        <v>2544.33</v>
      </c>
    </row>
    <row r="51" spans="1:8" x14ac:dyDescent="0.3">
      <c r="A51" s="2" t="s">
        <v>199</v>
      </c>
      <c r="B51" s="2" t="s">
        <v>200</v>
      </c>
      <c r="C51" s="2" t="s">
        <v>201</v>
      </c>
      <c r="D51" s="2" t="s">
        <v>110</v>
      </c>
      <c r="E51" s="2" t="s">
        <v>111</v>
      </c>
      <c r="F51" s="2">
        <f t="shared" si="0"/>
        <v>1</v>
      </c>
      <c r="G51" s="3">
        <v>990</v>
      </c>
      <c r="H51">
        <f t="shared" si="1"/>
        <v>990</v>
      </c>
    </row>
    <row r="52" spans="1:8" x14ac:dyDescent="0.3">
      <c r="A52" s="2" t="s">
        <v>202</v>
      </c>
      <c r="B52" s="2" t="s">
        <v>200</v>
      </c>
      <c r="C52" s="2" t="s">
        <v>203</v>
      </c>
      <c r="D52" s="2" t="s">
        <v>2</v>
      </c>
      <c r="E52" s="2" t="s">
        <v>183</v>
      </c>
      <c r="F52" s="2">
        <f t="shared" si="0"/>
        <v>4</v>
      </c>
      <c r="G52" s="3">
        <v>220</v>
      </c>
      <c r="H52">
        <f t="shared" si="1"/>
        <v>880</v>
      </c>
    </row>
    <row r="53" spans="1:8" x14ac:dyDescent="0.3">
      <c r="A53" s="2" t="s">
        <v>204</v>
      </c>
      <c r="B53" s="2" t="s">
        <v>205</v>
      </c>
      <c r="C53" s="2" t="s">
        <v>206</v>
      </c>
      <c r="D53" s="2" t="s">
        <v>63</v>
      </c>
      <c r="E53" s="2" t="s">
        <v>63</v>
      </c>
      <c r="F53" s="2">
        <f t="shared" si="0"/>
        <v>0</v>
      </c>
      <c r="G53" s="3">
        <v>301.8</v>
      </c>
      <c r="H53">
        <f t="shared" si="1"/>
        <v>0</v>
      </c>
    </row>
    <row r="54" spans="1:8" x14ac:dyDescent="0.3">
      <c r="A54" s="2" t="s">
        <v>207</v>
      </c>
      <c r="B54" s="2" t="s">
        <v>154</v>
      </c>
      <c r="C54" s="2" t="s">
        <v>208</v>
      </c>
      <c r="D54" s="2" t="s">
        <v>110</v>
      </c>
      <c r="E54" s="2" t="s">
        <v>111</v>
      </c>
      <c r="F54" s="2">
        <f t="shared" si="0"/>
        <v>1</v>
      </c>
      <c r="G54" s="3">
        <v>177.24</v>
      </c>
      <c r="H54">
        <f t="shared" si="1"/>
        <v>177.24</v>
      </c>
    </row>
    <row r="55" spans="1:8" x14ac:dyDescent="0.3">
      <c r="A55" s="2" t="s">
        <v>209</v>
      </c>
      <c r="B55" s="2" t="s">
        <v>210</v>
      </c>
      <c r="C55" s="2" t="s">
        <v>211</v>
      </c>
      <c r="D55" s="2" t="s">
        <v>2</v>
      </c>
      <c r="E55" s="2" t="s">
        <v>183</v>
      </c>
      <c r="F55" s="2">
        <f t="shared" si="0"/>
        <v>4</v>
      </c>
      <c r="G55" s="3">
        <v>163.35</v>
      </c>
      <c r="H55">
        <f t="shared" si="1"/>
        <v>653.4</v>
      </c>
    </row>
    <row r="56" spans="1:8" x14ac:dyDescent="0.3">
      <c r="A56" s="2" t="s">
        <v>212</v>
      </c>
      <c r="B56" s="2" t="s">
        <v>213</v>
      </c>
      <c r="C56" s="2" t="s">
        <v>214</v>
      </c>
      <c r="D56" s="2" t="s">
        <v>72</v>
      </c>
      <c r="E56" s="2" t="s">
        <v>72</v>
      </c>
      <c r="F56" s="2">
        <f t="shared" si="0"/>
        <v>0</v>
      </c>
      <c r="G56" s="3">
        <v>1181.94</v>
      </c>
      <c r="H56">
        <f t="shared" si="1"/>
        <v>0</v>
      </c>
    </row>
    <row r="57" spans="1:8" x14ac:dyDescent="0.3">
      <c r="A57" s="2" t="s">
        <v>215</v>
      </c>
      <c r="B57" s="2" t="s">
        <v>216</v>
      </c>
      <c r="C57" s="2" t="s">
        <v>217</v>
      </c>
      <c r="D57" s="2" t="s">
        <v>76</v>
      </c>
      <c r="E57" s="2" t="s">
        <v>76</v>
      </c>
      <c r="F57" s="2">
        <f t="shared" si="0"/>
        <v>0</v>
      </c>
      <c r="G57" s="3">
        <v>6849.75</v>
      </c>
      <c r="H57">
        <f t="shared" si="1"/>
        <v>0</v>
      </c>
    </row>
    <row r="58" spans="1:8" x14ac:dyDescent="0.3">
      <c r="A58" s="2" t="s">
        <v>218</v>
      </c>
      <c r="B58" s="2" t="s">
        <v>37</v>
      </c>
      <c r="C58" s="2" t="s">
        <v>219</v>
      </c>
      <c r="D58" s="2" t="s">
        <v>97</v>
      </c>
      <c r="E58" s="2" t="s">
        <v>76</v>
      </c>
      <c r="F58" s="2">
        <f t="shared" si="0"/>
        <v>7</v>
      </c>
      <c r="G58" s="3">
        <v>387.2</v>
      </c>
      <c r="H58">
        <f t="shared" si="1"/>
        <v>2710.4</v>
      </c>
    </row>
    <row r="59" spans="1:8" x14ac:dyDescent="0.3">
      <c r="A59" s="2" t="s">
        <v>220</v>
      </c>
      <c r="B59" s="2" t="s">
        <v>221</v>
      </c>
      <c r="C59" s="2" t="s">
        <v>222</v>
      </c>
      <c r="D59" s="2" t="s">
        <v>83</v>
      </c>
      <c r="E59" s="2" t="s">
        <v>83</v>
      </c>
      <c r="F59" s="2">
        <f t="shared" si="0"/>
        <v>0</v>
      </c>
      <c r="G59" s="3">
        <v>18.5</v>
      </c>
      <c r="H59">
        <f t="shared" si="1"/>
        <v>0</v>
      </c>
    </row>
    <row r="60" spans="1:8" x14ac:dyDescent="0.3">
      <c r="A60" s="2" t="s">
        <v>223</v>
      </c>
      <c r="B60" s="2" t="s">
        <v>224</v>
      </c>
      <c r="C60" s="2" t="s">
        <v>225</v>
      </c>
      <c r="D60" s="2" t="s">
        <v>2</v>
      </c>
      <c r="E60" s="2" t="s">
        <v>183</v>
      </c>
      <c r="F60" s="2">
        <f t="shared" si="0"/>
        <v>4</v>
      </c>
      <c r="G60" s="3">
        <v>350</v>
      </c>
      <c r="H60">
        <f t="shared" si="1"/>
        <v>1400</v>
      </c>
    </row>
    <row r="61" spans="1:8" x14ac:dyDescent="0.3">
      <c r="A61" s="2" t="s">
        <v>226</v>
      </c>
      <c r="B61" s="2" t="s">
        <v>119</v>
      </c>
      <c r="C61" s="2" t="s">
        <v>227</v>
      </c>
      <c r="D61" s="2" t="s">
        <v>2</v>
      </c>
      <c r="E61" s="2" t="s">
        <v>183</v>
      </c>
      <c r="F61" s="2">
        <f t="shared" si="0"/>
        <v>4</v>
      </c>
      <c r="G61" s="3">
        <v>1319.99</v>
      </c>
      <c r="H61">
        <f t="shared" si="1"/>
        <v>5279.96</v>
      </c>
    </row>
    <row r="62" spans="1:8" x14ac:dyDescent="0.3">
      <c r="A62" s="2" t="s">
        <v>228</v>
      </c>
      <c r="B62" s="2" t="s">
        <v>130</v>
      </c>
      <c r="C62" s="2" t="s">
        <v>229</v>
      </c>
      <c r="D62" s="2" t="s">
        <v>63</v>
      </c>
      <c r="E62" s="2" t="s">
        <v>63</v>
      </c>
      <c r="F62" s="2">
        <f t="shared" si="0"/>
        <v>0</v>
      </c>
      <c r="G62" s="3">
        <v>1250.3699999999999</v>
      </c>
      <c r="H62">
        <f t="shared" si="1"/>
        <v>0</v>
      </c>
    </row>
    <row r="63" spans="1:8" x14ac:dyDescent="0.3">
      <c r="A63" s="2" t="s">
        <v>230</v>
      </c>
      <c r="B63" s="2" t="s">
        <v>127</v>
      </c>
      <c r="C63" s="2" t="s">
        <v>231</v>
      </c>
      <c r="D63" s="2" t="s">
        <v>63</v>
      </c>
      <c r="E63" s="2" t="s">
        <v>63</v>
      </c>
      <c r="F63" s="2">
        <f t="shared" si="0"/>
        <v>0</v>
      </c>
      <c r="G63" s="3">
        <v>75.489999999999995</v>
      </c>
      <c r="H63">
        <f t="shared" si="1"/>
        <v>0</v>
      </c>
    </row>
    <row r="64" spans="1:8" x14ac:dyDescent="0.3">
      <c r="A64" s="2" t="s">
        <v>232</v>
      </c>
      <c r="B64" s="2" t="s">
        <v>52</v>
      </c>
      <c r="C64" s="2" t="s">
        <v>233</v>
      </c>
      <c r="D64" s="2" t="s">
        <v>76</v>
      </c>
      <c r="E64" s="2" t="s">
        <v>13</v>
      </c>
      <c r="F64" s="2">
        <f t="shared" si="0"/>
        <v>8</v>
      </c>
      <c r="G64" s="3">
        <v>750.35</v>
      </c>
      <c r="H64">
        <f t="shared" si="1"/>
        <v>6002.8</v>
      </c>
    </row>
    <row r="65" spans="1:8" x14ac:dyDescent="0.3">
      <c r="A65" s="2" t="s">
        <v>234</v>
      </c>
      <c r="B65" s="2" t="s">
        <v>235</v>
      </c>
      <c r="C65" s="2" t="s">
        <v>236</v>
      </c>
      <c r="D65" s="2" t="s">
        <v>110</v>
      </c>
      <c r="E65" s="2" t="s">
        <v>111</v>
      </c>
      <c r="F65" s="2">
        <f t="shared" si="0"/>
        <v>1</v>
      </c>
      <c r="G65" s="3">
        <v>1932.33</v>
      </c>
      <c r="H65">
        <f t="shared" si="1"/>
        <v>1932.33</v>
      </c>
    </row>
    <row r="66" spans="1:8" x14ac:dyDescent="0.3">
      <c r="A66" s="2" t="s">
        <v>237</v>
      </c>
      <c r="B66" s="2" t="s">
        <v>210</v>
      </c>
      <c r="C66" s="2" t="s">
        <v>238</v>
      </c>
      <c r="D66" s="2" t="s">
        <v>2</v>
      </c>
      <c r="E66" s="2" t="s">
        <v>183</v>
      </c>
      <c r="F66" s="2">
        <f t="shared" si="0"/>
        <v>4</v>
      </c>
      <c r="G66" s="3">
        <v>712.69</v>
      </c>
      <c r="H66">
        <f t="shared" si="1"/>
        <v>2850.76</v>
      </c>
    </row>
    <row r="67" spans="1:8" x14ac:dyDescent="0.3">
      <c r="A67" s="2" t="s">
        <v>239</v>
      </c>
      <c r="B67" s="2" t="s">
        <v>146</v>
      </c>
      <c r="C67" s="2" t="s">
        <v>240</v>
      </c>
      <c r="D67" s="2" t="s">
        <v>2</v>
      </c>
      <c r="E67" s="2" t="s">
        <v>183</v>
      </c>
      <c r="F67" s="2">
        <f t="shared" si="0"/>
        <v>4</v>
      </c>
      <c r="G67" s="3">
        <v>344.85</v>
      </c>
      <c r="H67">
        <f t="shared" si="1"/>
        <v>1379.4</v>
      </c>
    </row>
    <row r="68" spans="1:8" x14ac:dyDescent="0.3">
      <c r="A68" s="2" t="s">
        <v>241</v>
      </c>
      <c r="B68" s="2" t="s">
        <v>242</v>
      </c>
      <c r="C68" s="2" t="s">
        <v>243</v>
      </c>
      <c r="D68" s="2" t="s">
        <v>2</v>
      </c>
      <c r="E68" s="2" t="s">
        <v>183</v>
      </c>
      <c r="F68" s="2">
        <f t="shared" si="0"/>
        <v>4</v>
      </c>
      <c r="G68" s="3">
        <v>423.5</v>
      </c>
      <c r="H68">
        <f t="shared" si="1"/>
        <v>1694</v>
      </c>
    </row>
    <row r="69" spans="1:8" x14ac:dyDescent="0.3">
      <c r="A69" s="2" t="s">
        <v>244</v>
      </c>
      <c r="B69" s="2" t="s">
        <v>245</v>
      </c>
      <c r="C69" s="2" t="s">
        <v>246</v>
      </c>
      <c r="D69" s="2" t="s">
        <v>2</v>
      </c>
      <c r="E69" s="2" t="s">
        <v>183</v>
      </c>
      <c r="F69" s="2">
        <f t="shared" si="0"/>
        <v>4</v>
      </c>
      <c r="G69" s="3">
        <v>6.78</v>
      </c>
      <c r="H69">
        <f t="shared" si="1"/>
        <v>27.12</v>
      </c>
    </row>
    <row r="70" spans="1:8" x14ac:dyDescent="0.3">
      <c r="A70" s="2" t="s">
        <v>247</v>
      </c>
      <c r="B70" s="2" t="s">
        <v>245</v>
      </c>
      <c r="C70" s="2" t="s">
        <v>248</v>
      </c>
      <c r="D70" s="2" t="s">
        <v>2</v>
      </c>
      <c r="E70" s="2" t="s">
        <v>183</v>
      </c>
      <c r="F70" s="2">
        <f t="shared" si="0"/>
        <v>4</v>
      </c>
      <c r="G70" s="3">
        <v>350.9</v>
      </c>
      <c r="H70">
        <f t="shared" si="1"/>
        <v>1403.6</v>
      </c>
    </row>
    <row r="71" spans="1:8" x14ac:dyDescent="0.3">
      <c r="A71" s="2" t="s">
        <v>249</v>
      </c>
      <c r="B71" s="2" t="s">
        <v>141</v>
      </c>
      <c r="C71" s="2" t="s">
        <v>250</v>
      </c>
      <c r="D71" s="2" t="s">
        <v>2</v>
      </c>
      <c r="E71" s="2" t="s">
        <v>183</v>
      </c>
      <c r="F71" s="2">
        <f t="shared" ref="F71:F95" si="2">+E71-D71</f>
        <v>4</v>
      </c>
      <c r="G71" s="3">
        <v>1367.82</v>
      </c>
      <c r="H71">
        <f t="shared" ref="H71:H95" si="3">F71*G71</f>
        <v>5471.28</v>
      </c>
    </row>
    <row r="72" spans="1:8" x14ac:dyDescent="0.3">
      <c r="A72" s="2" t="s">
        <v>251</v>
      </c>
      <c r="B72" s="2" t="s">
        <v>146</v>
      </c>
      <c r="C72" s="2" t="s">
        <v>252</v>
      </c>
      <c r="D72" s="2" t="s">
        <v>2</v>
      </c>
      <c r="E72" s="2" t="s">
        <v>183</v>
      </c>
      <c r="F72" s="2">
        <f t="shared" si="2"/>
        <v>4</v>
      </c>
      <c r="G72" s="3">
        <v>3421.95</v>
      </c>
      <c r="H72">
        <f t="shared" si="3"/>
        <v>13687.8</v>
      </c>
    </row>
    <row r="73" spans="1:8" x14ac:dyDescent="0.3">
      <c r="A73" s="2" t="s">
        <v>253</v>
      </c>
      <c r="B73" s="2" t="s">
        <v>151</v>
      </c>
      <c r="C73" s="2" t="s">
        <v>254</v>
      </c>
      <c r="D73" s="2" t="s">
        <v>2</v>
      </c>
      <c r="E73" s="2" t="s">
        <v>183</v>
      </c>
      <c r="F73" s="2">
        <f t="shared" si="2"/>
        <v>4</v>
      </c>
      <c r="G73" s="3">
        <v>1035.24</v>
      </c>
      <c r="H73">
        <f t="shared" si="3"/>
        <v>4140.96</v>
      </c>
    </row>
    <row r="74" spans="1:8" x14ac:dyDescent="0.3">
      <c r="A74" s="2" t="s">
        <v>255</v>
      </c>
      <c r="B74" s="2" t="s">
        <v>130</v>
      </c>
      <c r="C74" s="2" t="s">
        <v>256</v>
      </c>
      <c r="D74" s="2" t="s">
        <v>63</v>
      </c>
      <c r="E74" s="2" t="s">
        <v>63</v>
      </c>
      <c r="F74" s="2">
        <f t="shared" si="2"/>
        <v>0</v>
      </c>
      <c r="G74" s="3">
        <v>626.11</v>
      </c>
      <c r="H74">
        <f t="shared" si="3"/>
        <v>0</v>
      </c>
    </row>
    <row r="75" spans="1:8" x14ac:dyDescent="0.3">
      <c r="A75" s="2" t="s">
        <v>257</v>
      </c>
      <c r="B75" s="2" t="s">
        <v>130</v>
      </c>
      <c r="C75" s="2" t="s">
        <v>258</v>
      </c>
      <c r="D75" s="2" t="s">
        <v>76</v>
      </c>
      <c r="E75" s="2" t="s">
        <v>76</v>
      </c>
      <c r="F75" s="2">
        <f t="shared" si="2"/>
        <v>0</v>
      </c>
      <c r="G75" s="3">
        <v>597.80999999999995</v>
      </c>
      <c r="H75">
        <f t="shared" si="3"/>
        <v>0</v>
      </c>
    </row>
    <row r="76" spans="1:8" x14ac:dyDescent="0.3">
      <c r="A76" s="2" t="s">
        <v>259</v>
      </c>
      <c r="B76" s="2" t="s">
        <v>135</v>
      </c>
      <c r="C76" s="2" t="s">
        <v>260</v>
      </c>
      <c r="D76" s="2" t="s">
        <v>83</v>
      </c>
      <c r="E76" s="2" t="s">
        <v>83</v>
      </c>
      <c r="F76" s="2">
        <f t="shared" si="2"/>
        <v>0</v>
      </c>
      <c r="G76" s="3">
        <v>23.99</v>
      </c>
      <c r="H76">
        <f t="shared" si="3"/>
        <v>0</v>
      </c>
    </row>
    <row r="77" spans="1:8" x14ac:dyDescent="0.3">
      <c r="A77" s="2" t="s">
        <v>261</v>
      </c>
      <c r="B77" s="2" t="s">
        <v>262</v>
      </c>
      <c r="C77" s="2" t="s">
        <v>263</v>
      </c>
      <c r="D77" s="2" t="s">
        <v>110</v>
      </c>
      <c r="E77" s="2" t="s">
        <v>111</v>
      </c>
      <c r="F77" s="2">
        <f t="shared" si="2"/>
        <v>1</v>
      </c>
      <c r="G77" s="3">
        <v>551.67999999999995</v>
      </c>
      <c r="H77">
        <f t="shared" si="3"/>
        <v>551.67999999999995</v>
      </c>
    </row>
    <row r="78" spans="1:8" x14ac:dyDescent="0.3">
      <c r="A78" s="2" t="s">
        <v>264</v>
      </c>
      <c r="B78" s="2" t="s">
        <v>265</v>
      </c>
      <c r="C78" s="2" t="s">
        <v>266</v>
      </c>
      <c r="D78" s="2" t="s">
        <v>110</v>
      </c>
      <c r="E78" s="2" t="s">
        <v>111</v>
      </c>
      <c r="F78" s="2">
        <f t="shared" si="2"/>
        <v>1</v>
      </c>
      <c r="G78" s="3">
        <v>1370.78</v>
      </c>
      <c r="H78">
        <f t="shared" si="3"/>
        <v>1370.78</v>
      </c>
    </row>
    <row r="79" spans="1:8" x14ac:dyDescent="0.3">
      <c r="A79" s="2"/>
      <c r="B79" s="2" t="s">
        <v>95</v>
      </c>
      <c r="C79" s="2" t="s">
        <v>267</v>
      </c>
      <c r="D79" s="2" t="s">
        <v>97</v>
      </c>
      <c r="E79" s="2" t="s">
        <v>97</v>
      </c>
      <c r="F79" s="2">
        <f t="shared" si="2"/>
        <v>0</v>
      </c>
      <c r="G79" s="3">
        <v>-51.32</v>
      </c>
      <c r="H79">
        <f t="shared" si="3"/>
        <v>0</v>
      </c>
    </row>
    <row r="80" spans="1:8" x14ac:dyDescent="0.3">
      <c r="A80" s="2"/>
      <c r="B80" s="2" t="s">
        <v>70</v>
      </c>
      <c r="C80" s="2" t="s">
        <v>268</v>
      </c>
      <c r="D80" s="2" t="s">
        <v>72</v>
      </c>
      <c r="E80" s="2" t="s">
        <v>72</v>
      </c>
      <c r="F80" s="2">
        <f t="shared" si="2"/>
        <v>0</v>
      </c>
      <c r="G80" s="3">
        <v>-10.99</v>
      </c>
      <c r="H80">
        <f t="shared" si="3"/>
        <v>0</v>
      </c>
    </row>
    <row r="81" spans="1:8" x14ac:dyDescent="0.3">
      <c r="A81" s="2" t="s">
        <v>269</v>
      </c>
      <c r="B81" s="2" t="s">
        <v>95</v>
      </c>
      <c r="C81" s="2" t="s">
        <v>270</v>
      </c>
      <c r="D81" s="2" t="s">
        <v>271</v>
      </c>
      <c r="E81" s="2" t="s">
        <v>97</v>
      </c>
      <c r="F81" s="2">
        <f t="shared" si="2"/>
        <v>36</v>
      </c>
      <c r="G81" s="3">
        <v>51.32</v>
      </c>
      <c r="H81">
        <f t="shared" si="3"/>
        <v>1847.52</v>
      </c>
    </row>
    <row r="82" spans="1:8" x14ac:dyDescent="0.3">
      <c r="A82" s="2" t="s">
        <v>272</v>
      </c>
      <c r="B82" s="2" t="s">
        <v>273</v>
      </c>
      <c r="C82" s="2" t="s">
        <v>274</v>
      </c>
      <c r="D82" s="2" t="s">
        <v>72</v>
      </c>
      <c r="E82" s="2" t="s">
        <v>72</v>
      </c>
      <c r="F82" s="2">
        <f t="shared" si="2"/>
        <v>0</v>
      </c>
      <c r="G82" s="3">
        <v>260.33</v>
      </c>
      <c r="H82">
        <f t="shared" si="3"/>
        <v>0</v>
      </c>
    </row>
    <row r="83" spans="1:8" x14ac:dyDescent="0.3">
      <c r="A83" s="2" t="s">
        <v>275</v>
      </c>
      <c r="B83" s="2" t="s">
        <v>276</v>
      </c>
      <c r="C83" s="2" t="s">
        <v>277</v>
      </c>
      <c r="D83" s="2" t="s">
        <v>97</v>
      </c>
      <c r="E83" s="2" t="s">
        <v>97</v>
      </c>
      <c r="F83" s="2">
        <f t="shared" si="2"/>
        <v>0</v>
      </c>
      <c r="G83" s="3">
        <v>2229</v>
      </c>
      <c r="H83">
        <f t="shared" si="3"/>
        <v>0</v>
      </c>
    </row>
    <row r="84" spans="1:8" x14ac:dyDescent="0.3">
      <c r="A84" s="2" t="s">
        <v>278</v>
      </c>
      <c r="B84" s="2" t="s">
        <v>279</v>
      </c>
      <c r="C84" s="2" t="s">
        <v>280</v>
      </c>
      <c r="D84" s="2" t="s">
        <v>72</v>
      </c>
      <c r="E84" s="2" t="s">
        <v>72</v>
      </c>
      <c r="F84" s="2">
        <f t="shared" si="2"/>
        <v>0</v>
      </c>
      <c r="G84" s="3">
        <v>5.0199999999999996</v>
      </c>
      <c r="H84">
        <f t="shared" si="3"/>
        <v>0</v>
      </c>
    </row>
    <row r="85" spans="1:8" x14ac:dyDescent="0.3">
      <c r="A85" s="2" t="s">
        <v>281</v>
      </c>
      <c r="B85" s="2" t="s">
        <v>282</v>
      </c>
      <c r="C85" s="2" t="s">
        <v>283</v>
      </c>
      <c r="D85" s="2" t="s">
        <v>72</v>
      </c>
      <c r="E85" s="2" t="s">
        <v>97</v>
      </c>
      <c r="F85" s="2">
        <f t="shared" si="2"/>
        <v>1</v>
      </c>
      <c r="G85" s="3">
        <v>270</v>
      </c>
      <c r="H85">
        <f t="shared" si="3"/>
        <v>270</v>
      </c>
    </row>
    <row r="86" spans="1:8" x14ac:dyDescent="0.3">
      <c r="A86" s="2" t="s">
        <v>284</v>
      </c>
      <c r="B86" s="2" t="s">
        <v>285</v>
      </c>
      <c r="C86" s="2" t="s">
        <v>286</v>
      </c>
      <c r="D86" s="2" t="s">
        <v>72</v>
      </c>
      <c r="E86" s="2" t="s">
        <v>72</v>
      </c>
      <c r="F86" s="2">
        <f t="shared" si="2"/>
        <v>0</v>
      </c>
      <c r="G86" s="3">
        <v>95.2</v>
      </c>
      <c r="H86">
        <f t="shared" si="3"/>
        <v>0</v>
      </c>
    </row>
    <row r="87" spans="1:8" x14ac:dyDescent="0.3">
      <c r="A87" s="2" t="s">
        <v>287</v>
      </c>
      <c r="B87" s="2" t="s">
        <v>288</v>
      </c>
      <c r="C87" s="2" t="s">
        <v>289</v>
      </c>
      <c r="D87" s="2" t="s">
        <v>83</v>
      </c>
      <c r="E87" s="2" t="s">
        <v>83</v>
      </c>
      <c r="F87" s="2">
        <f t="shared" si="2"/>
        <v>0</v>
      </c>
      <c r="G87" s="3">
        <v>18.149999999999999</v>
      </c>
      <c r="H87">
        <f t="shared" si="3"/>
        <v>0</v>
      </c>
    </row>
    <row r="88" spans="1:8" x14ac:dyDescent="0.3">
      <c r="A88" s="2" t="s">
        <v>290</v>
      </c>
      <c r="B88" s="2" t="s">
        <v>70</v>
      </c>
      <c r="C88" s="2" t="s">
        <v>291</v>
      </c>
      <c r="D88" s="2" t="s">
        <v>72</v>
      </c>
      <c r="E88" s="2" t="s">
        <v>72</v>
      </c>
      <c r="F88" s="2">
        <f t="shared" si="2"/>
        <v>0</v>
      </c>
      <c r="G88" s="3">
        <v>10.99</v>
      </c>
      <c r="H88">
        <f t="shared" si="3"/>
        <v>0</v>
      </c>
    </row>
    <row r="89" spans="1:8" x14ac:dyDescent="0.3">
      <c r="A89" s="2" t="s">
        <v>292</v>
      </c>
      <c r="B89" s="2" t="s">
        <v>81</v>
      </c>
      <c r="C89" s="2" t="s">
        <v>293</v>
      </c>
      <c r="D89" s="2" t="s">
        <v>83</v>
      </c>
      <c r="E89" s="2" t="s">
        <v>83</v>
      </c>
      <c r="F89" s="2">
        <f t="shared" si="2"/>
        <v>0</v>
      </c>
      <c r="G89" s="3">
        <v>39.520000000000003</v>
      </c>
      <c r="H89">
        <f t="shared" si="3"/>
        <v>0</v>
      </c>
    </row>
    <row r="90" spans="1:8" x14ac:dyDescent="0.3">
      <c r="A90" s="2" t="s">
        <v>294</v>
      </c>
      <c r="B90" s="2" t="s">
        <v>285</v>
      </c>
      <c r="C90" s="2" t="s">
        <v>295</v>
      </c>
      <c r="D90" s="2" t="s">
        <v>72</v>
      </c>
      <c r="E90" s="2" t="s">
        <v>72</v>
      </c>
      <c r="F90" s="2">
        <f t="shared" si="2"/>
        <v>0</v>
      </c>
      <c r="G90" s="3">
        <v>190.4</v>
      </c>
      <c r="H90">
        <f t="shared" si="3"/>
        <v>0</v>
      </c>
    </row>
    <row r="91" spans="1:8" x14ac:dyDescent="0.3">
      <c r="A91" s="2" t="s">
        <v>296</v>
      </c>
      <c r="B91" s="2" t="s">
        <v>297</v>
      </c>
      <c r="C91" s="2" t="s">
        <v>298</v>
      </c>
      <c r="D91" s="2" t="s">
        <v>83</v>
      </c>
      <c r="E91" s="2" t="s">
        <v>83</v>
      </c>
      <c r="F91" s="2">
        <f t="shared" si="2"/>
        <v>0</v>
      </c>
      <c r="G91" s="3">
        <v>145.19999999999999</v>
      </c>
      <c r="H91">
        <f t="shared" si="3"/>
        <v>0</v>
      </c>
    </row>
    <row r="92" spans="1:8" x14ac:dyDescent="0.3">
      <c r="A92" s="2" t="s">
        <v>299</v>
      </c>
      <c r="B92" s="2" t="s">
        <v>300</v>
      </c>
      <c r="C92" s="2" t="s">
        <v>301</v>
      </c>
      <c r="D92" s="2" t="s">
        <v>72</v>
      </c>
      <c r="E92" s="2" t="s">
        <v>72</v>
      </c>
      <c r="F92" s="2">
        <f t="shared" si="2"/>
        <v>0</v>
      </c>
      <c r="G92" s="3">
        <v>764</v>
      </c>
      <c r="H92">
        <f t="shared" si="3"/>
        <v>0</v>
      </c>
    </row>
    <row r="93" spans="1:8" x14ac:dyDescent="0.3">
      <c r="A93" s="2" t="s">
        <v>302</v>
      </c>
      <c r="B93" s="2" t="s">
        <v>303</v>
      </c>
      <c r="C93" s="2" t="s">
        <v>304</v>
      </c>
      <c r="D93" s="2" t="s">
        <v>72</v>
      </c>
      <c r="E93" s="2" t="s">
        <v>72</v>
      </c>
      <c r="F93" s="2">
        <f t="shared" si="2"/>
        <v>0</v>
      </c>
      <c r="G93" s="3">
        <v>2313</v>
      </c>
      <c r="H93">
        <f t="shared" si="3"/>
        <v>0</v>
      </c>
    </row>
    <row r="94" spans="1:8" x14ac:dyDescent="0.3">
      <c r="A94" s="2" t="s">
        <v>305</v>
      </c>
      <c r="B94" s="2" t="s">
        <v>135</v>
      </c>
      <c r="C94" s="2" t="s">
        <v>306</v>
      </c>
      <c r="D94" s="2" t="s">
        <v>83</v>
      </c>
      <c r="E94" s="2" t="s">
        <v>83</v>
      </c>
      <c r="F94" s="2">
        <f t="shared" si="2"/>
        <v>0</v>
      </c>
      <c r="G94" s="3">
        <v>23.99</v>
      </c>
      <c r="H94">
        <f t="shared" si="3"/>
        <v>0</v>
      </c>
    </row>
    <row r="95" spans="1:8" x14ac:dyDescent="0.3">
      <c r="A95" s="2" t="s">
        <v>307</v>
      </c>
      <c r="B95" s="2" t="s">
        <v>279</v>
      </c>
      <c r="C95" s="2" t="s">
        <v>308</v>
      </c>
      <c r="D95" s="2" t="s">
        <v>72</v>
      </c>
      <c r="E95" s="2" t="s">
        <v>72</v>
      </c>
      <c r="F95" s="2">
        <f t="shared" si="2"/>
        <v>0</v>
      </c>
      <c r="G95" s="3">
        <v>50.98</v>
      </c>
      <c r="H95">
        <f t="shared" si="3"/>
        <v>0</v>
      </c>
    </row>
    <row r="96" spans="1:8" x14ac:dyDescent="0.3">
      <c r="E96" s="1" t="s">
        <v>66</v>
      </c>
      <c r="F96" s="1"/>
      <c r="G96" s="5">
        <v>167416.1399999999</v>
      </c>
      <c r="H96" s="5">
        <f>SUM(H6:H95)</f>
        <v>395763.19000000024</v>
      </c>
    </row>
    <row r="100" spans="4:7" x14ac:dyDescent="0.3">
      <c r="D100" t="s">
        <v>311</v>
      </c>
      <c r="F100" s="4">
        <v>1.18</v>
      </c>
    </row>
    <row r="101" spans="4:7" x14ac:dyDescent="0.3">
      <c r="D101" t="s">
        <v>312</v>
      </c>
      <c r="F101" s="5">
        <v>25428.71</v>
      </c>
      <c r="G101" s="5">
        <v>30048.71</v>
      </c>
    </row>
    <row r="104" spans="4:7" x14ac:dyDescent="0.3">
      <c r="D104" t="s">
        <v>316</v>
      </c>
      <c r="F104" s="4">
        <f>H96/G96</f>
        <v>2.3639488402970015</v>
      </c>
    </row>
    <row r="105" spans="4:7" x14ac:dyDescent="0.3">
      <c r="D105" t="s">
        <v>317</v>
      </c>
      <c r="F105" s="5">
        <f>G96</f>
        <v>167416.1399999999</v>
      </c>
    </row>
    <row r="107" spans="4:7" x14ac:dyDescent="0.3">
      <c r="E107" s="6">
        <f>F100*G101</f>
        <v>35457.477800000001</v>
      </c>
      <c r="F107" s="6">
        <f>F104*H96</f>
        <v>935563.9340327424</v>
      </c>
      <c r="G107" s="6">
        <f>G101+H96</f>
        <v>425811.90000000026</v>
      </c>
    </row>
    <row r="108" spans="4:7" x14ac:dyDescent="0.3">
      <c r="D108" s="7" t="s">
        <v>318</v>
      </c>
      <c r="E108" s="8">
        <f>(E107+F107)/G107</f>
        <v>2.280399894490365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9E7680CF482CD409D49F99C79659434" ma:contentTypeVersion="20" ma:contentTypeDescription="Create a new document." ma:contentTypeScope="" ma:versionID="ac018c705ba11d9ef56e524186cc8463">
  <xsd:schema xmlns:xsd="http://www.w3.org/2001/XMLSchema" xmlns:xs="http://www.w3.org/2001/XMLSchema" xmlns:p="http://schemas.microsoft.com/office/2006/metadata/properties" xmlns:ns1="http://schemas.microsoft.com/sharepoint/v3" xmlns:ns2="d914ba67-df02-42bb-95f8-0b416e1c5afa" xmlns:ns3="66b9bb20-c38a-4224-82c8-e2f80ecaa450" targetNamespace="http://schemas.microsoft.com/office/2006/metadata/properties" ma:root="true" ma:fieldsID="f041886cf663ef4e4126903524d2b21f" ns1:_="" ns2:_="" ns3:_="">
    <xsd:import namespace="http://schemas.microsoft.com/sharepoint/v3"/>
    <xsd:import namespace="d914ba67-df02-42bb-95f8-0b416e1c5afa"/>
    <xsd:import namespace="66b9bb20-c38a-4224-82c8-e2f80ecaa45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Location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1:_ip_UnifiedCompliancePolicyProperties" minOccurs="0"/>
                <xsd:element ref="ns1:_ip_UnifiedCompliancePolicyUIAc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4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5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14ba67-df02-42bb-95f8-0b416e1c5af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690d59a-9708-4bb4-9d94-ce5cd6e8de8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b9bb20-c38a-4224-82c8-e2f80ecaa45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30cd141e-dd42-4216-8448-648c851ba018}" ma:internalName="TaxCatchAll" ma:showField="CatchAllData" ma:web="66b9bb20-c38a-4224-82c8-e2f80ecaa45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66b9bb20-c38a-4224-82c8-e2f80ecaa450" xsi:nil="true"/>
    <_ip_UnifiedCompliancePolicyProperties xmlns="http://schemas.microsoft.com/sharepoint/v3" xsi:nil="true"/>
    <lcf76f155ced4ddcb4097134ff3c332f xmlns="d914ba67-df02-42bb-95f8-0b416e1c5af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85FAE3C-76C6-4824-8CFF-DAB5F4CAE20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d914ba67-df02-42bb-95f8-0b416e1c5afa"/>
    <ds:schemaRef ds:uri="66b9bb20-c38a-4224-82c8-e2f80ecaa45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17722C3-5ACC-43B5-A939-61B88C7959B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A76B4B2-16DC-46FC-83C0-B17A7928789B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66b9bb20-c38a-4224-82c8-e2f80ecaa450"/>
    <ds:schemaRef ds:uri="d914ba67-df02-42bb-95f8-0b416e1c5af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Pendientes de pago</vt:lpstr>
      <vt:lpstr>Ratio de las pagadas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Jesus Sanchez</dc:creator>
  <cp:lastModifiedBy>Maria Jesus Sanchez</cp:lastModifiedBy>
  <dcterms:created xsi:type="dcterms:W3CDTF">2024-03-10T20:24:40Z</dcterms:created>
  <dcterms:modified xsi:type="dcterms:W3CDTF">2024-03-11T11:04:14Z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0x01010029E7680CF482CD409D49F99C79659434</vt:lpwstr>
  </property>
  <property fmtid="{D5CDD505-2E9C-101B-9397-08002B2CF9AE}" pid="3" name="MediaServiceImageTags">
    <vt:lpwstr/>
  </property>
</Properties>
</file>