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W:\Contabilidad\2018\Servicio Financiero y Contabilidad Ayto. Valencia\PMP\"/>
    </mc:Choice>
  </mc:AlternateContent>
  <bookViews>
    <workbookView xWindow="0" yWindow="0" windowWidth="28800" windowHeight="14100" tabRatio="500" activeTab="1"/>
  </bookViews>
  <sheets>
    <sheet name="RATIO DE LAS PENDIENTES DE PAGO" sheetId="1" r:id="rId1"/>
    <sheet name="RATIO DE FACTURAS PAGADAS" sheetId="2" r:id="rId2"/>
  </sheets>
  <externalReferences>
    <externalReference r:id="rId3"/>
  </externalReferenc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6" i="2" l="1"/>
  <c r="F76" i="2"/>
  <c r="D74" i="2"/>
  <c r="F74" i="2"/>
  <c r="D73" i="2"/>
  <c r="F73" i="2"/>
  <c r="D72" i="2"/>
  <c r="F72" i="2"/>
  <c r="D71" i="2"/>
  <c r="F71" i="2"/>
  <c r="D67" i="2"/>
  <c r="F67" i="2"/>
  <c r="D68" i="2"/>
  <c r="F68" i="2"/>
  <c r="D69" i="2"/>
  <c r="F69" i="2"/>
  <c r="D70" i="2"/>
  <c r="F70" i="2"/>
  <c r="D2" i="2"/>
  <c r="F2" i="2"/>
  <c r="D8" i="2"/>
  <c r="F8" i="2"/>
  <c r="D3" i="2"/>
  <c r="F3" i="2"/>
  <c r="D11" i="2"/>
  <c r="F11" i="2"/>
  <c r="D5" i="2"/>
  <c r="F5" i="2"/>
  <c r="D6" i="2"/>
  <c r="F6" i="2"/>
  <c r="D4" i="2"/>
  <c r="F4" i="2"/>
  <c r="D7" i="2"/>
  <c r="F7" i="2"/>
  <c r="D9" i="2"/>
  <c r="F9" i="2"/>
  <c r="D10" i="2"/>
  <c r="F10" i="2"/>
  <c r="D50" i="2"/>
  <c r="F50" i="2"/>
  <c r="D13" i="2"/>
  <c r="F13" i="2"/>
  <c r="D14" i="2"/>
  <c r="F14" i="2"/>
  <c r="D15" i="2"/>
  <c r="F15" i="2"/>
  <c r="D16" i="2"/>
  <c r="F16" i="2"/>
  <c r="D17" i="2"/>
  <c r="F17" i="2"/>
  <c r="D18" i="2"/>
  <c r="F18" i="2"/>
  <c r="D19" i="2"/>
  <c r="F19" i="2"/>
  <c r="D20" i="2"/>
  <c r="F20" i="2"/>
  <c r="D21" i="2"/>
  <c r="F21" i="2"/>
  <c r="D22" i="2"/>
  <c r="F22" i="2"/>
  <c r="D23" i="2"/>
  <c r="F23" i="2"/>
  <c r="D24" i="2"/>
  <c r="F24" i="2"/>
  <c r="D25" i="2"/>
  <c r="F25" i="2"/>
  <c r="D26" i="2"/>
  <c r="F26" i="2"/>
  <c r="D27" i="2"/>
  <c r="F27" i="2"/>
  <c r="D28" i="2"/>
  <c r="F28" i="2"/>
  <c r="D29" i="2"/>
  <c r="F29" i="2"/>
  <c r="D30" i="2"/>
  <c r="F30" i="2"/>
  <c r="D31" i="2"/>
  <c r="F31" i="2"/>
  <c r="D32" i="2"/>
  <c r="F32" i="2"/>
  <c r="D33" i="2"/>
  <c r="F33" i="2"/>
  <c r="D36" i="2"/>
  <c r="F36" i="2"/>
  <c r="D37" i="2"/>
  <c r="F37" i="2"/>
  <c r="D40" i="2"/>
  <c r="F40" i="2"/>
  <c r="D42" i="2"/>
  <c r="F42" i="2"/>
  <c r="D43" i="2"/>
  <c r="F43" i="2"/>
  <c r="D44" i="2"/>
  <c r="F44" i="2"/>
  <c r="D38" i="2"/>
  <c r="F38" i="2"/>
  <c r="D34" i="2"/>
  <c r="F34" i="2"/>
  <c r="D41" i="2"/>
  <c r="F41" i="2"/>
  <c r="D45" i="2"/>
  <c r="F45" i="2"/>
  <c r="D39" i="2"/>
  <c r="F39" i="2"/>
  <c r="D35" i="2"/>
  <c r="F35" i="2"/>
  <c r="D46" i="2"/>
  <c r="F46" i="2"/>
  <c r="D47" i="2"/>
  <c r="F47" i="2"/>
  <c r="D48" i="2"/>
  <c r="F48" i="2"/>
  <c r="D49" i="2"/>
  <c r="F49" i="2"/>
  <c r="F51" i="2"/>
  <c r="D54" i="2"/>
  <c r="F54" i="2"/>
  <c r="D55" i="2"/>
  <c r="F55" i="2"/>
  <c r="D56" i="2"/>
  <c r="F56" i="2"/>
  <c r="D12" i="2"/>
  <c r="F12" i="2"/>
  <c r="D75" i="2"/>
  <c r="F75" i="2"/>
  <c r="D59" i="2"/>
  <c r="F59" i="2"/>
  <c r="D58" i="2"/>
  <c r="F58" i="2"/>
  <c r="D52" i="2"/>
  <c r="F52" i="2"/>
  <c r="D57" i="2"/>
  <c r="F57" i="2"/>
  <c r="D53" i="2"/>
  <c r="F53" i="2"/>
  <c r="D61" i="2"/>
  <c r="F61" i="2"/>
  <c r="D63" i="2"/>
  <c r="F63" i="2"/>
  <c r="D62" i="2"/>
  <c r="F62" i="2"/>
  <c r="D60" i="2"/>
  <c r="F60" i="2"/>
  <c r="D64" i="2"/>
  <c r="F64" i="2"/>
  <c r="D65" i="2"/>
  <c r="F65" i="2"/>
  <c r="D66" i="2"/>
  <c r="F66" i="2"/>
  <c r="F77" i="2"/>
  <c r="E77" i="2"/>
  <c r="D77" i="2"/>
  <c r="F79" i="2"/>
  <c r="F80" i="2"/>
  <c r="F82" i="2"/>
  <c r="F83" i="2"/>
  <c r="F85" i="2"/>
  <c r="F86" i="2"/>
  <c r="F88" i="2"/>
  <c r="E9" i="1"/>
  <c r="F12" i="1"/>
  <c r="D2" i="1"/>
  <c r="F2" i="1"/>
  <c r="D3" i="1"/>
  <c r="F3" i="1"/>
  <c r="D4" i="1"/>
  <c r="F4" i="1"/>
  <c r="D5" i="1"/>
  <c r="F5" i="1"/>
  <c r="D6" i="1"/>
  <c r="F6" i="1"/>
  <c r="D7" i="1"/>
  <c r="F7" i="1"/>
  <c r="F9" i="1"/>
</calcChain>
</file>

<file path=xl/sharedStrings.xml><?xml version="1.0" encoding="utf-8"?>
<sst xmlns="http://schemas.openxmlformats.org/spreadsheetml/2006/main" count="18" uniqueCount="15">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</sst>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1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43" fontId="1" fillId="0" borderId="0" xfId="1" applyFont="1" applyFill="1" applyBorder="1" applyAlignment="1" applyProtection="1">
      <alignment horizontal="right"/>
    </xf>
    <xf numFmtId="4" fontId="1" fillId="0" borderId="0" xfId="1" applyNumberFormat="1" applyFont="1" applyFill="1"/>
    <xf numFmtId="14" fontId="0" fillId="0" borderId="0" xfId="0" applyNumberFormat="1" applyFont="1" applyAlignment="1">
      <alignment horizontal="right" vertical="center"/>
    </xf>
    <xf numFmtId="14" fontId="3" fillId="0" borderId="0" xfId="0" applyNumberFormat="1" applyFont="1"/>
    <xf numFmtId="1" fontId="1" fillId="0" borderId="0" xfId="1" applyNumberFormat="1" applyFont="1" applyFill="1"/>
    <xf numFmtId="43" fontId="1" fillId="0" borderId="0" xfId="1" applyFont="1" applyFill="1" applyBorder="1" applyAlignment="1" applyProtection="1">
      <alignment vertical="center"/>
    </xf>
    <xf numFmtId="4" fontId="0" fillId="0" borderId="0" xfId="0" applyNumberFormat="1" applyFont="1" applyFill="1" applyAlignment="1">
      <alignment horizontal="right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43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right"/>
    </xf>
    <xf numFmtId="14" fontId="0" fillId="0" borderId="0" xfId="0" applyNumberFormat="1" applyFont="1" applyFill="1" applyAlignment="1">
      <alignment horizontal="right"/>
    </xf>
    <xf numFmtId="1" fontId="0" fillId="0" borderId="0" xfId="0" applyNumberFormat="1" applyFont="1" applyFill="1"/>
    <xf numFmtId="14" fontId="0" fillId="0" borderId="0" xfId="0" applyNumberFormat="1" applyFont="1" applyFill="1"/>
    <xf numFmtId="0" fontId="0" fillId="0" borderId="0" xfId="0" applyFont="1" applyFill="1" applyAlignment="1">
      <alignment horizontal="right"/>
    </xf>
    <xf numFmtId="43" fontId="3" fillId="0" borderId="0" xfId="0" applyNumberFormat="1" applyFont="1" applyAlignment="1">
      <alignment vertical="center"/>
    </xf>
    <xf numFmtId="4" fontId="1" fillId="0" borderId="0" xfId="1" applyNumberFormat="1" applyFont="1" applyFill="1" applyBorder="1" applyAlignment="1" applyProtection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Alignment="1">
      <alignment horizontal="right"/>
    </xf>
    <xf numFmtId="0" fontId="0" fillId="0" borderId="0" xfId="0" applyFont="1"/>
    <xf numFmtId="1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right" vertical="center"/>
    </xf>
    <xf numFmtId="43" fontId="1" fillId="0" borderId="0" xfId="1" applyFont="1" applyFill="1" applyAlignment="1">
      <alignment horizontal="center" vertical="center"/>
    </xf>
    <xf numFmtId="43" fontId="1" fillId="0" borderId="0" xfId="1" applyFont="1" applyFill="1" applyAlignment="1">
      <alignment horizontal="center"/>
    </xf>
    <xf numFmtId="43" fontId="1" fillId="0" borderId="0" xfId="1" applyFont="1" applyFill="1" applyAlignment="1">
      <alignment horizontal="right"/>
    </xf>
    <xf numFmtId="43" fontId="1" fillId="0" borderId="0" xfId="1" applyFont="1" applyFill="1"/>
    <xf numFmtId="43" fontId="1" fillId="0" borderId="0" xfId="1" applyFont="1" applyAlignment="1">
      <alignment horizontal="center" vertical="center"/>
    </xf>
    <xf numFmtId="43" fontId="1" fillId="0" borderId="0" xfId="1" applyFont="1" applyFill="1" applyBorder="1" applyAlignment="1" applyProtection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43" fontId="2" fillId="0" borderId="0" xfId="1" applyFont="1" applyFill="1" applyBorder="1" applyAlignment="1" applyProtection="1">
      <alignment vertical="center"/>
    </xf>
    <xf numFmtId="4" fontId="2" fillId="0" borderId="0" xfId="0" applyNumberFormat="1" applyFont="1" applyAlignment="1">
      <alignment horizontal="right"/>
    </xf>
    <xf numFmtId="43" fontId="3" fillId="0" borderId="0" xfId="1" applyFont="1" applyAlignment="1">
      <alignment horizontal="center" vertical="center"/>
    </xf>
  </cellXfs>
  <cellStyles count="16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809%20PMP_Septiembre'18/PROMEDIO%20PAGO%2009-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O DE LAS PENDIENTES DE PAGO"/>
      <sheetName val="RATIO DE LAS OPERACIONES PAGADA"/>
    </sheetNames>
    <sheetDataSet>
      <sheetData sheetId="0">
        <row r="11">
          <cell r="F11">
            <v>0</v>
          </cell>
        </row>
        <row r="12">
          <cell r="F1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workbookViewId="0">
      <selection activeCell="C43" sqref="C43"/>
    </sheetView>
  </sheetViews>
  <sheetFormatPr baseColWidth="10" defaultColWidth="11" defaultRowHeight="15.75" customHeight="1" x14ac:dyDescent="0.25"/>
  <cols>
    <col min="1" max="1" width="18.125" style="3" customWidth="1"/>
    <col min="2" max="2" width="20.875" style="16" customWidth="1"/>
    <col min="3" max="3" width="21.125" style="3" customWidth="1"/>
    <col min="4" max="4" width="13.375" style="3" bestFit="1" customWidth="1"/>
    <col min="5" max="5" width="19" style="4" customWidth="1"/>
    <col min="6" max="6" width="15.5" style="5" bestFit="1" customWidth="1"/>
    <col min="7" max="16384" width="11" style="3"/>
  </cols>
  <sheetData>
    <row r="1" spans="1:1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15" x14ac:dyDescent="0.25">
      <c r="B2" s="6"/>
      <c r="C2" s="7"/>
      <c r="D2" s="8">
        <f t="shared" ref="D2:D7" si="0">+C2-B2</f>
        <v>0</v>
      </c>
      <c r="E2" s="9"/>
      <c r="F2" s="10">
        <f t="shared" ref="F2:F7" si="1">D2*E2</f>
        <v>0</v>
      </c>
    </row>
    <row r="3" spans="1:15" ht="15.75" customHeight="1" x14ac:dyDescent="0.25">
      <c r="B3" s="6"/>
      <c r="C3" s="7"/>
      <c r="D3" s="8">
        <f t="shared" si="0"/>
        <v>0</v>
      </c>
      <c r="F3" s="10">
        <f t="shared" si="1"/>
        <v>0</v>
      </c>
      <c r="J3" s="11"/>
      <c r="K3" s="11"/>
      <c r="L3" s="12"/>
      <c r="M3" s="13"/>
      <c r="N3" s="14"/>
      <c r="O3" s="15"/>
    </row>
    <row r="4" spans="1:15" ht="15.75" customHeight="1" x14ac:dyDescent="0.25">
      <c r="C4" s="7"/>
      <c r="D4" s="8">
        <f t="shared" si="0"/>
        <v>0</v>
      </c>
      <c r="F4" s="10">
        <f t="shared" si="1"/>
        <v>0</v>
      </c>
      <c r="J4" s="11"/>
      <c r="K4" s="11"/>
      <c r="L4" s="12"/>
      <c r="M4" s="13"/>
      <c r="N4" s="14"/>
      <c r="O4" s="15"/>
    </row>
    <row r="5" spans="1:15" ht="15.75" customHeight="1" x14ac:dyDescent="0.25">
      <c r="B5" s="6"/>
      <c r="C5" s="7"/>
      <c r="D5" s="8">
        <f t="shared" si="0"/>
        <v>0</v>
      </c>
      <c r="F5" s="10">
        <f t="shared" si="1"/>
        <v>0</v>
      </c>
      <c r="J5" s="11"/>
      <c r="K5" s="11"/>
      <c r="L5" s="12"/>
      <c r="M5" s="13"/>
      <c r="N5" s="14"/>
      <c r="O5" s="15"/>
    </row>
    <row r="6" spans="1:15" ht="15.75" customHeight="1" x14ac:dyDescent="0.25">
      <c r="C6" s="7"/>
      <c r="D6" s="8">
        <f t="shared" si="0"/>
        <v>0</v>
      </c>
      <c r="F6" s="10">
        <f t="shared" si="1"/>
        <v>0</v>
      </c>
      <c r="J6" s="11"/>
      <c r="K6" s="11"/>
      <c r="L6" s="12"/>
      <c r="M6" s="13"/>
      <c r="N6" s="14"/>
      <c r="O6" s="15"/>
    </row>
    <row r="7" spans="1:15" ht="15.75" customHeight="1" x14ac:dyDescent="0.25">
      <c r="B7" s="6"/>
      <c r="C7" s="7"/>
      <c r="D7" s="8">
        <f t="shared" si="0"/>
        <v>0</v>
      </c>
      <c r="F7" s="10">
        <f t="shared" si="1"/>
        <v>0</v>
      </c>
      <c r="J7" s="11"/>
      <c r="K7" s="11"/>
      <c r="L7" s="12"/>
      <c r="M7" s="13"/>
      <c r="N7" s="14"/>
      <c r="O7" s="15"/>
    </row>
    <row r="8" spans="1:15" ht="15.75" customHeight="1" x14ac:dyDescent="0.25">
      <c r="C8" s="7"/>
      <c r="D8" s="8"/>
      <c r="F8" s="10"/>
      <c r="J8" s="11"/>
      <c r="K8" s="11"/>
      <c r="L8" s="12"/>
      <c r="M8" s="13"/>
      <c r="N8" s="14"/>
      <c r="O8" s="15"/>
    </row>
    <row r="9" spans="1:15" ht="15.75" customHeight="1" x14ac:dyDescent="0.25">
      <c r="B9" s="6"/>
      <c r="C9" s="7"/>
      <c r="D9" s="17" t="s">
        <v>5</v>
      </c>
      <c r="E9" s="10">
        <f>SUM(E2:E8)</f>
        <v>0</v>
      </c>
      <c r="F9" s="10">
        <f>SUM(F2:F8)</f>
        <v>0</v>
      </c>
      <c r="J9" s="11"/>
      <c r="K9" s="11"/>
      <c r="L9" s="12"/>
      <c r="M9" s="13"/>
      <c r="N9" s="14"/>
      <c r="O9" s="15"/>
    </row>
    <row r="10" spans="1:15" ht="15.75" customHeight="1" x14ac:dyDescent="0.25">
      <c r="C10" s="18"/>
      <c r="J10" s="11"/>
      <c r="K10" s="11"/>
      <c r="L10" s="12"/>
      <c r="M10" s="13"/>
      <c r="N10" s="14"/>
      <c r="O10" s="15"/>
    </row>
    <row r="11" spans="1:15" ht="15.75" customHeight="1" x14ac:dyDescent="0.25">
      <c r="C11" s="18"/>
      <c r="E11" s="4" t="s">
        <v>6</v>
      </c>
      <c r="F11" s="5">
        <v>0</v>
      </c>
      <c r="J11" s="11"/>
      <c r="K11" s="11"/>
      <c r="L11" s="12"/>
      <c r="M11" s="13"/>
      <c r="N11" s="14"/>
      <c r="O11" s="15"/>
    </row>
    <row r="12" spans="1:15" ht="15.75" customHeight="1" x14ac:dyDescent="0.25">
      <c r="C12" s="18"/>
      <c r="E12" s="19" t="s">
        <v>7</v>
      </c>
      <c r="F12" s="5">
        <f>E9</f>
        <v>0</v>
      </c>
      <c r="J12" s="11"/>
      <c r="K12" s="11"/>
      <c r="L12" s="12"/>
      <c r="M12" s="13"/>
      <c r="N12" s="14"/>
      <c r="O12" s="15"/>
    </row>
    <row r="13" spans="1:15" ht="15.75" customHeight="1" x14ac:dyDescent="0.25">
      <c r="C13" s="18"/>
      <c r="J13" s="11"/>
      <c r="K13" s="11"/>
      <c r="L13" s="12"/>
      <c r="M13" s="13"/>
      <c r="N13" s="20"/>
      <c r="O13" s="15"/>
    </row>
    <row r="14" spans="1:15" ht="15.75" customHeight="1" x14ac:dyDescent="0.25">
      <c r="B14" s="3"/>
      <c r="E14" s="3"/>
      <c r="F14" s="3"/>
      <c r="J14" s="11"/>
      <c r="K14" s="11"/>
      <c r="L14" s="12"/>
      <c r="M14" s="13"/>
      <c r="N14" s="14"/>
      <c r="O14" s="15"/>
    </row>
    <row r="15" spans="1:15" ht="15.75" customHeight="1" x14ac:dyDescent="0.25">
      <c r="B15" s="3"/>
      <c r="E15" s="3"/>
      <c r="F15" s="3"/>
      <c r="J15" s="11"/>
      <c r="K15" s="11"/>
      <c r="L15" s="12"/>
      <c r="M15" s="13"/>
      <c r="N15" s="14"/>
      <c r="O15" s="15"/>
    </row>
    <row r="16" spans="1:15" ht="15.75" customHeight="1" x14ac:dyDescent="0.25">
      <c r="B16" s="3"/>
      <c r="E16" s="3"/>
      <c r="F16" s="3"/>
      <c r="J16" s="11"/>
      <c r="K16" s="11"/>
      <c r="L16" s="12"/>
      <c r="M16" s="13"/>
      <c r="N16" s="14"/>
      <c r="O16" s="15"/>
    </row>
    <row r="17" spans="2:15" ht="15.75" customHeight="1" x14ac:dyDescent="0.25">
      <c r="B17" s="3"/>
      <c r="E17" s="3"/>
      <c r="F17" s="3"/>
      <c r="J17" s="11"/>
      <c r="K17" s="11"/>
      <c r="L17" s="12"/>
      <c r="M17" s="13"/>
      <c r="N17" s="14"/>
      <c r="O17" s="15"/>
    </row>
    <row r="18" spans="2:15" ht="15.75" customHeight="1" x14ac:dyDescent="0.25">
      <c r="B18" s="3"/>
      <c r="E18" s="3"/>
      <c r="F18" s="3"/>
      <c r="J18" s="11"/>
      <c r="K18" s="11"/>
      <c r="L18" s="12"/>
      <c r="M18" s="13"/>
      <c r="N18" s="14"/>
      <c r="O18" s="15"/>
    </row>
    <row r="19" spans="2:15" ht="15.75" customHeight="1" x14ac:dyDescent="0.25">
      <c r="B19" s="3"/>
      <c r="E19" s="3"/>
      <c r="F19" s="3"/>
      <c r="J19" s="11"/>
      <c r="K19" s="11"/>
      <c r="L19" s="12"/>
      <c r="M19" s="13"/>
      <c r="N19" s="14"/>
      <c r="O19" s="15"/>
    </row>
    <row r="20" spans="2:15" ht="15.75" customHeight="1" x14ac:dyDescent="0.25">
      <c r="B20" s="3"/>
      <c r="E20" s="3"/>
      <c r="F20" s="3"/>
      <c r="J20" s="11"/>
      <c r="K20" s="11"/>
      <c r="L20" s="12"/>
      <c r="M20" s="13"/>
      <c r="N20" s="14"/>
      <c r="O20" s="15"/>
    </row>
    <row r="21" spans="2:15" ht="15.75" customHeight="1" x14ac:dyDescent="0.25">
      <c r="B21" s="3"/>
      <c r="E21" s="3"/>
      <c r="F21" s="3"/>
      <c r="J21" s="11"/>
      <c r="K21" s="11"/>
      <c r="L21" s="12"/>
      <c r="M21" s="13"/>
      <c r="N21" s="14"/>
      <c r="O21" s="15"/>
    </row>
    <row r="50" spans="2:6" x14ac:dyDescent="0.25">
      <c r="B50" s="3"/>
      <c r="E50" s="3"/>
      <c r="F50" s="2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topLeftCell="A59" workbookViewId="0">
      <selection activeCell="E92" sqref="E92"/>
    </sheetView>
  </sheetViews>
  <sheetFormatPr baseColWidth="10" defaultColWidth="11" defaultRowHeight="15.75" customHeight="1" x14ac:dyDescent="0.25"/>
  <cols>
    <col min="1" max="1" width="15" style="22" bestFit="1" customWidth="1"/>
    <col min="2" max="2" width="19.625" style="22" bestFit="1" customWidth="1"/>
    <col min="3" max="3" width="17.625" style="22" customWidth="1"/>
    <col min="4" max="4" width="17.625" style="23" customWidth="1"/>
    <col min="5" max="5" width="20.5" style="9" customWidth="1"/>
    <col min="6" max="6" width="19.5" style="24" customWidth="1"/>
    <col min="7" max="16384" width="11" style="25"/>
  </cols>
  <sheetData>
    <row r="1" spans="1:6" x14ac:dyDescent="0.25">
      <c r="A1" s="22" t="s">
        <v>0</v>
      </c>
      <c r="B1" s="22" t="s">
        <v>1</v>
      </c>
      <c r="C1" s="22" t="s">
        <v>8</v>
      </c>
      <c r="D1" s="23" t="s">
        <v>9</v>
      </c>
      <c r="E1" s="9" t="s">
        <v>10</v>
      </c>
    </row>
    <row r="2" spans="1:6" ht="15.75" customHeight="1" x14ac:dyDescent="0.25">
      <c r="A2" s="26">
        <v>43395</v>
      </c>
      <c r="B2" s="11">
        <v>43405</v>
      </c>
      <c r="C2" s="11">
        <v>43405</v>
      </c>
      <c r="D2" s="27">
        <f>+C2-B2</f>
        <v>0</v>
      </c>
      <c r="E2" s="28">
        <v>105.23</v>
      </c>
      <c r="F2" s="10">
        <f>D2*E2</f>
        <v>0</v>
      </c>
    </row>
    <row r="3" spans="1:6" ht="15.75" customHeight="1" x14ac:dyDescent="0.25">
      <c r="A3" s="26">
        <v>43404</v>
      </c>
      <c r="B3" s="26">
        <v>43405</v>
      </c>
      <c r="C3" s="11">
        <v>43405</v>
      </c>
      <c r="D3" s="27">
        <f>+C3-B3</f>
        <v>0</v>
      </c>
      <c r="E3" s="28">
        <v>220</v>
      </c>
      <c r="F3" s="10">
        <f>D3*E3</f>
        <v>0</v>
      </c>
    </row>
    <row r="4" spans="1:6" ht="15.75" customHeight="1" x14ac:dyDescent="0.25">
      <c r="A4" s="26">
        <v>43407</v>
      </c>
      <c r="B4" s="26">
        <v>43407</v>
      </c>
      <c r="C4" s="11">
        <v>43407</v>
      </c>
      <c r="D4" s="27">
        <f>+C4-B4</f>
        <v>0</v>
      </c>
      <c r="E4" s="4">
        <v>82.8</v>
      </c>
      <c r="F4" s="10">
        <f>D4*E4</f>
        <v>0</v>
      </c>
    </row>
    <row r="5" spans="1:6" ht="15.75" customHeight="1" x14ac:dyDescent="0.25">
      <c r="A5" s="26">
        <v>43404</v>
      </c>
      <c r="B5" s="11">
        <v>43404</v>
      </c>
      <c r="C5" s="11">
        <v>43409</v>
      </c>
      <c r="D5" s="27">
        <f>+C5-B5</f>
        <v>5</v>
      </c>
      <c r="E5" s="29">
        <v>39.28</v>
      </c>
      <c r="F5" s="10">
        <f>D5*E5</f>
        <v>196.4</v>
      </c>
    </row>
    <row r="6" spans="1:6" x14ac:dyDescent="0.25">
      <c r="A6" s="26">
        <v>43405</v>
      </c>
      <c r="B6" s="11">
        <v>43405</v>
      </c>
      <c r="C6" s="11">
        <v>43410</v>
      </c>
      <c r="D6" s="27">
        <f>+C6-B6</f>
        <v>5</v>
      </c>
      <c r="E6" s="30">
        <v>73.400000000000006</v>
      </c>
      <c r="F6" s="10">
        <f>D6*E6</f>
        <v>367</v>
      </c>
    </row>
    <row r="7" spans="1:6" x14ac:dyDescent="0.25">
      <c r="A7" s="26">
        <v>43409</v>
      </c>
      <c r="B7" s="26">
        <v>43409</v>
      </c>
      <c r="C7" s="11">
        <v>43410</v>
      </c>
      <c r="D7" s="27">
        <f>+C7-B7</f>
        <v>1</v>
      </c>
      <c r="E7" s="28">
        <v>421.08</v>
      </c>
      <c r="F7" s="10">
        <f>D7*E7</f>
        <v>421.08</v>
      </c>
    </row>
    <row r="8" spans="1:6" x14ac:dyDescent="0.25">
      <c r="A8" s="26">
        <v>43411</v>
      </c>
      <c r="B8" s="26">
        <v>43411</v>
      </c>
      <c r="C8" s="11">
        <v>43411</v>
      </c>
      <c r="D8" s="27">
        <f>+C8-B8</f>
        <v>0</v>
      </c>
      <c r="E8" s="28">
        <v>330</v>
      </c>
      <c r="F8" s="10">
        <f>D8*E8</f>
        <v>0</v>
      </c>
    </row>
    <row r="9" spans="1:6" x14ac:dyDescent="0.25">
      <c r="A9" s="26">
        <v>43411</v>
      </c>
      <c r="B9" s="26">
        <v>43411</v>
      </c>
      <c r="C9" s="11">
        <v>43411</v>
      </c>
      <c r="D9" s="27">
        <f>+C9-B9</f>
        <v>0</v>
      </c>
      <c r="E9" s="29">
        <v>185</v>
      </c>
      <c r="F9" s="10">
        <f>D9*E9</f>
        <v>0</v>
      </c>
    </row>
    <row r="10" spans="1:6" ht="15.75" customHeight="1" x14ac:dyDescent="0.25">
      <c r="A10" s="26">
        <v>43411</v>
      </c>
      <c r="B10" s="26">
        <v>43411</v>
      </c>
      <c r="C10" s="11">
        <v>43411</v>
      </c>
      <c r="D10" s="27">
        <f>+C10-B10</f>
        <v>0</v>
      </c>
      <c r="E10" s="30">
        <v>132.69999999999999</v>
      </c>
      <c r="F10" s="10">
        <f>D10*E10</f>
        <v>0</v>
      </c>
    </row>
    <row r="11" spans="1:6" ht="15.75" customHeight="1" x14ac:dyDescent="0.25">
      <c r="A11" s="11">
        <v>43405</v>
      </c>
      <c r="B11" s="11">
        <v>43405</v>
      </c>
      <c r="C11" s="11">
        <v>43417</v>
      </c>
      <c r="D11" s="27">
        <f>+C11-B11</f>
        <v>12</v>
      </c>
      <c r="E11" s="28">
        <v>255.58</v>
      </c>
      <c r="F11" s="10">
        <f>D11*E11</f>
        <v>3066.96</v>
      </c>
    </row>
    <row r="12" spans="1:6" ht="15.75" customHeight="1" x14ac:dyDescent="0.25">
      <c r="A12" s="26">
        <v>43412</v>
      </c>
      <c r="B12" s="26">
        <v>43412</v>
      </c>
      <c r="C12" s="11">
        <v>43418</v>
      </c>
      <c r="D12" s="27">
        <f>+C12-B12</f>
        <v>6</v>
      </c>
      <c r="E12" s="28">
        <v>95.59</v>
      </c>
      <c r="F12" s="10">
        <f>D12*E12</f>
        <v>573.54</v>
      </c>
    </row>
    <row r="13" spans="1:6" x14ac:dyDescent="0.25">
      <c r="A13" s="26">
        <v>43417</v>
      </c>
      <c r="B13" s="26">
        <v>43417</v>
      </c>
      <c r="C13" s="11">
        <v>43418</v>
      </c>
      <c r="D13" s="27">
        <f>+C13-B13</f>
        <v>1</v>
      </c>
      <c r="E13" s="28">
        <v>300</v>
      </c>
      <c r="F13" s="10">
        <f>D13*E13</f>
        <v>300</v>
      </c>
    </row>
    <row r="14" spans="1:6" x14ac:dyDescent="0.25">
      <c r="A14" s="11">
        <v>43417</v>
      </c>
      <c r="B14" s="11">
        <v>43417</v>
      </c>
      <c r="C14" s="11">
        <v>43418</v>
      </c>
      <c r="D14" s="27">
        <f>+C14-B14</f>
        <v>1</v>
      </c>
      <c r="E14" s="29">
        <v>2167.92</v>
      </c>
      <c r="F14" s="10">
        <f>D14*E14</f>
        <v>2167.92</v>
      </c>
    </row>
    <row r="15" spans="1:6" x14ac:dyDescent="0.25">
      <c r="A15" s="11">
        <v>43417</v>
      </c>
      <c r="B15" s="11">
        <v>43417</v>
      </c>
      <c r="C15" s="11">
        <v>43418</v>
      </c>
      <c r="D15" s="27">
        <f>+C15-B15</f>
        <v>1</v>
      </c>
      <c r="E15" s="28">
        <v>223.85</v>
      </c>
      <c r="F15" s="10">
        <f>D15*E15</f>
        <v>223.85</v>
      </c>
    </row>
    <row r="16" spans="1:6" x14ac:dyDescent="0.25">
      <c r="A16" s="11">
        <v>43417</v>
      </c>
      <c r="B16" s="11">
        <v>43417</v>
      </c>
      <c r="C16" s="11">
        <v>43418</v>
      </c>
      <c r="D16" s="27">
        <f>+C16-B16</f>
        <v>1</v>
      </c>
      <c r="E16" s="29">
        <v>284.35000000000002</v>
      </c>
      <c r="F16" s="10">
        <f>D16*E16</f>
        <v>284.35000000000002</v>
      </c>
    </row>
    <row r="17" spans="1:7" ht="15.75" customHeight="1" x14ac:dyDescent="0.25">
      <c r="A17" s="11">
        <v>43417</v>
      </c>
      <c r="B17" s="11">
        <v>43417</v>
      </c>
      <c r="C17" s="11">
        <v>43418</v>
      </c>
      <c r="D17" s="27">
        <f>+C17-B17</f>
        <v>1</v>
      </c>
      <c r="E17" s="28">
        <v>2496.5300000000002</v>
      </c>
      <c r="F17" s="10">
        <f>D17*E17</f>
        <v>2496.5300000000002</v>
      </c>
    </row>
    <row r="18" spans="1:7" ht="15.75" customHeight="1" x14ac:dyDescent="0.25">
      <c r="A18" s="11">
        <v>43417</v>
      </c>
      <c r="B18" s="11">
        <v>43417</v>
      </c>
      <c r="C18" s="11">
        <v>43418</v>
      </c>
      <c r="D18" s="27">
        <f>+C18-B18</f>
        <v>1</v>
      </c>
      <c r="E18" s="31">
        <v>1464.71</v>
      </c>
      <c r="F18" s="10">
        <f>D18*E18</f>
        <v>1464.71</v>
      </c>
    </row>
    <row r="19" spans="1:7" ht="15.75" customHeight="1" x14ac:dyDescent="0.25">
      <c r="A19" s="11">
        <v>43417</v>
      </c>
      <c r="B19" s="11">
        <v>43417</v>
      </c>
      <c r="C19" s="11">
        <v>43418</v>
      </c>
      <c r="D19" s="27">
        <f>+C19-B19</f>
        <v>1</v>
      </c>
      <c r="E19" s="28">
        <v>598.95000000000005</v>
      </c>
      <c r="F19" s="10">
        <f>D19*E19</f>
        <v>598.95000000000005</v>
      </c>
    </row>
    <row r="20" spans="1:7" ht="15.75" customHeight="1" x14ac:dyDescent="0.25">
      <c r="A20" s="11">
        <v>43417</v>
      </c>
      <c r="B20" s="11">
        <v>43417</v>
      </c>
      <c r="C20" s="11">
        <v>43418</v>
      </c>
      <c r="D20" s="27">
        <f>+C20-B20</f>
        <v>1</v>
      </c>
      <c r="E20" s="29">
        <v>412.28</v>
      </c>
      <c r="F20" s="10">
        <f>D20*E20</f>
        <v>412.28</v>
      </c>
    </row>
    <row r="21" spans="1:7" ht="15.75" customHeight="1" x14ac:dyDescent="0.25">
      <c r="A21" s="11">
        <v>43417</v>
      </c>
      <c r="B21" s="11">
        <v>43417</v>
      </c>
      <c r="C21" s="11">
        <v>43418</v>
      </c>
      <c r="D21" s="27">
        <f>+C21-B21</f>
        <v>1</v>
      </c>
      <c r="E21" s="28">
        <v>76.599999999999994</v>
      </c>
      <c r="F21" s="10">
        <f>D21*E21</f>
        <v>76.599999999999994</v>
      </c>
    </row>
    <row r="22" spans="1:7" ht="15.75" customHeight="1" x14ac:dyDescent="0.25">
      <c r="A22" s="11">
        <v>43417</v>
      </c>
      <c r="B22" s="11">
        <v>43417</v>
      </c>
      <c r="C22" s="11">
        <v>43418</v>
      </c>
      <c r="D22" s="27">
        <f>+C22-B22</f>
        <v>1</v>
      </c>
      <c r="E22" s="28">
        <v>437.48</v>
      </c>
      <c r="F22" s="10">
        <f>D22*E22</f>
        <v>437.48</v>
      </c>
    </row>
    <row r="23" spans="1:7" ht="15.75" customHeight="1" x14ac:dyDescent="0.25">
      <c r="A23" s="11">
        <v>43417</v>
      </c>
      <c r="B23" s="11">
        <v>43417</v>
      </c>
      <c r="C23" s="11">
        <v>43418</v>
      </c>
      <c r="D23" s="27">
        <f>+C23-B23</f>
        <v>1</v>
      </c>
      <c r="E23" s="28">
        <v>48.6</v>
      </c>
      <c r="F23" s="10">
        <f>D23*E23</f>
        <v>48.6</v>
      </c>
    </row>
    <row r="24" spans="1:7" ht="15.75" customHeight="1" x14ac:dyDescent="0.25">
      <c r="A24" s="11">
        <v>43417</v>
      </c>
      <c r="B24" s="11">
        <v>43417</v>
      </c>
      <c r="C24" s="11">
        <v>43418</v>
      </c>
      <c r="D24" s="27">
        <f>+C24-B24</f>
        <v>1</v>
      </c>
      <c r="E24" s="29">
        <v>1104</v>
      </c>
      <c r="F24" s="10">
        <f>D24*E24</f>
        <v>1104</v>
      </c>
    </row>
    <row r="25" spans="1:7" ht="15.75" customHeight="1" x14ac:dyDescent="0.25">
      <c r="A25" s="11">
        <v>43417</v>
      </c>
      <c r="B25" s="11">
        <v>43417</v>
      </c>
      <c r="C25" s="11">
        <v>43418</v>
      </c>
      <c r="D25" s="27">
        <f>+C25-B25</f>
        <v>1</v>
      </c>
      <c r="E25" s="28">
        <v>302</v>
      </c>
      <c r="F25" s="10">
        <f>D25*E25</f>
        <v>302</v>
      </c>
    </row>
    <row r="26" spans="1:7" ht="15.75" customHeight="1" x14ac:dyDescent="0.25">
      <c r="A26" s="11">
        <v>43417</v>
      </c>
      <c r="B26" s="11">
        <v>43417</v>
      </c>
      <c r="C26" s="11">
        <v>43418</v>
      </c>
      <c r="D26" s="27">
        <f>+C26-B26</f>
        <v>1</v>
      </c>
      <c r="E26" s="28">
        <v>833.69</v>
      </c>
      <c r="F26" s="10">
        <f>D26*E26</f>
        <v>833.69</v>
      </c>
    </row>
    <row r="27" spans="1:7" ht="15.75" customHeight="1" x14ac:dyDescent="0.25">
      <c r="A27" s="11">
        <v>43417</v>
      </c>
      <c r="B27" s="11">
        <v>43417</v>
      </c>
      <c r="C27" s="11">
        <v>43418</v>
      </c>
      <c r="D27" s="27">
        <f>+C27-B27</f>
        <v>1</v>
      </c>
      <c r="E27" s="28">
        <v>1591.76</v>
      </c>
      <c r="F27" s="10">
        <f>D27*E27</f>
        <v>1591.76</v>
      </c>
    </row>
    <row r="28" spans="1:7" ht="15.75" customHeight="1" x14ac:dyDescent="0.25">
      <c r="A28" s="11">
        <v>43417</v>
      </c>
      <c r="B28" s="11">
        <v>43417</v>
      </c>
      <c r="C28" s="11">
        <v>43418</v>
      </c>
      <c r="D28" s="27">
        <f>+C28-B28</f>
        <v>1</v>
      </c>
      <c r="E28" s="30">
        <v>1004.1</v>
      </c>
      <c r="F28" s="10">
        <f>D28*E28</f>
        <v>1004.1</v>
      </c>
    </row>
    <row r="29" spans="1:7" ht="15.75" customHeight="1" x14ac:dyDescent="0.25">
      <c r="A29" s="11">
        <v>43417</v>
      </c>
      <c r="B29" s="11">
        <v>43417</v>
      </c>
      <c r="C29" s="11">
        <v>43418</v>
      </c>
      <c r="D29" s="27">
        <f>+C29-B29</f>
        <v>1</v>
      </c>
      <c r="E29" s="28">
        <v>338.2</v>
      </c>
      <c r="F29" s="10">
        <f>D29*E29</f>
        <v>338.2</v>
      </c>
    </row>
    <row r="30" spans="1:7" ht="15.75" customHeight="1" x14ac:dyDescent="0.25">
      <c r="A30" s="11">
        <v>43417</v>
      </c>
      <c r="B30" s="11">
        <v>43417</v>
      </c>
      <c r="C30" s="11">
        <v>43418</v>
      </c>
      <c r="D30" s="27">
        <f>+C30-B30</f>
        <v>1</v>
      </c>
      <c r="E30" s="28">
        <v>205.7</v>
      </c>
      <c r="F30" s="10">
        <f>D30*E30</f>
        <v>205.7</v>
      </c>
      <c r="G30" s="11"/>
    </row>
    <row r="31" spans="1:7" ht="15.75" customHeight="1" x14ac:dyDescent="0.25">
      <c r="A31" s="11">
        <v>43417</v>
      </c>
      <c r="B31" s="11">
        <v>43417</v>
      </c>
      <c r="C31" s="11">
        <v>43418</v>
      </c>
      <c r="D31" s="27">
        <f>+C31-B31</f>
        <v>1</v>
      </c>
      <c r="E31" s="28">
        <v>372.38</v>
      </c>
      <c r="F31" s="10">
        <f>D31*E31</f>
        <v>372.38</v>
      </c>
    </row>
    <row r="32" spans="1:7" ht="15.75" customHeight="1" x14ac:dyDescent="0.25">
      <c r="A32" s="11">
        <v>43417</v>
      </c>
      <c r="B32" s="11">
        <v>43417</v>
      </c>
      <c r="C32" s="11">
        <v>43418</v>
      </c>
      <c r="D32" s="27">
        <f>+C32-B32</f>
        <v>1</v>
      </c>
      <c r="E32" s="28">
        <v>314.60000000000002</v>
      </c>
      <c r="F32" s="10">
        <f>D32*E32</f>
        <v>314.60000000000002</v>
      </c>
    </row>
    <row r="33" spans="1:7" ht="15.75" customHeight="1" x14ac:dyDescent="0.25">
      <c r="A33" s="11">
        <v>43417</v>
      </c>
      <c r="B33" s="11">
        <v>43417</v>
      </c>
      <c r="C33" s="11">
        <v>43418</v>
      </c>
      <c r="D33" s="27">
        <f>+C33-B33</f>
        <v>1</v>
      </c>
      <c r="E33" s="28">
        <v>544.5</v>
      </c>
      <c r="F33" s="10">
        <f>D33*E33</f>
        <v>544.5</v>
      </c>
    </row>
    <row r="34" spans="1:7" ht="15.75" customHeight="1" x14ac:dyDescent="0.25">
      <c r="A34" s="11">
        <v>43417</v>
      </c>
      <c r="B34" s="11">
        <v>43417</v>
      </c>
      <c r="C34" s="11">
        <v>43418</v>
      </c>
      <c r="D34" s="27">
        <f>+C34-B34</f>
        <v>1</v>
      </c>
      <c r="E34" s="28">
        <v>1701.56</v>
      </c>
      <c r="F34" s="10">
        <f>D34*E34</f>
        <v>1701.56</v>
      </c>
    </row>
    <row r="35" spans="1:7" ht="15.75" customHeight="1" x14ac:dyDescent="0.25">
      <c r="A35" s="11">
        <v>43417</v>
      </c>
      <c r="B35" s="11">
        <v>43417</v>
      </c>
      <c r="C35" s="11">
        <v>43418</v>
      </c>
      <c r="D35" s="27">
        <f>+C35-B35</f>
        <v>1</v>
      </c>
      <c r="E35" s="9">
        <v>605</v>
      </c>
      <c r="F35" s="10">
        <f>D35*E35</f>
        <v>605</v>
      </c>
    </row>
    <row r="36" spans="1:7" ht="15.75" customHeight="1" x14ac:dyDescent="0.25">
      <c r="A36" s="11">
        <v>43417</v>
      </c>
      <c r="B36" s="11">
        <v>43417</v>
      </c>
      <c r="C36" s="11">
        <v>43418</v>
      </c>
      <c r="D36" s="27">
        <f>+C36-B36</f>
        <v>1</v>
      </c>
      <c r="E36" s="29">
        <v>70.900000000000006</v>
      </c>
      <c r="F36" s="10">
        <f>D36*E36</f>
        <v>70.900000000000006</v>
      </c>
    </row>
    <row r="37" spans="1:7" ht="15.75" customHeight="1" x14ac:dyDescent="0.25">
      <c r="A37" s="11">
        <v>43417</v>
      </c>
      <c r="B37" s="11">
        <v>43417</v>
      </c>
      <c r="C37" s="11">
        <v>43418</v>
      </c>
      <c r="D37" s="27">
        <f>+C37-B37</f>
        <v>1</v>
      </c>
      <c r="E37" s="28">
        <v>301.3</v>
      </c>
      <c r="F37" s="10">
        <f>D37*E37</f>
        <v>301.3</v>
      </c>
    </row>
    <row r="38" spans="1:7" ht="15.75" customHeight="1" x14ac:dyDescent="0.25">
      <c r="A38" s="11">
        <v>43417</v>
      </c>
      <c r="B38" s="11">
        <v>43417</v>
      </c>
      <c r="C38" s="11">
        <v>43418</v>
      </c>
      <c r="D38" s="27">
        <f>+C38-B38</f>
        <v>1</v>
      </c>
      <c r="E38" s="28">
        <v>276.52</v>
      </c>
      <c r="F38" s="10">
        <f>D38*E38</f>
        <v>276.52</v>
      </c>
    </row>
    <row r="39" spans="1:7" ht="15.75" customHeight="1" x14ac:dyDescent="0.25">
      <c r="A39" s="11">
        <v>43417</v>
      </c>
      <c r="B39" s="11">
        <v>43417</v>
      </c>
      <c r="C39" s="11">
        <v>43418</v>
      </c>
      <c r="D39" s="27">
        <f>+C39-B39</f>
        <v>1</v>
      </c>
      <c r="E39" s="4">
        <v>417.12</v>
      </c>
      <c r="F39" s="10">
        <f>D39*E39</f>
        <v>417.12</v>
      </c>
    </row>
    <row r="40" spans="1:7" ht="15.75" customHeight="1" x14ac:dyDescent="0.25">
      <c r="A40" s="11">
        <v>43417</v>
      </c>
      <c r="B40" s="11">
        <v>43417</v>
      </c>
      <c r="C40" s="11">
        <v>43418</v>
      </c>
      <c r="D40" s="27">
        <f>+C40-B40</f>
        <v>1</v>
      </c>
      <c r="E40" s="28">
        <v>423.5</v>
      </c>
      <c r="F40" s="10">
        <f>D40*E40</f>
        <v>423.5</v>
      </c>
      <c r="G40" s="11"/>
    </row>
    <row r="41" spans="1:7" ht="15.75" customHeight="1" x14ac:dyDescent="0.25">
      <c r="A41" s="11">
        <v>43417</v>
      </c>
      <c r="B41" s="11">
        <v>43417</v>
      </c>
      <c r="C41" s="11">
        <v>43418</v>
      </c>
      <c r="D41" s="27">
        <f>+C41-B41</f>
        <v>1</v>
      </c>
      <c r="E41" s="28">
        <v>329.27</v>
      </c>
      <c r="F41" s="10">
        <f>D41*E41</f>
        <v>329.27</v>
      </c>
    </row>
    <row r="42" spans="1:7" ht="15.75" customHeight="1" x14ac:dyDescent="0.25">
      <c r="A42" s="11">
        <v>43417</v>
      </c>
      <c r="B42" s="11">
        <v>43417</v>
      </c>
      <c r="C42" s="11">
        <v>43418</v>
      </c>
      <c r="D42" s="27">
        <f>+C42-B42</f>
        <v>1</v>
      </c>
      <c r="E42" s="9">
        <v>261.36</v>
      </c>
      <c r="F42" s="10">
        <f>D42*E42</f>
        <v>261.36</v>
      </c>
    </row>
    <row r="43" spans="1:7" ht="15.75" customHeight="1" x14ac:dyDescent="0.25">
      <c r="A43" s="11">
        <v>43417</v>
      </c>
      <c r="B43" s="11">
        <v>43417</v>
      </c>
      <c r="C43" s="11">
        <v>43418</v>
      </c>
      <c r="D43" s="27">
        <f>+C43-B43</f>
        <v>1</v>
      </c>
      <c r="E43" s="32">
        <v>1780.8</v>
      </c>
      <c r="F43" s="10">
        <f>D43*E43</f>
        <v>1780.8</v>
      </c>
    </row>
    <row r="44" spans="1:7" ht="15.75" customHeight="1" x14ac:dyDescent="0.25">
      <c r="A44" s="11">
        <v>43417</v>
      </c>
      <c r="B44" s="11">
        <v>43417</v>
      </c>
      <c r="C44" s="11">
        <v>43418</v>
      </c>
      <c r="D44" s="27">
        <f>+C44-B44</f>
        <v>1</v>
      </c>
      <c r="E44" s="30">
        <v>896.76</v>
      </c>
      <c r="F44" s="10">
        <f>D44*E44</f>
        <v>896.76</v>
      </c>
    </row>
    <row r="45" spans="1:7" ht="15.75" customHeight="1" x14ac:dyDescent="0.25">
      <c r="A45" s="11">
        <v>43417</v>
      </c>
      <c r="B45" s="11">
        <v>43417</v>
      </c>
      <c r="C45" s="11">
        <v>43418</v>
      </c>
      <c r="D45" s="27">
        <f>+C45-B45</f>
        <v>1</v>
      </c>
      <c r="E45" s="28">
        <v>770</v>
      </c>
      <c r="F45" s="10">
        <f>D45*E45</f>
        <v>770</v>
      </c>
    </row>
    <row r="46" spans="1:7" ht="15.75" customHeight="1" x14ac:dyDescent="0.25">
      <c r="A46" s="11">
        <v>43417</v>
      </c>
      <c r="B46" s="11">
        <v>43417</v>
      </c>
      <c r="C46" s="11">
        <v>43418</v>
      </c>
      <c r="D46" s="27">
        <f>+C46-B46</f>
        <v>1</v>
      </c>
      <c r="E46" s="28">
        <v>193.79</v>
      </c>
      <c r="F46" s="10">
        <f>D46*E46</f>
        <v>193.79</v>
      </c>
    </row>
    <row r="47" spans="1:7" ht="15.75" customHeight="1" x14ac:dyDescent="0.25">
      <c r="A47" s="11">
        <v>43417</v>
      </c>
      <c r="B47" s="11">
        <v>43417</v>
      </c>
      <c r="C47" s="11">
        <v>43418</v>
      </c>
      <c r="D47" s="27">
        <f>+C47-B47</f>
        <v>1</v>
      </c>
      <c r="E47" s="28">
        <v>968</v>
      </c>
      <c r="F47" s="10">
        <f>D47*E47</f>
        <v>968</v>
      </c>
    </row>
    <row r="48" spans="1:7" ht="15.75" customHeight="1" x14ac:dyDescent="0.25">
      <c r="A48" s="11">
        <v>43417</v>
      </c>
      <c r="B48" s="11">
        <v>43417</v>
      </c>
      <c r="C48" s="11">
        <v>43418</v>
      </c>
      <c r="D48" s="27">
        <f>+C48-B48</f>
        <v>1</v>
      </c>
      <c r="E48" s="32">
        <v>393.25</v>
      </c>
      <c r="F48" s="10">
        <f>D48*E48</f>
        <v>393.25</v>
      </c>
    </row>
    <row r="49" spans="1:6" x14ac:dyDescent="0.25">
      <c r="A49" s="26">
        <v>43418</v>
      </c>
      <c r="B49" s="26">
        <v>43418</v>
      </c>
      <c r="C49" s="11">
        <v>43418</v>
      </c>
      <c r="D49" s="27">
        <f>+C49-B49</f>
        <v>0</v>
      </c>
      <c r="E49" s="28">
        <v>8.99</v>
      </c>
      <c r="F49" s="10">
        <f>D49*E49</f>
        <v>0</v>
      </c>
    </row>
    <row r="50" spans="1:6" x14ac:dyDescent="0.25">
      <c r="A50" s="26">
        <v>43404</v>
      </c>
      <c r="B50" s="26">
        <v>43419</v>
      </c>
      <c r="C50" s="11">
        <v>43419</v>
      </c>
      <c r="D50" s="27">
        <f>+C50-B50</f>
        <v>0</v>
      </c>
      <c r="E50" s="28">
        <v>4088.44</v>
      </c>
      <c r="F50" s="10">
        <f>D50*E50</f>
        <v>0</v>
      </c>
    </row>
    <row r="51" spans="1:6" x14ac:dyDescent="0.25">
      <c r="A51" s="26">
        <v>43418</v>
      </c>
      <c r="B51" s="26">
        <v>43418</v>
      </c>
      <c r="C51" s="11">
        <v>43419</v>
      </c>
      <c r="D51" s="27">
        <v>0</v>
      </c>
      <c r="E51" s="28">
        <v>55</v>
      </c>
      <c r="F51" s="10">
        <f>D51*E51</f>
        <v>0</v>
      </c>
    </row>
    <row r="52" spans="1:6" x14ac:dyDescent="0.25">
      <c r="A52" s="11">
        <v>43420</v>
      </c>
      <c r="B52" s="11">
        <v>43420</v>
      </c>
      <c r="C52" s="11">
        <v>43420</v>
      </c>
      <c r="D52" s="27">
        <f>+C52-B52</f>
        <v>0</v>
      </c>
      <c r="E52" s="28">
        <v>165.25</v>
      </c>
      <c r="F52" s="10">
        <f>D52*E52</f>
        <v>0</v>
      </c>
    </row>
    <row r="53" spans="1:6" x14ac:dyDescent="0.25">
      <c r="A53" s="11">
        <v>43420</v>
      </c>
      <c r="B53" s="11">
        <v>43420</v>
      </c>
      <c r="C53" s="11">
        <v>43420</v>
      </c>
      <c r="D53" s="27">
        <f>+C53-B53</f>
        <v>0</v>
      </c>
      <c r="E53" s="28">
        <v>1745.59</v>
      </c>
      <c r="F53" s="10">
        <f>D53*E53</f>
        <v>0</v>
      </c>
    </row>
    <row r="54" spans="1:6" x14ac:dyDescent="0.25">
      <c r="A54" s="26">
        <v>43421</v>
      </c>
      <c r="B54" s="26">
        <v>43421</v>
      </c>
      <c r="C54" s="11">
        <v>43421</v>
      </c>
      <c r="D54" s="27">
        <f>+C54-B54</f>
        <v>0</v>
      </c>
      <c r="E54" s="28">
        <v>67.05</v>
      </c>
      <c r="F54" s="10">
        <f>D54*E54</f>
        <v>0</v>
      </c>
    </row>
    <row r="55" spans="1:6" x14ac:dyDescent="0.25">
      <c r="A55" s="11">
        <v>43411</v>
      </c>
      <c r="B55" s="11">
        <v>43411</v>
      </c>
      <c r="C55" s="11">
        <v>43424</v>
      </c>
      <c r="D55" s="27">
        <f>+C55-B55</f>
        <v>13</v>
      </c>
      <c r="E55" s="32">
        <v>90.85</v>
      </c>
      <c r="F55" s="10">
        <f>D55*E55</f>
        <v>1181.05</v>
      </c>
    </row>
    <row r="56" spans="1:6" x14ac:dyDescent="0.25">
      <c r="A56" s="11">
        <v>43411</v>
      </c>
      <c r="B56" s="11">
        <v>43411</v>
      </c>
      <c r="C56" s="11">
        <v>43424</v>
      </c>
      <c r="D56" s="27">
        <f>+C56-B56</f>
        <v>13</v>
      </c>
      <c r="E56" s="28">
        <v>689.7</v>
      </c>
      <c r="F56" s="10">
        <f>D56*E56</f>
        <v>8966.1</v>
      </c>
    </row>
    <row r="57" spans="1:6" x14ac:dyDescent="0.25">
      <c r="A57" s="11">
        <v>43423</v>
      </c>
      <c r="B57" s="11">
        <v>43423</v>
      </c>
      <c r="C57" s="11">
        <v>43424</v>
      </c>
      <c r="D57" s="27">
        <f>+C57-B57</f>
        <v>1</v>
      </c>
      <c r="E57" s="28">
        <v>515.71</v>
      </c>
      <c r="F57" s="10">
        <f>D57*E57</f>
        <v>515.71</v>
      </c>
    </row>
    <row r="58" spans="1:6" x14ac:dyDescent="0.25">
      <c r="A58" s="11">
        <v>43424</v>
      </c>
      <c r="B58" s="11">
        <v>43424</v>
      </c>
      <c r="C58" s="11">
        <v>43424</v>
      </c>
      <c r="D58" s="27">
        <f>+C58-B58</f>
        <v>0</v>
      </c>
      <c r="E58" s="28">
        <v>24.99</v>
      </c>
      <c r="F58" s="10">
        <f>D58*E58</f>
        <v>0</v>
      </c>
    </row>
    <row r="59" spans="1:6" x14ac:dyDescent="0.25">
      <c r="A59" s="11">
        <v>43425</v>
      </c>
      <c r="B59" s="11">
        <v>43425</v>
      </c>
      <c r="C59" s="11">
        <v>43425</v>
      </c>
      <c r="D59" s="27">
        <f>+C59-B59</f>
        <v>0</v>
      </c>
      <c r="E59" s="28">
        <v>8.2899999999999991</v>
      </c>
      <c r="F59" s="10">
        <f>D59*E59</f>
        <v>0</v>
      </c>
    </row>
    <row r="60" spans="1:6" x14ac:dyDescent="0.25">
      <c r="A60" s="11">
        <v>43403</v>
      </c>
      <c r="B60" s="11">
        <v>43403</v>
      </c>
      <c r="C60" s="11">
        <v>43427</v>
      </c>
      <c r="D60" s="27">
        <f>+C60-B60</f>
        <v>24</v>
      </c>
      <c r="E60" s="28">
        <v>130.68</v>
      </c>
      <c r="F60" s="10">
        <f>D60*E60</f>
        <v>3136.32</v>
      </c>
    </row>
    <row r="61" spans="1:6" x14ac:dyDescent="0.25">
      <c r="A61" s="11">
        <v>43417</v>
      </c>
      <c r="B61" s="11">
        <v>43417</v>
      </c>
      <c r="C61" s="11">
        <v>43427</v>
      </c>
      <c r="D61" s="27">
        <f>+C61-B61</f>
        <v>10</v>
      </c>
      <c r="E61" s="30">
        <v>272.25</v>
      </c>
      <c r="F61" s="10">
        <f>D61*E61</f>
        <v>2722.5</v>
      </c>
    </row>
    <row r="62" spans="1:6" x14ac:dyDescent="0.25">
      <c r="A62" s="11">
        <v>43417</v>
      </c>
      <c r="B62" s="11">
        <v>43417</v>
      </c>
      <c r="C62" s="11">
        <v>43427</v>
      </c>
      <c r="D62" s="27">
        <f>+C62-B62</f>
        <v>10</v>
      </c>
      <c r="E62" s="29">
        <v>738.1</v>
      </c>
      <c r="F62" s="10">
        <f>D62*E62</f>
        <v>7381</v>
      </c>
    </row>
    <row r="63" spans="1:6" x14ac:dyDescent="0.25">
      <c r="A63" s="11">
        <v>43426</v>
      </c>
      <c r="B63" s="11">
        <v>43426</v>
      </c>
      <c r="C63" s="11">
        <v>43427</v>
      </c>
      <c r="D63" s="27">
        <f>+C63-B63</f>
        <v>1</v>
      </c>
      <c r="E63" s="28">
        <v>363</v>
      </c>
      <c r="F63" s="10">
        <f>D63*E63</f>
        <v>363</v>
      </c>
    </row>
    <row r="64" spans="1:6" x14ac:dyDescent="0.25">
      <c r="A64" s="11">
        <v>43426</v>
      </c>
      <c r="B64" s="11">
        <v>43426</v>
      </c>
      <c r="C64" s="11">
        <v>43427</v>
      </c>
      <c r="D64" s="27">
        <f>+C64-B64</f>
        <v>1</v>
      </c>
      <c r="E64" s="28">
        <v>508.72</v>
      </c>
      <c r="F64" s="10">
        <f>D64*E64</f>
        <v>508.72</v>
      </c>
    </row>
    <row r="65" spans="1:6" x14ac:dyDescent="0.25">
      <c r="A65" s="11">
        <v>43426</v>
      </c>
      <c r="B65" s="11">
        <v>43426</v>
      </c>
      <c r="C65" s="11">
        <v>43427</v>
      </c>
      <c r="D65" s="27">
        <f>+C65-B65</f>
        <v>1</v>
      </c>
      <c r="E65" s="28">
        <v>121</v>
      </c>
      <c r="F65" s="10">
        <f>D65*E65</f>
        <v>121</v>
      </c>
    </row>
    <row r="66" spans="1:6" x14ac:dyDescent="0.25">
      <c r="A66" s="26">
        <v>43426</v>
      </c>
      <c r="B66" s="26">
        <v>43426</v>
      </c>
      <c r="C66" s="11">
        <v>43427</v>
      </c>
      <c r="D66" s="27">
        <f>+C66-B66</f>
        <v>1</v>
      </c>
      <c r="E66" s="28">
        <v>180.2</v>
      </c>
      <c r="F66" s="10">
        <f>D66*E66</f>
        <v>180.2</v>
      </c>
    </row>
    <row r="67" spans="1:6" x14ac:dyDescent="0.25">
      <c r="A67" s="11">
        <v>43426</v>
      </c>
      <c r="B67" s="11">
        <v>43426</v>
      </c>
      <c r="C67" s="11">
        <v>43427</v>
      </c>
      <c r="D67" s="27">
        <f>+C67-B67</f>
        <v>1</v>
      </c>
      <c r="E67" s="38">
        <v>121</v>
      </c>
      <c r="F67" s="10">
        <f>D67*E67</f>
        <v>121</v>
      </c>
    </row>
    <row r="68" spans="1:6" x14ac:dyDescent="0.25">
      <c r="A68" s="11">
        <v>43426</v>
      </c>
      <c r="B68" s="11">
        <v>43426</v>
      </c>
      <c r="C68" s="11">
        <v>43427</v>
      </c>
      <c r="D68" s="27">
        <f>+C68-B68</f>
        <v>1</v>
      </c>
      <c r="E68" s="38">
        <v>17.04</v>
      </c>
      <c r="F68" s="10">
        <f>D68*E68</f>
        <v>17.04</v>
      </c>
    </row>
    <row r="69" spans="1:6" x14ac:dyDescent="0.25">
      <c r="A69" s="11">
        <v>43426</v>
      </c>
      <c r="B69" s="11">
        <v>43426</v>
      </c>
      <c r="C69" s="11">
        <v>43427</v>
      </c>
      <c r="D69" s="27">
        <f>+C69-B69</f>
        <v>1</v>
      </c>
      <c r="E69" s="38">
        <v>11</v>
      </c>
      <c r="F69" s="10">
        <f>D69*E69</f>
        <v>11</v>
      </c>
    </row>
    <row r="70" spans="1:6" x14ac:dyDescent="0.25">
      <c r="A70" s="11">
        <v>43426</v>
      </c>
      <c r="B70" s="11">
        <v>43426</v>
      </c>
      <c r="C70" s="11">
        <v>43427</v>
      </c>
      <c r="D70" s="27">
        <f>+C70-B70</f>
        <v>1</v>
      </c>
      <c r="E70" s="38">
        <v>742.34</v>
      </c>
      <c r="F70" s="10">
        <f>D70*E70</f>
        <v>742.34</v>
      </c>
    </row>
    <row r="71" spans="1:6" x14ac:dyDescent="0.25">
      <c r="A71" s="11">
        <v>43426</v>
      </c>
      <c r="B71" s="11">
        <v>43426</v>
      </c>
      <c r="C71" s="11">
        <v>43427</v>
      </c>
      <c r="D71" s="27">
        <f>+C71-B71</f>
        <v>1</v>
      </c>
      <c r="E71" s="38">
        <v>127.5</v>
      </c>
      <c r="F71" s="10">
        <f>D71*E71</f>
        <v>127.5</v>
      </c>
    </row>
    <row r="72" spans="1:6" x14ac:dyDescent="0.25">
      <c r="A72" s="11">
        <v>43426</v>
      </c>
      <c r="B72" s="11">
        <v>43426</v>
      </c>
      <c r="C72" s="11">
        <v>43427</v>
      </c>
      <c r="D72" s="27">
        <f>+C72-B72</f>
        <v>1</v>
      </c>
      <c r="E72" s="38">
        <v>1063.06</v>
      </c>
      <c r="F72" s="10">
        <f>D72*E72</f>
        <v>1063.06</v>
      </c>
    </row>
    <row r="73" spans="1:6" x14ac:dyDescent="0.25">
      <c r="A73" s="11">
        <v>43426</v>
      </c>
      <c r="B73" s="11">
        <v>43426</v>
      </c>
      <c r="C73" s="11">
        <v>43427</v>
      </c>
      <c r="D73" s="27">
        <f>+C73-B73</f>
        <v>1</v>
      </c>
      <c r="E73" s="38">
        <v>964.13</v>
      </c>
      <c r="F73" s="10">
        <f>D73*E73</f>
        <v>964.13</v>
      </c>
    </row>
    <row r="74" spans="1:6" x14ac:dyDescent="0.25">
      <c r="A74" s="11">
        <v>43426</v>
      </c>
      <c r="B74" s="11">
        <v>43426</v>
      </c>
      <c r="C74" s="11">
        <v>43427</v>
      </c>
      <c r="D74" s="27">
        <f>+C74-B74</f>
        <v>1</v>
      </c>
      <c r="E74" s="38">
        <v>2442</v>
      </c>
      <c r="F74" s="10">
        <f>D74*E74</f>
        <v>2442</v>
      </c>
    </row>
    <row r="75" spans="1:6" x14ac:dyDescent="0.25">
      <c r="A75" s="26">
        <v>43404</v>
      </c>
      <c r="B75" s="26">
        <v>43404</v>
      </c>
      <c r="C75" s="11">
        <v>43430</v>
      </c>
      <c r="D75" s="27">
        <f>+C75-B75</f>
        <v>26</v>
      </c>
      <c r="E75" s="28">
        <v>31.51</v>
      </c>
      <c r="F75" s="10">
        <f>D75*E75</f>
        <v>819.26</v>
      </c>
    </row>
    <row r="76" spans="1:6" x14ac:dyDescent="0.25">
      <c r="A76" s="11">
        <v>43405</v>
      </c>
      <c r="B76" s="11">
        <v>43405</v>
      </c>
      <c r="C76" s="11">
        <v>43405</v>
      </c>
      <c r="D76" s="27">
        <f>+C76-B76</f>
        <v>0</v>
      </c>
      <c r="E76" s="38">
        <v>1185.6199999999999</v>
      </c>
      <c r="F76" s="10">
        <f>D76*E76</f>
        <v>0</v>
      </c>
    </row>
    <row r="77" spans="1:6" x14ac:dyDescent="0.25">
      <c r="A77" s="26"/>
      <c r="B77" s="26"/>
      <c r="C77" s="11"/>
      <c r="D77" s="27">
        <f>+C77-B77</f>
        <v>0</v>
      </c>
      <c r="E77" s="28">
        <f>SUM(E2:E76)</f>
        <v>42930.999999999993</v>
      </c>
      <c r="F77" s="28">
        <f>SUM(F2:F76)</f>
        <v>60519.239999999991</v>
      </c>
    </row>
    <row r="78" spans="1:6" x14ac:dyDescent="0.25">
      <c r="E78" s="33"/>
    </row>
    <row r="79" spans="1:6" x14ac:dyDescent="0.25">
      <c r="E79" s="33" t="s">
        <v>11</v>
      </c>
      <c r="F79" s="24">
        <f>F77/E77</f>
        <v>1.40968624071184</v>
      </c>
    </row>
    <row r="80" spans="1:6" x14ac:dyDescent="0.25">
      <c r="A80" s="34"/>
      <c r="B80" s="34"/>
      <c r="C80" s="35"/>
      <c r="D80" s="25"/>
      <c r="E80" s="33" t="s">
        <v>12</v>
      </c>
      <c r="F80" s="24">
        <f>E77</f>
        <v>42930.999999999993</v>
      </c>
    </row>
    <row r="81" spans="1:6" x14ac:dyDescent="0.25">
      <c r="A81" s="34"/>
      <c r="B81" s="34"/>
      <c r="C81" s="35"/>
      <c r="D81" s="25"/>
      <c r="E81" s="33"/>
    </row>
    <row r="82" spans="1:6" x14ac:dyDescent="0.25">
      <c r="A82" s="34"/>
      <c r="B82" s="34"/>
      <c r="C82" s="35"/>
      <c r="D82" s="25"/>
      <c r="E82" s="33" t="s">
        <v>13</v>
      </c>
      <c r="F82" s="24">
        <f>+'[1]RATIO DE LAS PENDIENTES DE PAGO'!F11</f>
        <v>0</v>
      </c>
    </row>
    <row r="83" spans="1:6" x14ac:dyDescent="0.25">
      <c r="A83" s="34"/>
      <c r="B83" s="34"/>
      <c r="C83" s="35"/>
      <c r="D83" s="25"/>
      <c r="E83" s="33" t="s">
        <v>7</v>
      </c>
      <c r="F83" s="24">
        <f>+'[1]RATIO DE LAS PENDIENTES DE PAGO'!F12</f>
        <v>0</v>
      </c>
    </row>
    <row r="85" spans="1:6" x14ac:dyDescent="0.25">
      <c r="A85" s="34"/>
      <c r="B85" s="34"/>
      <c r="C85" s="35"/>
      <c r="D85" s="25"/>
      <c r="F85" s="24">
        <f>(F79*F80)+(F82*F83)</f>
        <v>60519.239999999991</v>
      </c>
    </row>
    <row r="86" spans="1:6" x14ac:dyDescent="0.25">
      <c r="A86" s="34"/>
      <c r="B86" s="34"/>
      <c r="C86" s="35"/>
      <c r="D86" s="25"/>
      <c r="F86" s="24">
        <f>F80+F83</f>
        <v>42930.999999999993</v>
      </c>
    </row>
    <row r="88" spans="1:6" x14ac:dyDescent="0.25">
      <c r="A88" s="34"/>
      <c r="B88" s="34"/>
      <c r="C88" s="35"/>
      <c r="D88" s="25"/>
      <c r="E88" s="36" t="s">
        <v>14</v>
      </c>
      <c r="F88" s="37">
        <f>F85/F86</f>
        <v>1.40968624071184</v>
      </c>
    </row>
  </sheetData>
  <sortState ref="A2:F114">
    <sortCondition ref="C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Enrique Lapeña</cp:lastModifiedBy>
  <dcterms:created xsi:type="dcterms:W3CDTF">2018-10-03T10:16:35Z</dcterms:created>
  <dcterms:modified xsi:type="dcterms:W3CDTF">2018-12-04T16:22:33Z</dcterms:modified>
</cp:coreProperties>
</file>