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YUNTAMIENTO\PERIODO MEDIO DE PAGO\PMP 2018\"/>
    </mc:Choice>
  </mc:AlternateContent>
  <bookViews>
    <workbookView xWindow="0" yWindow="0" windowWidth="17280" windowHeight="5844"/>
  </bookViews>
  <sheets>
    <sheet name="resumen" sheetId="1" r:id="rId1"/>
    <sheet name="pagadas agosto 2018" sheetId="2" r:id="rId2"/>
    <sheet name="no pagadas agosto 2018" sheetId="3" r:id="rId3"/>
  </sheets>
  <definedNames>
    <definedName name="_xlnm._FilterDatabase" localSheetId="2" hidden="1">'no pagadas agosto 2018'!$A$2:$I$16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3" l="1"/>
  <c r="I11" i="3"/>
  <c r="H5" i="3"/>
  <c r="I5" i="3" s="1"/>
  <c r="H6" i="3"/>
  <c r="I6" i="3" s="1"/>
  <c r="H7" i="3"/>
  <c r="I7" i="3" s="1"/>
  <c r="H8" i="3"/>
  <c r="I8" i="3" s="1"/>
  <c r="H9" i="3"/>
  <c r="I9" i="3" s="1"/>
  <c r="H10" i="3"/>
  <c r="I10" i="3" s="1"/>
  <c r="H11" i="3"/>
  <c r="H12" i="3"/>
  <c r="I12" i="3" s="1"/>
  <c r="H13" i="3"/>
  <c r="I13" i="3" s="1"/>
  <c r="H4" i="3"/>
  <c r="I4" i="3" s="1"/>
  <c r="C6" i="2"/>
  <c r="I11" i="2"/>
  <c r="I22" i="2"/>
  <c r="I27" i="2"/>
  <c r="I38" i="2"/>
  <c r="I43" i="2"/>
  <c r="I54" i="2"/>
  <c r="I59" i="2"/>
  <c r="I70" i="2"/>
  <c r="I76" i="2"/>
  <c r="I86" i="2"/>
  <c r="I92" i="2"/>
  <c r="I102" i="2"/>
  <c r="I108" i="2"/>
  <c r="I118" i="2"/>
  <c r="H8" i="2"/>
  <c r="I8" i="2" s="1"/>
  <c r="H9" i="2"/>
  <c r="I9" i="2" s="1"/>
  <c r="H10" i="2"/>
  <c r="I10" i="2" s="1"/>
  <c r="H11" i="2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H23" i="2"/>
  <c r="I23" i="2" s="1"/>
  <c r="H24" i="2"/>
  <c r="I24" i="2" s="1"/>
  <c r="H25" i="2"/>
  <c r="I25" i="2" s="1"/>
  <c r="H26" i="2"/>
  <c r="I26" i="2" s="1"/>
  <c r="H27" i="2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H39" i="2"/>
  <c r="I39" i="2" s="1"/>
  <c r="H40" i="2"/>
  <c r="I40" i="2" s="1"/>
  <c r="H41" i="2"/>
  <c r="I41" i="2" s="1"/>
  <c r="H42" i="2"/>
  <c r="I42" i="2" s="1"/>
  <c r="H43" i="2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H55" i="2"/>
  <c r="I55" i="2" s="1"/>
  <c r="H56" i="2"/>
  <c r="I56" i="2" s="1"/>
  <c r="H57" i="2"/>
  <c r="I57" i="2" s="1"/>
  <c r="H58" i="2"/>
  <c r="I58" i="2" s="1"/>
  <c r="H59" i="2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H71" i="2"/>
  <c r="I71" i="2" s="1"/>
  <c r="H72" i="2"/>
  <c r="I72" i="2" s="1"/>
  <c r="H73" i="2"/>
  <c r="I73" i="2" s="1"/>
  <c r="H74" i="2"/>
  <c r="I74" i="2" s="1"/>
  <c r="H75" i="2"/>
  <c r="I75" i="2" s="1"/>
  <c r="H76" i="2"/>
  <c r="H77" i="2"/>
  <c r="I77" i="2" s="1"/>
  <c r="H78" i="2"/>
  <c r="I78" i="2" s="1"/>
  <c r="H79" i="2"/>
  <c r="I79" i="2" s="1"/>
  <c r="H80" i="2"/>
  <c r="I80" i="2" s="1"/>
  <c r="H81" i="2"/>
  <c r="I81" i="2" s="1"/>
  <c r="H82" i="2"/>
  <c r="I82" i="2" s="1"/>
  <c r="H83" i="2"/>
  <c r="I83" i="2" s="1"/>
  <c r="H84" i="2"/>
  <c r="I84" i="2" s="1"/>
  <c r="H85" i="2"/>
  <c r="I85" i="2" s="1"/>
  <c r="H86" i="2"/>
  <c r="H87" i="2"/>
  <c r="I87" i="2" s="1"/>
  <c r="H88" i="2"/>
  <c r="I88" i="2" s="1"/>
  <c r="H89" i="2"/>
  <c r="I89" i="2" s="1"/>
  <c r="H90" i="2"/>
  <c r="I90" i="2" s="1"/>
  <c r="H91" i="2"/>
  <c r="I91" i="2" s="1"/>
  <c r="H92" i="2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99" i="2"/>
  <c r="I99" i="2" s="1"/>
  <c r="H100" i="2"/>
  <c r="I100" i="2" s="1"/>
  <c r="H101" i="2"/>
  <c r="I101" i="2" s="1"/>
  <c r="H102" i="2"/>
  <c r="H103" i="2"/>
  <c r="I103" i="2" s="1"/>
  <c r="H104" i="2"/>
  <c r="I104" i="2" s="1"/>
  <c r="H105" i="2"/>
  <c r="I105" i="2" s="1"/>
  <c r="H106" i="2"/>
  <c r="I106" i="2" s="1"/>
  <c r="H107" i="2"/>
  <c r="I107" i="2" s="1"/>
  <c r="H108" i="2"/>
  <c r="H109" i="2"/>
  <c r="I109" i="2" s="1"/>
  <c r="H110" i="2"/>
  <c r="I110" i="2" s="1"/>
  <c r="H111" i="2"/>
  <c r="I111" i="2" s="1"/>
  <c r="H112" i="2"/>
  <c r="I112" i="2" s="1"/>
  <c r="H113" i="2"/>
  <c r="I113" i="2" s="1"/>
  <c r="H114" i="2"/>
  <c r="I114" i="2" s="1"/>
  <c r="H115" i="2"/>
  <c r="I115" i="2" s="1"/>
  <c r="H116" i="2"/>
  <c r="I116" i="2" s="1"/>
  <c r="H117" i="2"/>
  <c r="I117" i="2" s="1"/>
  <c r="H118" i="2"/>
  <c r="H119" i="2"/>
  <c r="I119" i="2" s="1"/>
  <c r="H120" i="2"/>
  <c r="I120" i="2" s="1"/>
  <c r="H7" i="2"/>
  <c r="I7" i="2" s="1"/>
  <c r="I3" i="3" l="1"/>
  <c r="I6" i="2" l="1"/>
  <c r="D4" i="1" l="1"/>
  <c r="B4" i="1"/>
  <c r="G1" i="3" l="1"/>
  <c r="C4" i="1" s="1"/>
  <c r="F2" i="2"/>
  <c r="A4" i="1" s="1"/>
  <c r="E4" i="1" l="1"/>
</calcChain>
</file>

<file path=xl/sharedStrings.xml><?xml version="1.0" encoding="utf-8"?>
<sst xmlns="http://schemas.openxmlformats.org/spreadsheetml/2006/main" count="288" uniqueCount="236">
  <si>
    <t>TOTAL PAGOS EFECTUADOS EN EL MES</t>
  </si>
  <si>
    <t>TOTAL PENDIENTE DE PAGO EN EL MES</t>
  </si>
  <si>
    <t>RATIO DE OPERACIONES PAGADAS</t>
  </si>
  <si>
    <t>IMPORTE PAGOS REALIZADOS</t>
  </si>
  <si>
    <t>RATIO OPERACIONES PENDIENTES DE PAGO</t>
  </si>
  <si>
    <t>IMPORTES PAGOS PENDIENTES</t>
  </si>
  <si>
    <t>PMP Mensual         (en dias)</t>
  </si>
  <si>
    <t>fechavto</t>
  </si>
  <si>
    <t>nomprov</t>
  </si>
  <si>
    <t>importe</t>
  </si>
  <si>
    <t>fpago</t>
  </si>
  <si>
    <t>fecfra</t>
  </si>
  <si>
    <t>factura</t>
  </si>
  <si>
    <t>fecha conformidad</t>
  </si>
  <si>
    <t>Nº dias de pago</t>
  </si>
  <si>
    <t>Dias pago x importe</t>
  </si>
  <si>
    <t>Último día del periodo</t>
  </si>
  <si>
    <t>concepto</t>
  </si>
  <si>
    <t>Nº Días pdtes. Pago</t>
  </si>
  <si>
    <t>Día pdtes pago x importe pdte pago</t>
  </si>
  <si>
    <t>fperiodo-(fregistro)</t>
  </si>
  <si>
    <t>AE GESTIO S.L.</t>
  </si>
  <si>
    <t>GEA LLIBRES S.L</t>
  </si>
  <si>
    <t>HOTEL PRIMUS VALENCIA S.L.U</t>
  </si>
  <si>
    <t>VIAJES TRANSVIA TOURS S.L.</t>
  </si>
  <si>
    <t>IMPRENTA ROMEU  S.L.</t>
  </si>
  <si>
    <t>MEDIA MARKT CAMPANAR COMPUTE-FOTO SA</t>
  </si>
  <si>
    <t>MEYDIS  S.L.</t>
  </si>
  <si>
    <t>ASOC. CULTURAL TURISMO Y ARTE (TURIART)</t>
  </si>
  <si>
    <t>SERVICIOS AUXILIARES TURIART, S.L.</t>
  </si>
  <si>
    <t>C.A.C. S.A.</t>
  </si>
  <si>
    <t>ANTENNA AUDIO LTD</t>
  </si>
  <si>
    <t>SEND POSIDON S.L.</t>
  </si>
  <si>
    <t>ASMEN DISTRIBUCION, S.L.</t>
  </si>
  <si>
    <t>FERROCARRILS GENERALITAT VCANA.</t>
  </si>
  <si>
    <t>RAIN FOREST VALENCIA, S.A.</t>
  </si>
  <si>
    <t>DIGITAL MARKET(COMERCIAL JM SUBIRATS S.L</t>
  </si>
  <si>
    <t>SEHRVENPA S.L (SHV VENDING)</t>
  </si>
  <si>
    <t>PALMERO ROVIRA CAROLINA (LIBER TOURS)</t>
  </si>
  <si>
    <t>ZASA 2011 HOSTELERIA SL (CERV.NAVELLOS)</t>
  </si>
  <si>
    <t>VIAJES PRIVILEGE S.L</t>
  </si>
  <si>
    <t>CENTRO DE ARTESANIA DE C.V.</t>
  </si>
  <si>
    <t>ART VALENCIA 2002 TURISMO CULTURAL S.L</t>
  </si>
  <si>
    <t>CIVIRED-CONSULTORIA INFORM. V R, SL</t>
  </si>
  <si>
    <t>CONSELL. VIVIENDA, OBRAS PBCAS. Y VERT T</t>
  </si>
  <si>
    <t>DE TORRES &amp; AÑÓN GEST. OCIO Y TURISMO SL</t>
  </si>
  <si>
    <t>EL PALMAR, C.B.</t>
  </si>
  <si>
    <t>AVANCE DE PUBLICIDAD, S.L.</t>
  </si>
  <si>
    <t>CITY STYLE MODA SLU (ROBIN RUTH)</t>
  </si>
  <si>
    <t>LA CUINA DELS NOSTRES IAIOS S.L(CIGRONA)</t>
  </si>
  <si>
    <t>ADIF ALTA VELOCIDAD</t>
  </si>
  <si>
    <t>AENA S.A</t>
  </si>
  <si>
    <t>A COCINAR, S.L.</t>
  </si>
  <si>
    <t>GRAFIQUES MARAL CANALS S.L.U</t>
  </si>
  <si>
    <t>AVANQUA OCEANOGRAFIC-AGORA, S.L.</t>
  </si>
  <si>
    <t>ATBT VALENCIA S.L.</t>
  </si>
  <si>
    <t>ILUNION LIMPIEZA Y MEDIOAMBIENTE S.A</t>
  </si>
  <si>
    <t>GENERA QUATRO, S.L.</t>
  </si>
  <si>
    <t>GLOBALLY EVENTOS Y COMUNICACIONES S.A</t>
  </si>
  <si>
    <t>GARCIA MENDEZ RAFAEL</t>
  </si>
  <si>
    <t>TRINIDAD MARTINEZ, M DOLORES (VLC ABOUT)</t>
  </si>
  <si>
    <t>LEAN LEMON S.L(RATE NOW)</t>
  </si>
  <si>
    <t>HIDIMAR S.A - HOTEL DIMAR</t>
  </si>
  <si>
    <t>ATLAS SERVICIOS EMPRESARIALES S.A.U</t>
  </si>
  <si>
    <t>NAVARRO SANCHEZ ALEJANDRO</t>
  </si>
  <si>
    <t>PARRILLA GRAULLERA ANTONIO</t>
  </si>
  <si>
    <t>EXCLUSIVE CARS&amp; DRIVERS S.L</t>
  </si>
  <si>
    <t>040/005874</t>
  </si>
  <si>
    <t>01 1820120</t>
  </si>
  <si>
    <t>V/07003060/18</t>
  </si>
  <si>
    <t>V/07003061/18</t>
  </si>
  <si>
    <t>HERRERO Y ASOCIADOS  S.L.</t>
  </si>
  <si>
    <t>01812768</t>
  </si>
  <si>
    <t>01815863</t>
  </si>
  <si>
    <t>01815865</t>
  </si>
  <si>
    <t>PRO RED COMUNICACIONES, S.L.</t>
  </si>
  <si>
    <t>9227926</t>
  </si>
  <si>
    <t>9232894</t>
  </si>
  <si>
    <t>MASTER II, S.L.</t>
  </si>
  <si>
    <t>Z-18001364</t>
  </si>
  <si>
    <t>Z-18001363</t>
  </si>
  <si>
    <t>Z-18001362</t>
  </si>
  <si>
    <t>918/6450/2018</t>
  </si>
  <si>
    <t>ACCIONA-CIA. TRASMEDITERRANEA SA</t>
  </si>
  <si>
    <t>17R2018000276</t>
  </si>
  <si>
    <t>A180000000536</t>
  </si>
  <si>
    <t>18/A-048</t>
  </si>
  <si>
    <t>1 000366</t>
  </si>
  <si>
    <t>CANON ESPAÑA S.A</t>
  </si>
  <si>
    <t>841812216</t>
  </si>
  <si>
    <t>CM VOCENTO, SAU - ABC</t>
  </si>
  <si>
    <t>046IN2018507</t>
  </si>
  <si>
    <t>046IN2018768</t>
  </si>
  <si>
    <t>FAC-MAD18-00764</t>
  </si>
  <si>
    <t>243</t>
  </si>
  <si>
    <t>2018511</t>
  </si>
  <si>
    <t>NUNSYS S.L</t>
  </si>
  <si>
    <t>FV1807-01268</t>
  </si>
  <si>
    <t>E18/512</t>
  </si>
  <si>
    <t>ENAT ASBL.</t>
  </si>
  <si>
    <t>ENAT CODE 11920</t>
  </si>
  <si>
    <t xml:space="preserve"> PERIODO MEDIO DE PAGO  - AGOSTO 2018                                                                                                                                             FUNDACIÓN TURISMO VALÈNCIA DE LA COMUNITAT VALENCIANA</t>
  </si>
  <si>
    <t>RATIO DE LAS OPERACIONES PENDIENTES DE PAGO AGOSTO 2018</t>
  </si>
  <si>
    <t>EUROPA TRAVEL  S.A.</t>
  </si>
  <si>
    <t>93963BI</t>
  </si>
  <si>
    <t>000630</t>
  </si>
  <si>
    <t>INSTITUTO VCIANO. INVEST. ECONOM.</t>
  </si>
  <si>
    <t>0032/18</t>
  </si>
  <si>
    <t>A2784</t>
  </si>
  <si>
    <t>6096905</t>
  </si>
  <si>
    <t>20183007000109</t>
  </si>
  <si>
    <t>2018FV000185</t>
  </si>
  <si>
    <t>A18/000156</t>
  </si>
  <si>
    <t>A18/000155</t>
  </si>
  <si>
    <t>FLORAZAR , S.A. (SH SINGULAR INGLÉS)</t>
  </si>
  <si>
    <t>234220</t>
  </si>
  <si>
    <t>A18/000133</t>
  </si>
  <si>
    <t>918/6551/2018</t>
  </si>
  <si>
    <t>918/6552/2018</t>
  </si>
  <si>
    <t>3921</t>
  </si>
  <si>
    <t>AMAR RENT S.L.</t>
  </si>
  <si>
    <t>A/4110</t>
  </si>
  <si>
    <t>A/ 4151</t>
  </si>
  <si>
    <t>N 2018/074054</t>
  </si>
  <si>
    <t>N 2018/001440</t>
  </si>
  <si>
    <t>7018100434</t>
  </si>
  <si>
    <t>7018100448</t>
  </si>
  <si>
    <t>A/477</t>
  </si>
  <si>
    <t>ITINERIS LABORA S.L</t>
  </si>
  <si>
    <t>2018-57</t>
  </si>
  <si>
    <t>2 000034</t>
  </si>
  <si>
    <t>C026</t>
  </si>
  <si>
    <t>C027</t>
  </si>
  <si>
    <t>b-39</t>
  </si>
  <si>
    <t>B-109/18</t>
  </si>
  <si>
    <t>18/000126</t>
  </si>
  <si>
    <t>18/000153</t>
  </si>
  <si>
    <t>18/000156</t>
  </si>
  <si>
    <t>EL COSO DE LAS ARENAS S.L</t>
  </si>
  <si>
    <t>022430</t>
  </si>
  <si>
    <t>71/2018</t>
  </si>
  <si>
    <t>A-0076</t>
  </si>
  <si>
    <t>D-0024</t>
  </si>
  <si>
    <t>1801</t>
  </si>
  <si>
    <t>BELTIS INTEGRAL S.L.</t>
  </si>
  <si>
    <t>H/0000145</t>
  </si>
  <si>
    <t>2593</t>
  </si>
  <si>
    <t>841814255</t>
  </si>
  <si>
    <t>1801510079</t>
  </si>
  <si>
    <t>1801510078</t>
  </si>
  <si>
    <t>1801510080</t>
  </si>
  <si>
    <t>41/1850810797</t>
  </si>
  <si>
    <t>41/1850815184</t>
  </si>
  <si>
    <t>41/1850815263</t>
  </si>
  <si>
    <t>41/370107785</t>
  </si>
  <si>
    <t>127/2018</t>
  </si>
  <si>
    <t>769</t>
  </si>
  <si>
    <t>1-180003216</t>
  </si>
  <si>
    <t>000153/18</t>
  </si>
  <si>
    <t>000154/18</t>
  </si>
  <si>
    <t>SOPRA STERIA ESPAÑA S.A.U</t>
  </si>
  <si>
    <t>0962F1800261</t>
  </si>
  <si>
    <t>6400681436</t>
  </si>
  <si>
    <t>18004110</t>
  </si>
  <si>
    <t>18004111</t>
  </si>
  <si>
    <t>18004285</t>
  </si>
  <si>
    <t>022/2018</t>
  </si>
  <si>
    <t>252</t>
  </si>
  <si>
    <t>261</t>
  </si>
  <si>
    <t>OFFICE24 SOLUTIONS S.L</t>
  </si>
  <si>
    <t>18/20642</t>
  </si>
  <si>
    <t>F18 7166</t>
  </si>
  <si>
    <t>F18 7241</t>
  </si>
  <si>
    <t>F18 7242</t>
  </si>
  <si>
    <t>F18 7243</t>
  </si>
  <si>
    <t>F18 7244</t>
  </si>
  <si>
    <t>F18 7245</t>
  </si>
  <si>
    <t>F18 7246</t>
  </si>
  <si>
    <t>F18 7701</t>
  </si>
  <si>
    <t>F18 7702</t>
  </si>
  <si>
    <t>F18 7703</t>
  </si>
  <si>
    <t>F18 7704</t>
  </si>
  <si>
    <t>9610610003232</t>
  </si>
  <si>
    <t>MOVILBUS PUBLICIDAD, S.L.</t>
  </si>
  <si>
    <t>18/0072</t>
  </si>
  <si>
    <t>DOMINGO GARCIA, OSCAR - MYSTERY SHOPPER</t>
  </si>
  <si>
    <t>MS18 88</t>
  </si>
  <si>
    <t>18037</t>
  </si>
  <si>
    <t>404</t>
  </si>
  <si>
    <t>PUNTODIS ACCESSIBLE SOLUTIONS IN SING-WR</t>
  </si>
  <si>
    <t>349</t>
  </si>
  <si>
    <t>IMPULS EVENTS SLU</t>
  </si>
  <si>
    <t>IMPEV-000030</t>
  </si>
  <si>
    <t>IMPEV-000034</t>
  </si>
  <si>
    <t>NIMO NEXT INTERN. MEDIA OPPORTUNITIES</t>
  </si>
  <si>
    <t>18N0011</t>
  </si>
  <si>
    <t>SOLUCIONES EMPRESARIALES AGRUPADAS S.L S</t>
  </si>
  <si>
    <t>FA18-C0124</t>
  </si>
  <si>
    <t>MAVITEC ENGINYERS S.L</t>
  </si>
  <si>
    <t>VEN/2018/0623</t>
  </si>
  <si>
    <t>I.C.C.A (INT.CONG.CONV.ASSOC)</t>
  </si>
  <si>
    <t>19393</t>
  </si>
  <si>
    <t>19394</t>
  </si>
  <si>
    <t>ALAIN CHARLES PUBLISHING LTD</t>
  </si>
  <si>
    <t>TB37498</t>
  </si>
  <si>
    <t>TRAVEL LINK MARKETING CO LTD</t>
  </si>
  <si>
    <t>20180642</t>
  </si>
  <si>
    <t>20180806</t>
  </si>
  <si>
    <t>BIG WORLDWIDE LTD</t>
  </si>
  <si>
    <t>BW40725</t>
  </si>
  <si>
    <t>KAMMEL &amp; CO. OSTERRREICHISCHES FILMSERVI</t>
  </si>
  <si>
    <t>CC18-0390</t>
  </si>
  <si>
    <t>RATIO DE LAS OPERACIONES PAGADAS DE AGOSTO 2018</t>
  </si>
  <si>
    <t>SCREENTEK</t>
  </si>
  <si>
    <t>PAGO S/FRA:13897</t>
  </si>
  <si>
    <t>13897</t>
  </si>
  <si>
    <t>ENROLAT, S.L.</t>
  </si>
  <si>
    <t>PAGO S/FRA:3-2018 000339</t>
  </si>
  <si>
    <t>3-2018 000339</t>
  </si>
  <si>
    <t>INTERVALENCIA S.A.U (RADIO 97.7)</t>
  </si>
  <si>
    <t>PAGO S/FRA:P-000619</t>
  </si>
  <si>
    <t>P-000619</t>
  </si>
  <si>
    <t>PAGO S/FRA:040/006569</t>
  </si>
  <si>
    <t>040/006569</t>
  </si>
  <si>
    <t>PAGO S/FRA:A 00104</t>
  </si>
  <si>
    <t>A 00104</t>
  </si>
  <si>
    <t>PAGO S/FRA:2018-50</t>
  </si>
  <si>
    <t>2018-50</t>
  </si>
  <si>
    <t>PAGO S/FRA:A20180161</t>
  </si>
  <si>
    <t>A20180161</t>
  </si>
  <si>
    <t>PAGO S/FRA:18040</t>
  </si>
  <si>
    <t>18040</t>
  </si>
  <si>
    <t>PAGO S/FRA:B-111/18</t>
  </si>
  <si>
    <t>B-111/18</t>
  </si>
  <si>
    <t>PAGO S/FRA:18/A-051</t>
  </si>
  <si>
    <t>18/A-051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</si>
</sst>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5117038483843"/>
        <bgColor theme="4" tint="-0.2499465926084170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2" borderId="4" xfId="1" applyFont="1" applyFill="1" applyBorder="1" applyAlignment="1">
      <alignment horizontal="center" vertical="center" wrapText="1"/>
    </xf>
    <xf numFmtId="4" fontId="1" fillId="3" borderId="4" xfId="1" applyNumberFormat="1" applyFill="1" applyBorder="1" applyAlignment="1">
      <alignment horizontal="center" vertical="center"/>
    </xf>
    <xf numFmtId="4" fontId="3" fillId="3" borderId="4" xfId="1" applyNumberFormat="1" applyFont="1" applyFill="1" applyBorder="1" applyAlignment="1">
      <alignment horizontal="center" vertical="center"/>
    </xf>
    <xf numFmtId="2" fontId="3" fillId="4" borderId="3" xfId="1" applyNumberFormat="1" applyFont="1" applyFill="1" applyBorder="1" applyAlignment="1">
      <alignment horizontal="center" vertical="center" wrapText="1"/>
    </xf>
    <xf numFmtId="164" fontId="1" fillId="0" borderId="0" xfId="1" applyNumberFormat="1"/>
    <xf numFmtId="0" fontId="3" fillId="0" borderId="0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6" borderId="4" xfId="1" applyFont="1" applyFill="1" applyBorder="1" applyAlignment="1">
      <alignment horizontal="center" vertical="center" wrapText="1"/>
    </xf>
    <xf numFmtId="0" fontId="3" fillId="5" borderId="4" xfId="1" applyFont="1" applyFill="1" applyBorder="1" applyAlignment="1">
      <alignment horizontal="center" vertical="center" wrapText="1"/>
    </xf>
    <xf numFmtId="164" fontId="3" fillId="5" borderId="4" xfId="1" applyNumberFormat="1" applyFont="1" applyFill="1" applyBorder="1" applyAlignment="1">
      <alignment horizontal="center" vertical="center" wrapText="1"/>
    </xf>
    <xf numFmtId="2" fontId="3" fillId="4" borderId="3" xfId="1" applyNumberFormat="1" applyFont="1" applyFill="1" applyBorder="1" applyAlignment="1">
      <alignment horizontal="center" vertical="center"/>
    </xf>
    <xf numFmtId="14" fontId="3" fillId="7" borderId="0" xfId="1" applyNumberFormat="1" applyFont="1" applyFill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6" borderId="0" xfId="1" applyFont="1" applyFill="1" applyBorder="1" applyAlignment="1">
      <alignment horizontal="center" vertical="center" wrapText="1"/>
    </xf>
    <xf numFmtId="14" fontId="0" fillId="0" borderId="0" xfId="0" applyNumberFormat="1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164" fontId="3" fillId="5" borderId="0" xfId="1" applyNumberFormat="1" applyFont="1" applyFill="1"/>
    <xf numFmtId="164" fontId="0" fillId="0" borderId="0" xfId="0" applyNumberFormat="1"/>
    <xf numFmtId="1" fontId="1" fillId="0" borderId="0" xfId="1" applyNumberFormat="1" applyAlignment="1">
      <alignment horizontal="center" vertical="center"/>
    </xf>
    <xf numFmtId="1" fontId="3" fillId="5" borderId="4" xfId="1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64" fontId="3" fillId="6" borderId="4" xfId="1" applyNumberFormat="1" applyFont="1" applyFill="1" applyBorder="1" applyAlignment="1">
      <alignment horizontal="center" vertical="center"/>
    </xf>
    <xf numFmtId="164" fontId="3" fillId="6" borderId="0" xfId="1" applyNumberFormat="1" applyFont="1" applyFill="1" applyBorder="1" applyAlignment="1">
      <alignment horizontal="center" vertical="center"/>
    </xf>
    <xf numFmtId="1" fontId="3" fillId="7" borderId="0" xfId="1" applyNumberFormat="1" applyFont="1" applyFill="1" applyAlignment="1">
      <alignment horizontal="center" vertical="center" wrapText="1"/>
    </xf>
    <xf numFmtId="1" fontId="3" fillId="6" borderId="4" xfId="1" applyNumberFormat="1" applyFont="1" applyFill="1" applyBorder="1" applyAlignment="1">
      <alignment horizontal="center" vertical="center" wrapText="1"/>
    </xf>
    <xf numFmtId="1" fontId="3" fillId="5" borderId="0" xfId="1" applyNumberFormat="1" applyFont="1" applyFill="1" applyAlignment="1">
      <alignment horizontal="center" vertical="center"/>
    </xf>
    <xf numFmtId="4" fontId="4" fillId="6" borderId="0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139700</xdr:colOff>
      <xdr:row>0</xdr:row>
      <xdr:rowOff>120650</xdr:rowOff>
    </xdr:from>
    <xdr:to>
      <xdr:col>4</xdr:col>
      <xdr:colOff>1212850</xdr:colOff>
      <xdr:row>0</xdr:row>
      <xdr:rowOff>414100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6500" y="120650"/>
          <a:ext cx="1073150" cy="29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F8" sqref="F8"/>
    </sheetView>
  </sheetViews>
  <sheetFormatPr baseColWidth="10" defaultColWidth="10.88671875" defaultRowHeight="13.2" x14ac:dyDescent="0.25"/>
  <cols>
    <col min="1" max="5" width="17.77734375" style="1" customWidth="1"/>
    <col min="6" max="16384" width="10.88671875" style="1"/>
  </cols>
  <sheetData>
    <row r="1" spans="1:5" ht="34.950000000000003" customHeight="1" thickTop="1" thickBot="1" x14ac:dyDescent="0.3">
      <c r="A1" s="33" t="s">
        <v>101</v>
      </c>
      <c r="B1" s="34"/>
      <c r="C1" s="34"/>
      <c r="D1" s="35"/>
    </row>
    <row r="2" spans="1:5" ht="34.950000000000003" customHeight="1" thickTop="1" thickBot="1" x14ac:dyDescent="0.3">
      <c r="A2" s="36" t="s">
        <v>0</v>
      </c>
      <c r="B2" s="36"/>
      <c r="C2" s="36" t="s">
        <v>1</v>
      </c>
      <c r="D2" s="36"/>
    </row>
    <row r="3" spans="1:5" ht="54" thickTop="1" thickBot="1" x14ac:dyDescent="0.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</row>
    <row r="4" spans="1:5" ht="19.95" customHeight="1" thickTop="1" thickBot="1" x14ac:dyDescent="0.3">
      <c r="A4" s="3">
        <f>+'pagadas agosto 2018'!F2</f>
        <v>21.207172344005073</v>
      </c>
      <c r="B4" s="3">
        <f>+'pagadas agosto 2018'!C6</f>
        <v>371015.11000000004</v>
      </c>
      <c r="C4" s="3">
        <f>+'no pagadas agosto 2018'!G1</f>
        <v>0.25327592332668469</v>
      </c>
      <c r="D4" s="3">
        <f>+'no pagadas agosto 2018'!C3</f>
        <v>14213.550000000001</v>
      </c>
      <c r="E4" s="4">
        <f>+((A4*B4)+(C4*D4))/(B4+D4)</f>
        <v>20.434049039861158</v>
      </c>
    </row>
    <row r="5" spans="1:5" ht="13.8" thickTop="1" x14ac:dyDescent="0.25"/>
    <row r="7" spans="1:5" x14ac:dyDescent="0.25">
      <c r="C7" s="1">
        <v>5</v>
      </c>
    </row>
  </sheetData>
  <mergeCells count="3">
    <mergeCell ref="A1:D1"/>
    <mergeCell ref="A2:B2"/>
    <mergeCell ref="C2:D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5"/>
  <sheetViews>
    <sheetView workbookViewId="0">
      <selection activeCell="B115" sqref="B115"/>
    </sheetView>
  </sheetViews>
  <sheetFormatPr baseColWidth="10" defaultRowHeight="14.4" x14ac:dyDescent="0.3"/>
  <cols>
    <col min="1" max="1" width="10.5546875" bestFit="1" customWidth="1"/>
    <col min="2" max="2" width="42" bestFit="1" customWidth="1"/>
    <col min="3" max="3" width="10.6640625" style="23" bestFit="1" customWidth="1"/>
    <col min="4" max="5" width="10.5546875" bestFit="1" customWidth="1"/>
    <col min="6" max="6" width="16.5546875" style="21" bestFit="1" customWidth="1"/>
    <col min="7" max="7" width="12.88671875" customWidth="1"/>
    <col min="8" max="8" width="10.5546875" style="26" bestFit="1" customWidth="1"/>
    <col min="9" max="9" width="13.21875" style="23" bestFit="1" customWidth="1"/>
  </cols>
  <sheetData>
    <row r="1" spans="1:9" s="1" customFormat="1" ht="33" customHeight="1" thickBot="1" x14ac:dyDescent="0.3">
      <c r="C1" s="6"/>
      <c r="F1" s="20"/>
      <c r="H1" s="24"/>
      <c r="I1" s="6"/>
    </row>
    <row r="2" spans="1:9" s="1" customFormat="1" ht="33" customHeight="1" thickTop="1" thickBot="1" x14ac:dyDescent="0.3">
      <c r="C2" s="37" t="s">
        <v>212</v>
      </c>
      <c r="D2" s="38"/>
      <c r="E2" s="38"/>
      <c r="F2" s="5">
        <f>I6/C6</f>
        <v>21.207172344005073</v>
      </c>
      <c r="G2" s="6"/>
      <c r="H2" s="24"/>
      <c r="I2" s="6"/>
    </row>
    <row r="3" spans="1:9" s="1" customFormat="1" ht="20.55" customHeight="1" thickTop="1" x14ac:dyDescent="0.25">
      <c r="B3" s="7"/>
      <c r="C3" s="6"/>
      <c r="F3" s="20"/>
      <c r="H3" s="24"/>
      <c r="I3" s="6"/>
    </row>
    <row r="4" spans="1:9" s="1" customFormat="1" ht="13.95" customHeight="1" thickBot="1" x14ac:dyDescent="0.3">
      <c r="C4" s="6"/>
      <c r="F4" s="20"/>
      <c r="H4" s="24"/>
      <c r="I4" s="6"/>
    </row>
    <row r="5" spans="1:9" s="1" customFormat="1" ht="27.6" thickTop="1" thickBot="1" x14ac:dyDescent="0.3">
      <c r="A5" s="8" t="s">
        <v>7</v>
      </c>
      <c r="B5" s="8" t="s">
        <v>8</v>
      </c>
      <c r="C5" s="11" t="s">
        <v>9</v>
      </c>
      <c r="D5" s="9" t="s">
        <v>10</v>
      </c>
      <c r="E5" s="8" t="s">
        <v>11</v>
      </c>
      <c r="F5" s="8" t="s">
        <v>12</v>
      </c>
      <c r="G5" s="10" t="s">
        <v>13</v>
      </c>
      <c r="H5" s="25" t="s">
        <v>14</v>
      </c>
      <c r="I5" s="11" t="s">
        <v>15</v>
      </c>
    </row>
    <row r="6" spans="1:9" s="1" customFormat="1" ht="17.399999999999999" customHeight="1" thickTop="1" x14ac:dyDescent="0.25">
      <c r="C6" s="22">
        <f>SUM(C7:C120)</f>
        <v>371015.11000000004</v>
      </c>
      <c r="F6" s="20"/>
      <c r="H6" s="24"/>
      <c r="I6" s="22">
        <f>SUM(I7:I215)</f>
        <v>7868181.3800000008</v>
      </c>
    </row>
    <row r="7" spans="1:9" x14ac:dyDescent="0.3">
      <c r="A7" s="19">
        <v>43343</v>
      </c>
      <c r="B7" t="s">
        <v>103</v>
      </c>
      <c r="C7" s="23">
        <v>1410</v>
      </c>
      <c r="D7" s="19">
        <v>43341</v>
      </c>
      <c r="E7" s="19">
        <v>43307</v>
      </c>
      <c r="F7" t="s">
        <v>104</v>
      </c>
      <c r="G7" s="19">
        <v>43340</v>
      </c>
      <c r="H7" s="26">
        <f>+D7-G7</f>
        <v>1</v>
      </c>
      <c r="I7" s="23">
        <f>+H7*C7</f>
        <v>1410</v>
      </c>
    </row>
    <row r="8" spans="1:9" x14ac:dyDescent="0.3">
      <c r="A8" s="19">
        <v>43343</v>
      </c>
      <c r="B8" t="s">
        <v>21</v>
      </c>
      <c r="C8" s="23">
        <v>1601.25</v>
      </c>
      <c r="D8" s="19">
        <v>43341</v>
      </c>
      <c r="E8" s="19">
        <v>43313</v>
      </c>
      <c r="F8" t="s">
        <v>105</v>
      </c>
      <c r="G8" s="19">
        <v>43320</v>
      </c>
      <c r="H8" s="26">
        <f t="shared" ref="H8:H70" si="0">+D8-G8</f>
        <v>21</v>
      </c>
      <c r="I8" s="23">
        <f t="shared" ref="I8:I70" si="1">+H8*C8</f>
        <v>33626.25</v>
      </c>
    </row>
    <row r="9" spans="1:9" x14ac:dyDescent="0.3">
      <c r="A9" s="19">
        <v>43343</v>
      </c>
      <c r="B9" t="s">
        <v>22</v>
      </c>
      <c r="C9" s="23">
        <v>7.64</v>
      </c>
      <c r="D9" s="19">
        <v>43341</v>
      </c>
      <c r="E9" s="19">
        <v>43312</v>
      </c>
      <c r="F9" t="s">
        <v>67</v>
      </c>
      <c r="G9" s="19">
        <v>43312</v>
      </c>
      <c r="H9" s="26">
        <f t="shared" si="0"/>
        <v>29</v>
      </c>
      <c r="I9" s="23">
        <f t="shared" si="1"/>
        <v>221.56</v>
      </c>
    </row>
    <row r="10" spans="1:9" x14ac:dyDescent="0.3">
      <c r="A10" s="19">
        <v>43343</v>
      </c>
      <c r="B10" t="s">
        <v>23</v>
      </c>
      <c r="C10" s="23">
        <v>300</v>
      </c>
      <c r="D10" s="19">
        <v>43341</v>
      </c>
      <c r="E10" s="19">
        <v>43299</v>
      </c>
      <c r="F10" t="s">
        <v>68</v>
      </c>
      <c r="G10" s="19">
        <v>43307</v>
      </c>
      <c r="H10" s="26">
        <f t="shared" si="0"/>
        <v>34</v>
      </c>
      <c r="I10" s="23">
        <f t="shared" si="1"/>
        <v>10200</v>
      </c>
    </row>
    <row r="11" spans="1:9" x14ac:dyDescent="0.3">
      <c r="A11" s="19">
        <v>43343</v>
      </c>
      <c r="B11" t="s">
        <v>106</v>
      </c>
      <c r="C11" s="23">
        <v>14399</v>
      </c>
      <c r="D11" s="19">
        <v>43341</v>
      </c>
      <c r="E11" s="19">
        <v>43304</v>
      </c>
      <c r="F11" t="s">
        <v>107</v>
      </c>
      <c r="G11" s="19">
        <v>43313</v>
      </c>
      <c r="H11" s="26">
        <f t="shared" si="0"/>
        <v>28</v>
      </c>
      <c r="I11" s="23">
        <f t="shared" si="1"/>
        <v>403172</v>
      </c>
    </row>
    <row r="12" spans="1:9" x14ac:dyDescent="0.3">
      <c r="A12" s="19">
        <v>43343</v>
      </c>
      <c r="B12" t="s">
        <v>24</v>
      </c>
      <c r="C12" s="23">
        <v>23300.899999999998</v>
      </c>
      <c r="D12" s="19">
        <v>43341</v>
      </c>
      <c r="E12" s="19">
        <v>43312</v>
      </c>
      <c r="F12" t="s">
        <v>69</v>
      </c>
      <c r="G12" s="19">
        <v>43312</v>
      </c>
      <c r="H12" s="26">
        <f t="shared" si="0"/>
        <v>29</v>
      </c>
      <c r="I12" s="23">
        <f t="shared" si="1"/>
        <v>675726.1</v>
      </c>
    </row>
    <row r="13" spans="1:9" x14ac:dyDescent="0.3">
      <c r="A13" s="19">
        <v>43343</v>
      </c>
      <c r="B13" t="s">
        <v>24</v>
      </c>
      <c r="C13" s="23">
        <v>2670.8100000000004</v>
      </c>
      <c r="D13" s="19">
        <v>43341</v>
      </c>
      <c r="E13" s="19">
        <v>43312</v>
      </c>
      <c r="F13" t="s">
        <v>70</v>
      </c>
      <c r="G13" s="19">
        <v>43312</v>
      </c>
      <c r="H13" s="26">
        <f t="shared" si="0"/>
        <v>29</v>
      </c>
      <c r="I13" s="23">
        <f t="shared" si="1"/>
        <v>77453.490000000005</v>
      </c>
    </row>
    <row r="14" spans="1:9" x14ac:dyDescent="0.3">
      <c r="A14" s="19">
        <v>43343</v>
      </c>
      <c r="B14" t="s">
        <v>25</v>
      </c>
      <c r="C14" s="23">
        <v>1024.8699999999999</v>
      </c>
      <c r="D14" s="19">
        <v>43341</v>
      </c>
      <c r="E14" s="19">
        <v>43318</v>
      </c>
      <c r="F14" t="s">
        <v>108</v>
      </c>
      <c r="G14" s="19">
        <v>43340</v>
      </c>
      <c r="H14" s="26">
        <f t="shared" si="0"/>
        <v>1</v>
      </c>
      <c r="I14" s="23">
        <f t="shared" si="1"/>
        <v>1024.8699999999999</v>
      </c>
    </row>
    <row r="15" spans="1:9" x14ac:dyDescent="0.3">
      <c r="A15" s="19">
        <v>43343</v>
      </c>
      <c r="B15" t="s">
        <v>71</v>
      </c>
      <c r="C15" s="23">
        <v>1284.53</v>
      </c>
      <c r="D15" s="19">
        <v>43341</v>
      </c>
      <c r="E15" s="19">
        <v>43257</v>
      </c>
      <c r="F15" t="s">
        <v>72</v>
      </c>
      <c r="G15" s="19">
        <v>43311</v>
      </c>
      <c r="H15" s="26">
        <f t="shared" si="0"/>
        <v>30</v>
      </c>
      <c r="I15" s="23">
        <f t="shared" si="1"/>
        <v>38535.9</v>
      </c>
    </row>
    <row r="16" spans="1:9" x14ac:dyDescent="0.3">
      <c r="A16" s="19">
        <v>43343</v>
      </c>
      <c r="B16" t="s">
        <v>71</v>
      </c>
      <c r="C16" s="23">
        <v>726</v>
      </c>
      <c r="D16" s="19">
        <v>43341</v>
      </c>
      <c r="E16" s="19">
        <v>43291</v>
      </c>
      <c r="F16" t="s">
        <v>73</v>
      </c>
      <c r="G16" s="19">
        <v>43311</v>
      </c>
      <c r="H16" s="26">
        <f t="shared" si="0"/>
        <v>30</v>
      </c>
      <c r="I16" s="23">
        <f t="shared" si="1"/>
        <v>21780</v>
      </c>
    </row>
    <row r="17" spans="1:9" x14ac:dyDescent="0.3">
      <c r="A17" s="19">
        <v>43343</v>
      </c>
      <c r="B17" t="s">
        <v>71</v>
      </c>
      <c r="C17" s="23">
        <v>605</v>
      </c>
      <c r="D17" s="19">
        <v>43341</v>
      </c>
      <c r="E17" s="19">
        <v>43291</v>
      </c>
      <c r="F17" t="s">
        <v>74</v>
      </c>
      <c r="G17" s="19">
        <v>43311</v>
      </c>
      <c r="H17" s="26">
        <f t="shared" si="0"/>
        <v>30</v>
      </c>
      <c r="I17" s="23">
        <f t="shared" si="1"/>
        <v>18150</v>
      </c>
    </row>
    <row r="18" spans="1:9" x14ac:dyDescent="0.3">
      <c r="A18" s="19">
        <v>43343</v>
      </c>
      <c r="B18" t="s">
        <v>75</v>
      </c>
      <c r="C18" s="23">
        <v>327.24</v>
      </c>
      <c r="D18" s="19">
        <v>43341</v>
      </c>
      <c r="E18" s="19">
        <v>43265</v>
      </c>
      <c r="F18" t="s">
        <v>76</v>
      </c>
      <c r="G18" s="19">
        <v>43311</v>
      </c>
      <c r="H18" s="26">
        <f t="shared" si="0"/>
        <v>30</v>
      </c>
      <c r="I18" s="23">
        <f t="shared" si="1"/>
        <v>9817.2000000000007</v>
      </c>
    </row>
    <row r="19" spans="1:9" x14ac:dyDescent="0.3">
      <c r="A19" s="19">
        <v>43343</v>
      </c>
      <c r="B19" t="s">
        <v>75</v>
      </c>
      <c r="C19" s="23">
        <v>399.97</v>
      </c>
      <c r="D19" s="19">
        <v>43341</v>
      </c>
      <c r="E19" s="19">
        <v>43307</v>
      </c>
      <c r="F19" t="s">
        <v>77</v>
      </c>
      <c r="G19" s="19">
        <v>43312</v>
      </c>
      <c r="H19" s="26">
        <f t="shared" si="0"/>
        <v>29</v>
      </c>
      <c r="I19" s="23">
        <f t="shared" si="1"/>
        <v>11599.130000000001</v>
      </c>
    </row>
    <row r="20" spans="1:9" x14ac:dyDescent="0.3">
      <c r="A20" s="19">
        <v>43343</v>
      </c>
      <c r="B20" t="s">
        <v>26</v>
      </c>
      <c r="C20" s="23">
        <v>277</v>
      </c>
      <c r="D20" s="19">
        <v>43292</v>
      </c>
      <c r="E20" s="19">
        <v>43262</v>
      </c>
      <c r="F20" t="s">
        <v>109</v>
      </c>
      <c r="G20" s="19">
        <v>43285</v>
      </c>
      <c r="H20" s="26">
        <f t="shared" si="0"/>
        <v>7</v>
      </c>
      <c r="I20" s="23">
        <f t="shared" si="1"/>
        <v>1939</v>
      </c>
    </row>
    <row r="21" spans="1:9" x14ac:dyDescent="0.3">
      <c r="A21" s="19">
        <v>43343</v>
      </c>
      <c r="B21" t="s">
        <v>27</v>
      </c>
      <c r="C21" s="23">
        <v>332.21000000000004</v>
      </c>
      <c r="D21" s="19">
        <v>43341</v>
      </c>
      <c r="E21" s="19">
        <v>43312</v>
      </c>
      <c r="F21" t="s">
        <v>110</v>
      </c>
      <c r="G21" s="19">
        <v>43315</v>
      </c>
      <c r="H21" s="26">
        <f t="shared" si="0"/>
        <v>26</v>
      </c>
      <c r="I21" s="23">
        <f t="shared" si="1"/>
        <v>8637.4600000000009</v>
      </c>
    </row>
    <row r="22" spans="1:9" x14ac:dyDescent="0.3">
      <c r="A22" s="19">
        <v>43343</v>
      </c>
      <c r="B22" t="s">
        <v>27</v>
      </c>
      <c r="C22" s="23">
        <v>420.86</v>
      </c>
      <c r="D22" s="19">
        <v>43341</v>
      </c>
      <c r="E22" s="19">
        <v>43312</v>
      </c>
      <c r="F22" t="s">
        <v>111</v>
      </c>
      <c r="G22" s="19">
        <v>43315</v>
      </c>
      <c r="H22" s="26">
        <f t="shared" si="0"/>
        <v>26</v>
      </c>
      <c r="I22" s="23">
        <f t="shared" si="1"/>
        <v>10942.36</v>
      </c>
    </row>
    <row r="23" spans="1:9" x14ac:dyDescent="0.3">
      <c r="A23" s="19">
        <v>43343</v>
      </c>
      <c r="B23" t="s">
        <v>28</v>
      </c>
      <c r="C23" s="23">
        <v>345.5</v>
      </c>
      <c r="D23" s="19">
        <v>43341</v>
      </c>
      <c r="E23" s="19">
        <v>43311</v>
      </c>
      <c r="F23" t="s">
        <v>112</v>
      </c>
      <c r="G23" s="19">
        <v>43340</v>
      </c>
      <c r="H23" s="26">
        <f t="shared" si="0"/>
        <v>1</v>
      </c>
      <c r="I23" s="23">
        <f t="shared" si="1"/>
        <v>345.5</v>
      </c>
    </row>
    <row r="24" spans="1:9" x14ac:dyDescent="0.3">
      <c r="A24" s="19">
        <v>43343</v>
      </c>
      <c r="B24" t="s">
        <v>28</v>
      </c>
      <c r="C24" s="23">
        <v>90</v>
      </c>
      <c r="D24" s="19">
        <v>43341</v>
      </c>
      <c r="E24" s="19">
        <v>43311</v>
      </c>
      <c r="F24" t="s">
        <v>113</v>
      </c>
      <c r="G24" s="19">
        <v>43340</v>
      </c>
      <c r="H24" s="26">
        <f t="shared" si="0"/>
        <v>1</v>
      </c>
      <c r="I24" s="23">
        <f t="shared" si="1"/>
        <v>90</v>
      </c>
    </row>
    <row r="25" spans="1:9" x14ac:dyDescent="0.3">
      <c r="A25" s="19">
        <v>43343</v>
      </c>
      <c r="B25" t="s">
        <v>114</v>
      </c>
      <c r="C25" s="23">
        <v>517.5</v>
      </c>
      <c r="D25" s="19">
        <v>43341</v>
      </c>
      <c r="E25" s="19">
        <v>43180</v>
      </c>
      <c r="F25" t="s">
        <v>115</v>
      </c>
      <c r="G25" s="19">
        <v>43315</v>
      </c>
      <c r="H25" s="26">
        <f t="shared" si="0"/>
        <v>26</v>
      </c>
      <c r="I25" s="23">
        <f t="shared" si="1"/>
        <v>13455</v>
      </c>
    </row>
    <row r="26" spans="1:9" x14ac:dyDescent="0.3">
      <c r="A26" s="19">
        <v>43343</v>
      </c>
      <c r="B26" t="s">
        <v>29</v>
      </c>
      <c r="C26" s="23">
        <v>175</v>
      </c>
      <c r="D26" s="19">
        <v>43341</v>
      </c>
      <c r="E26" s="19">
        <v>43311</v>
      </c>
      <c r="F26" t="s">
        <v>116</v>
      </c>
      <c r="G26" s="19">
        <v>43339</v>
      </c>
      <c r="H26" s="26">
        <f t="shared" si="0"/>
        <v>2</v>
      </c>
      <c r="I26" s="23">
        <f t="shared" si="1"/>
        <v>350</v>
      </c>
    </row>
    <row r="27" spans="1:9" x14ac:dyDescent="0.3">
      <c r="A27" s="19">
        <v>43343</v>
      </c>
      <c r="B27" t="s">
        <v>78</v>
      </c>
      <c r="C27" s="23">
        <v>259.36</v>
      </c>
      <c r="D27" s="19">
        <v>43341</v>
      </c>
      <c r="E27" s="19">
        <v>43306</v>
      </c>
      <c r="F27" t="s">
        <v>79</v>
      </c>
      <c r="G27" s="19">
        <v>43306</v>
      </c>
      <c r="H27" s="26">
        <f t="shared" si="0"/>
        <v>35</v>
      </c>
      <c r="I27" s="23">
        <f t="shared" si="1"/>
        <v>9077.6</v>
      </c>
    </row>
    <row r="28" spans="1:9" x14ac:dyDescent="0.3">
      <c r="A28" s="19">
        <v>43343</v>
      </c>
      <c r="B28" t="s">
        <v>78</v>
      </c>
      <c r="C28" s="23">
        <v>58.02</v>
      </c>
      <c r="D28" s="19">
        <v>43341</v>
      </c>
      <c r="E28" s="19">
        <v>43306</v>
      </c>
      <c r="F28" t="s">
        <v>80</v>
      </c>
      <c r="G28" s="19">
        <v>43307</v>
      </c>
      <c r="H28" s="26">
        <f t="shared" si="0"/>
        <v>34</v>
      </c>
      <c r="I28" s="23">
        <f t="shared" si="1"/>
        <v>1972.68</v>
      </c>
    </row>
    <row r="29" spans="1:9" x14ac:dyDescent="0.3">
      <c r="A29" s="19">
        <v>43343</v>
      </c>
      <c r="B29" t="s">
        <v>78</v>
      </c>
      <c r="C29" s="23">
        <v>63.4</v>
      </c>
      <c r="D29" s="19">
        <v>43341</v>
      </c>
      <c r="E29" s="19">
        <v>43306</v>
      </c>
      <c r="F29" t="s">
        <v>81</v>
      </c>
      <c r="G29" s="19">
        <v>43306</v>
      </c>
      <c r="H29" s="26">
        <f t="shared" si="0"/>
        <v>35</v>
      </c>
      <c r="I29" s="23">
        <f t="shared" si="1"/>
        <v>2219</v>
      </c>
    </row>
    <row r="30" spans="1:9" x14ac:dyDescent="0.3">
      <c r="A30" s="19">
        <v>43343</v>
      </c>
      <c r="B30" t="s">
        <v>30</v>
      </c>
      <c r="C30" s="23">
        <v>338.67</v>
      </c>
      <c r="D30" s="19">
        <v>43341</v>
      </c>
      <c r="E30" s="19">
        <v>43312</v>
      </c>
      <c r="F30" t="s">
        <v>82</v>
      </c>
      <c r="G30" s="19">
        <v>43312</v>
      </c>
      <c r="H30" s="26">
        <f t="shared" si="0"/>
        <v>29</v>
      </c>
      <c r="I30" s="23">
        <f t="shared" si="1"/>
        <v>9821.43</v>
      </c>
    </row>
    <row r="31" spans="1:9" x14ac:dyDescent="0.3">
      <c r="A31" s="19">
        <v>43343</v>
      </c>
      <c r="B31" t="s">
        <v>30</v>
      </c>
      <c r="C31" s="23">
        <v>16659.8</v>
      </c>
      <c r="D31" s="19">
        <v>43341</v>
      </c>
      <c r="E31" s="19">
        <v>43315</v>
      </c>
      <c r="F31" t="s">
        <v>117</v>
      </c>
      <c r="G31" s="19">
        <v>43315</v>
      </c>
      <c r="H31" s="26">
        <f t="shared" si="0"/>
        <v>26</v>
      </c>
      <c r="I31" s="23">
        <f t="shared" si="1"/>
        <v>433154.8</v>
      </c>
    </row>
    <row r="32" spans="1:9" x14ac:dyDescent="0.3">
      <c r="A32" s="19">
        <v>43343</v>
      </c>
      <c r="B32" t="s">
        <v>30</v>
      </c>
      <c r="C32" s="23">
        <v>11279.500000000002</v>
      </c>
      <c r="D32" s="19">
        <v>43341</v>
      </c>
      <c r="E32" s="19">
        <v>43315</v>
      </c>
      <c r="F32" t="s">
        <v>118</v>
      </c>
      <c r="G32" s="19">
        <v>43315</v>
      </c>
      <c r="H32" s="26">
        <f t="shared" si="0"/>
        <v>26</v>
      </c>
      <c r="I32" s="23">
        <f t="shared" si="1"/>
        <v>293267.00000000006</v>
      </c>
    </row>
    <row r="33" spans="1:9" x14ac:dyDescent="0.3">
      <c r="A33" s="19">
        <v>43343</v>
      </c>
      <c r="B33" t="s">
        <v>31</v>
      </c>
      <c r="C33" s="23">
        <v>36</v>
      </c>
      <c r="D33" s="19">
        <v>43341</v>
      </c>
      <c r="E33" s="19">
        <v>43312</v>
      </c>
      <c r="F33" t="s">
        <v>119</v>
      </c>
      <c r="G33" s="19">
        <v>43313</v>
      </c>
      <c r="H33" s="26">
        <f t="shared" si="0"/>
        <v>28</v>
      </c>
      <c r="I33" s="23">
        <f t="shared" si="1"/>
        <v>1008</v>
      </c>
    </row>
    <row r="34" spans="1:9" x14ac:dyDescent="0.3">
      <c r="A34" s="19">
        <v>43343</v>
      </c>
      <c r="B34" t="s">
        <v>120</v>
      </c>
      <c r="C34" s="23">
        <v>239.39999999999998</v>
      </c>
      <c r="D34" s="19">
        <v>43341</v>
      </c>
      <c r="E34" s="19">
        <v>43300</v>
      </c>
      <c r="F34" t="s">
        <v>121</v>
      </c>
      <c r="G34" s="19">
        <v>43339</v>
      </c>
      <c r="H34" s="26">
        <f t="shared" si="0"/>
        <v>2</v>
      </c>
      <c r="I34" s="23">
        <f t="shared" si="1"/>
        <v>478.79999999999995</v>
      </c>
    </row>
    <row r="35" spans="1:9" x14ac:dyDescent="0.3">
      <c r="A35" s="19">
        <v>43343</v>
      </c>
      <c r="B35" t="s">
        <v>120</v>
      </c>
      <c r="C35" s="23">
        <v>290.7</v>
      </c>
      <c r="D35" s="19">
        <v>43341</v>
      </c>
      <c r="E35" s="19">
        <v>43319</v>
      </c>
      <c r="F35" t="s">
        <v>122</v>
      </c>
      <c r="G35" s="19">
        <v>43322</v>
      </c>
      <c r="H35" s="26">
        <f t="shared" si="0"/>
        <v>19</v>
      </c>
      <c r="I35" s="23">
        <f t="shared" si="1"/>
        <v>5523.3</v>
      </c>
    </row>
    <row r="36" spans="1:9" x14ac:dyDescent="0.3">
      <c r="A36" s="19">
        <v>43343</v>
      </c>
      <c r="B36" t="s">
        <v>32</v>
      </c>
      <c r="C36" s="23">
        <v>505.82</v>
      </c>
      <c r="D36" s="19">
        <v>43341</v>
      </c>
      <c r="E36" s="19">
        <v>43312</v>
      </c>
      <c r="F36" t="s">
        <v>123</v>
      </c>
      <c r="G36" s="19">
        <v>43320</v>
      </c>
      <c r="H36" s="26">
        <f t="shared" si="0"/>
        <v>21</v>
      </c>
      <c r="I36" s="23">
        <f t="shared" si="1"/>
        <v>10622.22</v>
      </c>
    </row>
    <row r="37" spans="1:9" x14ac:dyDescent="0.3">
      <c r="A37" s="19">
        <v>43343</v>
      </c>
      <c r="B37" t="s">
        <v>33</v>
      </c>
      <c r="C37" s="23">
        <v>284.11</v>
      </c>
      <c r="D37" s="19">
        <v>43341</v>
      </c>
      <c r="E37" s="19">
        <v>43312</v>
      </c>
      <c r="F37" t="s">
        <v>124</v>
      </c>
      <c r="G37" s="19">
        <v>43333</v>
      </c>
      <c r="H37" s="26">
        <f t="shared" si="0"/>
        <v>8</v>
      </c>
      <c r="I37" s="23">
        <f t="shared" si="1"/>
        <v>2272.88</v>
      </c>
    </row>
    <row r="38" spans="1:9" x14ac:dyDescent="0.3">
      <c r="A38" s="19">
        <v>43343</v>
      </c>
      <c r="B38" t="s">
        <v>83</v>
      </c>
      <c r="C38" s="23">
        <v>496.31</v>
      </c>
      <c r="D38" s="19">
        <v>43341</v>
      </c>
      <c r="E38" s="19">
        <v>43311</v>
      </c>
      <c r="F38" t="s">
        <v>84</v>
      </c>
      <c r="G38" s="19">
        <v>43311</v>
      </c>
      <c r="H38" s="26">
        <f t="shared" si="0"/>
        <v>30</v>
      </c>
      <c r="I38" s="23">
        <f t="shared" si="1"/>
        <v>14889.3</v>
      </c>
    </row>
    <row r="39" spans="1:9" x14ac:dyDescent="0.3">
      <c r="A39" s="19">
        <v>43343</v>
      </c>
      <c r="B39" t="s">
        <v>34</v>
      </c>
      <c r="C39" s="23">
        <v>11899.460000000001</v>
      </c>
      <c r="D39" s="19">
        <v>43341</v>
      </c>
      <c r="E39" s="19">
        <v>43312</v>
      </c>
      <c r="F39" t="s">
        <v>125</v>
      </c>
      <c r="G39" s="19">
        <v>43313</v>
      </c>
      <c r="H39" s="26">
        <f t="shared" si="0"/>
        <v>28</v>
      </c>
      <c r="I39" s="23">
        <f t="shared" si="1"/>
        <v>333184.88</v>
      </c>
    </row>
    <row r="40" spans="1:9" x14ac:dyDescent="0.3">
      <c r="A40" s="19">
        <v>43343</v>
      </c>
      <c r="B40" t="s">
        <v>34</v>
      </c>
      <c r="C40" s="23">
        <v>696</v>
      </c>
      <c r="D40" s="19">
        <v>43341</v>
      </c>
      <c r="E40" s="19">
        <v>43321</v>
      </c>
      <c r="F40" t="s">
        <v>126</v>
      </c>
      <c r="G40" s="19">
        <v>43335</v>
      </c>
      <c r="H40" s="26">
        <f t="shared" si="0"/>
        <v>6</v>
      </c>
      <c r="I40" s="23">
        <f t="shared" si="1"/>
        <v>4176</v>
      </c>
    </row>
    <row r="41" spans="1:9" x14ac:dyDescent="0.3">
      <c r="A41" s="19">
        <v>43343</v>
      </c>
      <c r="B41" t="s">
        <v>35</v>
      </c>
      <c r="C41" s="23">
        <v>19894.310000000001</v>
      </c>
      <c r="D41" s="19">
        <v>43341</v>
      </c>
      <c r="E41" s="19">
        <v>43312</v>
      </c>
      <c r="F41" t="s">
        <v>85</v>
      </c>
      <c r="G41" s="19">
        <v>43312</v>
      </c>
      <c r="H41" s="26">
        <f t="shared" si="0"/>
        <v>29</v>
      </c>
      <c r="I41" s="23">
        <f t="shared" si="1"/>
        <v>576934.99</v>
      </c>
    </row>
    <row r="42" spans="1:9" x14ac:dyDescent="0.3">
      <c r="A42" s="19">
        <v>43343</v>
      </c>
      <c r="B42" t="s">
        <v>36</v>
      </c>
      <c r="C42" s="23">
        <v>182.67</v>
      </c>
      <c r="D42" s="19">
        <v>43341</v>
      </c>
      <c r="E42" s="19">
        <v>43319</v>
      </c>
      <c r="F42" t="s">
        <v>127</v>
      </c>
      <c r="G42" s="19">
        <v>43319</v>
      </c>
      <c r="H42" s="26">
        <f t="shared" si="0"/>
        <v>22</v>
      </c>
      <c r="I42" s="23">
        <f t="shared" si="1"/>
        <v>4018.74</v>
      </c>
    </row>
    <row r="43" spans="1:9" x14ac:dyDescent="0.3">
      <c r="A43" s="19">
        <v>43343</v>
      </c>
      <c r="B43" t="s">
        <v>128</v>
      </c>
      <c r="C43" s="23">
        <v>139.99</v>
      </c>
      <c r="D43" s="19">
        <v>43341</v>
      </c>
      <c r="E43" s="19">
        <v>43251</v>
      </c>
      <c r="F43" t="s">
        <v>129</v>
      </c>
      <c r="G43" s="19">
        <v>43313</v>
      </c>
      <c r="H43" s="26">
        <f t="shared" si="0"/>
        <v>28</v>
      </c>
      <c r="I43" s="23">
        <f t="shared" si="1"/>
        <v>3919.7200000000003</v>
      </c>
    </row>
    <row r="44" spans="1:9" x14ac:dyDescent="0.3">
      <c r="A44" s="19">
        <v>43343</v>
      </c>
      <c r="B44" t="s">
        <v>37</v>
      </c>
      <c r="C44" s="23">
        <v>398.15</v>
      </c>
      <c r="D44" s="19">
        <v>43341</v>
      </c>
      <c r="E44" s="19">
        <v>43312</v>
      </c>
      <c r="F44" t="s">
        <v>130</v>
      </c>
      <c r="G44" s="19">
        <v>43339</v>
      </c>
      <c r="H44" s="26">
        <f t="shared" si="0"/>
        <v>2</v>
      </c>
      <c r="I44" s="23">
        <f t="shared" si="1"/>
        <v>796.3</v>
      </c>
    </row>
    <row r="45" spans="1:9" x14ac:dyDescent="0.3">
      <c r="A45" s="19">
        <v>43343</v>
      </c>
      <c r="B45" t="s">
        <v>38</v>
      </c>
      <c r="C45" s="23">
        <v>1051.52</v>
      </c>
      <c r="D45" s="19">
        <v>43341</v>
      </c>
      <c r="E45" s="19">
        <v>43335</v>
      </c>
      <c r="F45" t="s">
        <v>131</v>
      </c>
      <c r="G45" s="19">
        <v>43335</v>
      </c>
      <c r="H45" s="26">
        <f t="shared" si="0"/>
        <v>6</v>
      </c>
      <c r="I45" s="23">
        <f t="shared" si="1"/>
        <v>6309.12</v>
      </c>
    </row>
    <row r="46" spans="1:9" x14ac:dyDescent="0.3">
      <c r="A46" s="19">
        <v>43343</v>
      </c>
      <c r="B46" t="s">
        <v>38</v>
      </c>
      <c r="C46" s="23">
        <v>1046.48</v>
      </c>
      <c r="D46" s="19">
        <v>43341</v>
      </c>
      <c r="E46" s="19">
        <v>43335</v>
      </c>
      <c r="F46" t="s">
        <v>132</v>
      </c>
      <c r="G46" s="19">
        <v>43335</v>
      </c>
      <c r="H46" s="26">
        <f t="shared" si="0"/>
        <v>6</v>
      </c>
      <c r="I46" s="23">
        <f t="shared" si="1"/>
        <v>6278.88</v>
      </c>
    </row>
    <row r="47" spans="1:9" x14ac:dyDescent="0.3">
      <c r="A47" s="19">
        <v>43343</v>
      </c>
      <c r="B47" t="s">
        <v>39</v>
      </c>
      <c r="C47" s="23">
        <v>605</v>
      </c>
      <c r="D47" s="19">
        <v>43341</v>
      </c>
      <c r="E47" s="19">
        <v>43314</v>
      </c>
      <c r="F47" t="s">
        <v>133</v>
      </c>
      <c r="G47" s="19">
        <v>43335</v>
      </c>
      <c r="H47" s="26">
        <f t="shared" si="0"/>
        <v>6</v>
      </c>
      <c r="I47" s="23">
        <f t="shared" si="1"/>
        <v>3630</v>
      </c>
    </row>
    <row r="48" spans="1:9" x14ac:dyDescent="0.3">
      <c r="A48" s="19">
        <v>43343</v>
      </c>
      <c r="B48" t="s">
        <v>40</v>
      </c>
      <c r="C48" s="23">
        <v>496</v>
      </c>
      <c r="D48" s="19">
        <v>43341</v>
      </c>
      <c r="E48" s="19">
        <v>43312</v>
      </c>
      <c r="F48" t="s">
        <v>134</v>
      </c>
      <c r="G48" s="19">
        <v>43339</v>
      </c>
      <c r="H48" s="26">
        <f t="shared" si="0"/>
        <v>2</v>
      </c>
      <c r="I48" s="23">
        <f t="shared" si="1"/>
        <v>992</v>
      </c>
    </row>
    <row r="49" spans="1:9" x14ac:dyDescent="0.3">
      <c r="A49" s="19">
        <v>43343</v>
      </c>
      <c r="B49" t="s">
        <v>42</v>
      </c>
      <c r="C49" s="23">
        <v>70</v>
      </c>
      <c r="D49" s="19">
        <v>43341</v>
      </c>
      <c r="E49" s="19">
        <v>43311</v>
      </c>
      <c r="F49" t="s">
        <v>86</v>
      </c>
      <c r="G49" s="19">
        <v>43311</v>
      </c>
      <c r="H49" s="26">
        <f t="shared" si="0"/>
        <v>30</v>
      </c>
      <c r="I49" s="23">
        <f t="shared" si="1"/>
        <v>2100</v>
      </c>
    </row>
    <row r="50" spans="1:9" x14ac:dyDescent="0.3">
      <c r="A50" s="19">
        <v>43343</v>
      </c>
      <c r="B50" t="s">
        <v>43</v>
      </c>
      <c r="C50" s="23">
        <v>411.4</v>
      </c>
      <c r="D50" s="19">
        <v>43341</v>
      </c>
      <c r="E50" s="19">
        <v>43280</v>
      </c>
      <c r="F50" t="s">
        <v>135</v>
      </c>
      <c r="G50" s="19">
        <v>43320</v>
      </c>
      <c r="H50" s="26">
        <f t="shared" si="0"/>
        <v>21</v>
      </c>
      <c r="I50" s="23">
        <f t="shared" si="1"/>
        <v>8639.4</v>
      </c>
    </row>
    <row r="51" spans="1:9" x14ac:dyDescent="0.3">
      <c r="A51" s="19">
        <v>43343</v>
      </c>
      <c r="B51" t="s">
        <v>43</v>
      </c>
      <c r="C51" s="23">
        <v>2223.38</v>
      </c>
      <c r="D51" s="19">
        <v>43341</v>
      </c>
      <c r="E51" s="19">
        <v>43312</v>
      </c>
      <c r="F51" t="s">
        <v>136</v>
      </c>
      <c r="G51" s="19">
        <v>43322</v>
      </c>
      <c r="H51" s="26">
        <f t="shared" si="0"/>
        <v>19</v>
      </c>
      <c r="I51" s="23">
        <f t="shared" si="1"/>
        <v>42244.22</v>
      </c>
    </row>
    <row r="52" spans="1:9" x14ac:dyDescent="0.3">
      <c r="A52" s="19">
        <v>43343</v>
      </c>
      <c r="B52" t="s">
        <v>43</v>
      </c>
      <c r="C52" s="23">
        <v>411.4</v>
      </c>
      <c r="D52" s="19">
        <v>43341</v>
      </c>
      <c r="E52" s="19">
        <v>43312</v>
      </c>
      <c r="F52" t="s">
        <v>137</v>
      </c>
      <c r="G52" s="19">
        <v>43320</v>
      </c>
      <c r="H52" s="26">
        <f t="shared" si="0"/>
        <v>21</v>
      </c>
      <c r="I52" s="23">
        <f t="shared" si="1"/>
        <v>8639.4</v>
      </c>
    </row>
    <row r="53" spans="1:9" x14ac:dyDescent="0.3">
      <c r="A53" s="19">
        <v>43343</v>
      </c>
      <c r="B53" t="s">
        <v>138</v>
      </c>
      <c r="C53" s="23">
        <v>119.99</v>
      </c>
      <c r="D53" s="19">
        <v>43341</v>
      </c>
      <c r="E53" s="19">
        <v>43336</v>
      </c>
      <c r="F53" t="s">
        <v>139</v>
      </c>
      <c r="G53" s="19">
        <v>43339</v>
      </c>
      <c r="H53" s="26">
        <f t="shared" si="0"/>
        <v>2</v>
      </c>
      <c r="I53" s="23">
        <f t="shared" si="1"/>
        <v>239.98</v>
      </c>
    </row>
    <row r="54" spans="1:9" x14ac:dyDescent="0.3">
      <c r="A54" s="19">
        <v>43343</v>
      </c>
      <c r="B54" t="s">
        <v>44</v>
      </c>
      <c r="C54" s="23">
        <v>48804.009999999995</v>
      </c>
      <c r="D54" s="19">
        <v>43341</v>
      </c>
      <c r="E54" s="19">
        <v>43312</v>
      </c>
      <c r="F54" t="s">
        <v>140</v>
      </c>
      <c r="G54" s="19">
        <v>43335</v>
      </c>
      <c r="H54" s="26">
        <f t="shared" si="0"/>
        <v>6</v>
      </c>
      <c r="I54" s="23">
        <f t="shared" si="1"/>
        <v>292824.05999999994</v>
      </c>
    </row>
    <row r="55" spans="1:9" x14ac:dyDescent="0.3">
      <c r="A55" s="19">
        <v>43343</v>
      </c>
      <c r="B55" t="s">
        <v>45</v>
      </c>
      <c r="C55" s="23">
        <v>308.55</v>
      </c>
      <c r="D55" s="19">
        <v>43341</v>
      </c>
      <c r="E55" s="19">
        <v>43318</v>
      </c>
      <c r="F55" t="s">
        <v>141</v>
      </c>
      <c r="G55" s="19">
        <v>43318</v>
      </c>
      <c r="H55" s="26">
        <f t="shared" si="0"/>
        <v>23</v>
      </c>
      <c r="I55" s="23">
        <f t="shared" si="1"/>
        <v>7096.6500000000005</v>
      </c>
    </row>
    <row r="56" spans="1:9" x14ac:dyDescent="0.3">
      <c r="A56" s="19">
        <v>43343</v>
      </c>
      <c r="B56" t="s">
        <v>45</v>
      </c>
      <c r="C56" s="23">
        <v>70.47</v>
      </c>
      <c r="D56" s="19">
        <v>43341</v>
      </c>
      <c r="E56" s="19">
        <v>43312</v>
      </c>
      <c r="F56" t="s">
        <v>142</v>
      </c>
      <c r="G56" s="19">
        <v>43319</v>
      </c>
      <c r="H56" s="26">
        <f t="shared" si="0"/>
        <v>22</v>
      </c>
      <c r="I56" s="23">
        <f t="shared" si="1"/>
        <v>1550.34</v>
      </c>
    </row>
    <row r="57" spans="1:9" x14ac:dyDescent="0.3">
      <c r="A57" s="19">
        <v>43343</v>
      </c>
      <c r="B57" t="s">
        <v>46</v>
      </c>
      <c r="C57" s="23">
        <v>2741.8999999999996</v>
      </c>
      <c r="D57" s="19">
        <v>43341</v>
      </c>
      <c r="E57" s="19">
        <v>43313</v>
      </c>
      <c r="F57" t="s">
        <v>143</v>
      </c>
      <c r="G57" s="19">
        <v>43314</v>
      </c>
      <c r="H57" s="26">
        <f t="shared" si="0"/>
        <v>27</v>
      </c>
      <c r="I57" s="23">
        <f t="shared" si="1"/>
        <v>74031.299999999988</v>
      </c>
    </row>
    <row r="58" spans="1:9" x14ac:dyDescent="0.3">
      <c r="A58" s="19">
        <v>43343</v>
      </c>
      <c r="B58" t="s">
        <v>47</v>
      </c>
      <c r="C58" s="23">
        <v>12.1</v>
      </c>
      <c r="D58" s="19">
        <v>43341</v>
      </c>
      <c r="E58" s="19">
        <v>43308</v>
      </c>
      <c r="F58" t="s">
        <v>87</v>
      </c>
      <c r="G58" s="19">
        <v>43311</v>
      </c>
      <c r="H58" s="26">
        <f t="shared" si="0"/>
        <v>30</v>
      </c>
      <c r="I58" s="23">
        <f t="shared" si="1"/>
        <v>363</v>
      </c>
    </row>
    <row r="59" spans="1:9" x14ac:dyDescent="0.3">
      <c r="A59" s="19">
        <v>43343</v>
      </c>
      <c r="B59" t="s">
        <v>144</v>
      </c>
      <c r="C59" s="23">
        <v>283.14</v>
      </c>
      <c r="D59" s="19">
        <v>43341</v>
      </c>
      <c r="E59" s="19">
        <v>43321</v>
      </c>
      <c r="F59" t="s">
        <v>145</v>
      </c>
      <c r="G59" s="19">
        <v>43339</v>
      </c>
      <c r="H59" s="26">
        <f t="shared" si="0"/>
        <v>2</v>
      </c>
      <c r="I59" s="23">
        <f t="shared" si="1"/>
        <v>566.28</v>
      </c>
    </row>
    <row r="60" spans="1:9" x14ac:dyDescent="0.3">
      <c r="A60" s="19">
        <v>43343</v>
      </c>
      <c r="B60" t="s">
        <v>48</v>
      </c>
      <c r="C60" s="23">
        <v>51.91</v>
      </c>
      <c r="D60" s="19">
        <v>43341</v>
      </c>
      <c r="E60" s="19">
        <v>43321</v>
      </c>
      <c r="F60" t="s">
        <v>146</v>
      </c>
      <c r="G60" s="19">
        <v>43339</v>
      </c>
      <c r="H60" s="26">
        <f t="shared" si="0"/>
        <v>2</v>
      </c>
      <c r="I60" s="23">
        <f t="shared" si="1"/>
        <v>103.82</v>
      </c>
    </row>
    <row r="61" spans="1:9" x14ac:dyDescent="0.3">
      <c r="A61" s="19">
        <v>43343</v>
      </c>
      <c r="B61" t="s">
        <v>88</v>
      </c>
      <c r="C61" s="23">
        <v>166.36</v>
      </c>
      <c r="D61" s="19">
        <v>43341</v>
      </c>
      <c r="E61" s="19">
        <v>43290</v>
      </c>
      <c r="F61" t="s">
        <v>89</v>
      </c>
      <c r="G61" s="19">
        <v>43290</v>
      </c>
      <c r="H61" s="26">
        <f t="shared" si="0"/>
        <v>51</v>
      </c>
      <c r="I61" s="23">
        <f t="shared" si="1"/>
        <v>8484.36</v>
      </c>
    </row>
    <row r="62" spans="1:9" x14ac:dyDescent="0.3">
      <c r="A62" s="19">
        <v>43343</v>
      </c>
      <c r="B62" t="s">
        <v>88</v>
      </c>
      <c r="C62" s="23">
        <v>166.36</v>
      </c>
      <c r="D62" s="19">
        <v>43341</v>
      </c>
      <c r="E62" s="19">
        <v>43321</v>
      </c>
      <c r="F62" t="s">
        <v>147</v>
      </c>
      <c r="G62" s="19">
        <v>43321</v>
      </c>
      <c r="H62" s="26">
        <f t="shared" si="0"/>
        <v>20</v>
      </c>
      <c r="I62" s="23">
        <f t="shared" si="1"/>
        <v>3327.2000000000003</v>
      </c>
    </row>
    <row r="63" spans="1:9" x14ac:dyDescent="0.3">
      <c r="A63" s="19">
        <v>43343</v>
      </c>
      <c r="B63" t="s">
        <v>50</v>
      </c>
      <c r="C63" s="23">
        <v>53.36</v>
      </c>
      <c r="D63" s="19">
        <v>43341</v>
      </c>
      <c r="E63" s="19">
        <v>43313</v>
      </c>
      <c r="F63" t="s">
        <v>148</v>
      </c>
      <c r="G63" s="19">
        <v>43313</v>
      </c>
      <c r="H63" s="26">
        <f t="shared" si="0"/>
        <v>28</v>
      </c>
      <c r="I63" s="23">
        <f t="shared" si="1"/>
        <v>1494.08</v>
      </c>
    </row>
    <row r="64" spans="1:9" x14ac:dyDescent="0.3">
      <c r="A64" s="19">
        <v>43343</v>
      </c>
      <c r="B64" t="s">
        <v>50</v>
      </c>
      <c r="C64" s="23">
        <v>2668.26</v>
      </c>
      <c r="D64" s="19">
        <v>43341</v>
      </c>
      <c r="E64" s="19">
        <v>43313</v>
      </c>
      <c r="F64" t="s">
        <v>149</v>
      </c>
      <c r="G64" s="19">
        <v>43313</v>
      </c>
      <c r="H64" s="26">
        <f t="shared" si="0"/>
        <v>28</v>
      </c>
      <c r="I64" s="23">
        <f t="shared" si="1"/>
        <v>74711.28</v>
      </c>
    </row>
    <row r="65" spans="1:9" x14ac:dyDescent="0.3">
      <c r="A65" s="19">
        <v>43343</v>
      </c>
      <c r="B65" t="s">
        <v>50</v>
      </c>
      <c r="C65" s="23">
        <v>197.47</v>
      </c>
      <c r="D65" s="19">
        <v>43341</v>
      </c>
      <c r="E65" s="19">
        <v>43313</v>
      </c>
      <c r="F65" t="s">
        <v>150</v>
      </c>
      <c r="G65" s="19">
        <v>43313</v>
      </c>
      <c r="H65" s="26">
        <f t="shared" si="0"/>
        <v>28</v>
      </c>
      <c r="I65" s="23">
        <f t="shared" si="1"/>
        <v>5529.16</v>
      </c>
    </row>
    <row r="66" spans="1:9" x14ac:dyDescent="0.3">
      <c r="A66" s="19">
        <v>43343</v>
      </c>
      <c r="B66" t="s">
        <v>51</v>
      </c>
      <c r="C66" s="23">
        <v>74.72</v>
      </c>
      <c r="D66" s="19">
        <v>43341</v>
      </c>
      <c r="E66" s="19">
        <v>43315</v>
      </c>
      <c r="F66" t="s">
        <v>151</v>
      </c>
      <c r="G66" s="19">
        <v>43315</v>
      </c>
      <c r="H66" s="26">
        <f t="shared" si="0"/>
        <v>26</v>
      </c>
      <c r="I66" s="23">
        <f t="shared" si="1"/>
        <v>1942.72</v>
      </c>
    </row>
    <row r="67" spans="1:9" x14ac:dyDescent="0.3">
      <c r="A67" s="19">
        <v>43343</v>
      </c>
      <c r="B67" t="s">
        <v>51</v>
      </c>
      <c r="C67" s="23">
        <v>43.31</v>
      </c>
      <c r="D67" s="19">
        <v>43341</v>
      </c>
      <c r="E67" s="19">
        <v>43329</v>
      </c>
      <c r="F67" t="s">
        <v>152</v>
      </c>
      <c r="G67" s="19">
        <v>43329</v>
      </c>
      <c r="H67" s="26">
        <f t="shared" si="0"/>
        <v>12</v>
      </c>
      <c r="I67" s="23">
        <f t="shared" si="1"/>
        <v>519.72</v>
      </c>
    </row>
    <row r="68" spans="1:9" x14ac:dyDescent="0.3">
      <c r="A68" s="19">
        <v>43343</v>
      </c>
      <c r="B68" t="s">
        <v>51</v>
      </c>
      <c r="C68" s="23">
        <v>2100.5200000000004</v>
      </c>
      <c r="D68" s="19">
        <v>43341</v>
      </c>
      <c r="E68" s="19">
        <v>43329</v>
      </c>
      <c r="F68" t="s">
        <v>153</v>
      </c>
      <c r="G68" s="19">
        <v>43329</v>
      </c>
      <c r="H68" s="26">
        <f t="shared" si="0"/>
        <v>12</v>
      </c>
      <c r="I68" s="23">
        <f t="shared" si="1"/>
        <v>25206.240000000005</v>
      </c>
    </row>
    <row r="69" spans="1:9" x14ac:dyDescent="0.3">
      <c r="A69" s="19">
        <v>43343</v>
      </c>
      <c r="B69" t="s">
        <v>51</v>
      </c>
      <c r="C69" s="23">
        <v>30.03</v>
      </c>
      <c r="D69" s="19">
        <v>43341</v>
      </c>
      <c r="E69" s="19">
        <v>43329</v>
      </c>
      <c r="F69" t="s">
        <v>154</v>
      </c>
      <c r="G69" s="19">
        <v>43329</v>
      </c>
      <c r="H69" s="26">
        <f t="shared" si="0"/>
        <v>12</v>
      </c>
      <c r="I69" s="23">
        <f t="shared" si="1"/>
        <v>360.36</v>
      </c>
    </row>
    <row r="70" spans="1:9" x14ac:dyDescent="0.3">
      <c r="A70" s="19">
        <v>43343</v>
      </c>
      <c r="B70" t="s">
        <v>52</v>
      </c>
      <c r="C70" s="23">
        <v>85.01</v>
      </c>
      <c r="D70" s="19">
        <v>43341</v>
      </c>
      <c r="E70" s="19">
        <v>43313</v>
      </c>
      <c r="F70" t="s">
        <v>155</v>
      </c>
      <c r="G70" s="19">
        <v>43313</v>
      </c>
      <c r="H70" s="26">
        <f t="shared" si="0"/>
        <v>28</v>
      </c>
      <c r="I70" s="23">
        <f t="shared" si="1"/>
        <v>2380.2800000000002</v>
      </c>
    </row>
    <row r="71" spans="1:9" x14ac:dyDescent="0.3">
      <c r="A71" s="19">
        <v>43343</v>
      </c>
      <c r="B71" t="s">
        <v>90</v>
      </c>
      <c r="C71" s="23">
        <v>23.18</v>
      </c>
      <c r="D71" s="19">
        <v>43341</v>
      </c>
      <c r="E71" s="19">
        <v>43190</v>
      </c>
      <c r="F71" t="s">
        <v>91</v>
      </c>
      <c r="G71" s="19">
        <v>43307</v>
      </c>
      <c r="H71" s="26">
        <f t="shared" ref="H71:H120" si="2">+D71-G71</f>
        <v>34</v>
      </c>
      <c r="I71" s="23">
        <f t="shared" ref="I71:I120" si="3">+H71*C71</f>
        <v>788.12</v>
      </c>
    </row>
    <row r="72" spans="1:9" x14ac:dyDescent="0.3">
      <c r="A72" s="19">
        <v>43343</v>
      </c>
      <c r="B72" t="s">
        <v>90</v>
      </c>
      <c r="C72" s="23">
        <v>702.82</v>
      </c>
      <c r="D72" s="19">
        <v>43341</v>
      </c>
      <c r="E72" s="19">
        <v>43220</v>
      </c>
      <c r="F72" t="s">
        <v>92</v>
      </c>
      <c r="G72" s="19">
        <v>43307</v>
      </c>
      <c r="H72" s="26">
        <f t="shared" si="2"/>
        <v>34</v>
      </c>
      <c r="I72" s="23">
        <f t="shared" si="3"/>
        <v>23895.88</v>
      </c>
    </row>
    <row r="73" spans="1:9" x14ac:dyDescent="0.3">
      <c r="A73" s="19">
        <v>43343</v>
      </c>
      <c r="B73" t="s">
        <v>53</v>
      </c>
      <c r="C73" s="23">
        <v>1721.78</v>
      </c>
      <c r="D73" s="19">
        <v>43341</v>
      </c>
      <c r="E73" s="19">
        <v>43297</v>
      </c>
      <c r="F73" t="s">
        <v>156</v>
      </c>
      <c r="G73" s="19">
        <v>43335</v>
      </c>
      <c r="H73" s="26">
        <f t="shared" si="2"/>
        <v>6</v>
      </c>
      <c r="I73" s="23">
        <f t="shared" si="3"/>
        <v>10330.68</v>
      </c>
    </row>
    <row r="74" spans="1:9" x14ac:dyDescent="0.3">
      <c r="A74" s="19">
        <v>43343</v>
      </c>
      <c r="B74" t="s">
        <v>54</v>
      </c>
      <c r="C74" s="23">
        <v>93821.19</v>
      </c>
      <c r="D74" s="19">
        <v>43341</v>
      </c>
      <c r="E74" s="19">
        <v>43312</v>
      </c>
      <c r="F74" t="s">
        <v>157</v>
      </c>
      <c r="G74" s="19">
        <v>43312</v>
      </c>
      <c r="H74" s="26">
        <f t="shared" si="2"/>
        <v>29</v>
      </c>
      <c r="I74" s="23">
        <f t="shared" si="3"/>
        <v>2720814.5100000002</v>
      </c>
    </row>
    <row r="75" spans="1:9" x14ac:dyDescent="0.3">
      <c r="A75" s="19">
        <v>43343</v>
      </c>
      <c r="B75" t="s">
        <v>55</v>
      </c>
      <c r="C75" s="23">
        <v>238</v>
      </c>
      <c r="D75" s="19">
        <v>43341</v>
      </c>
      <c r="E75" s="19">
        <v>43318</v>
      </c>
      <c r="F75" t="s">
        <v>158</v>
      </c>
      <c r="G75" s="19">
        <v>43319</v>
      </c>
      <c r="H75" s="26">
        <f t="shared" si="2"/>
        <v>22</v>
      </c>
      <c r="I75" s="23">
        <f t="shared" si="3"/>
        <v>5236</v>
      </c>
    </row>
    <row r="76" spans="1:9" x14ac:dyDescent="0.3">
      <c r="A76" s="19">
        <v>43343</v>
      </c>
      <c r="B76" t="s">
        <v>55</v>
      </c>
      <c r="C76" s="23">
        <v>85</v>
      </c>
      <c r="D76" s="19">
        <v>43341</v>
      </c>
      <c r="E76" s="19">
        <v>43318</v>
      </c>
      <c r="F76" t="s">
        <v>159</v>
      </c>
      <c r="G76" s="19">
        <v>43319</v>
      </c>
      <c r="H76" s="26">
        <f t="shared" si="2"/>
        <v>22</v>
      </c>
      <c r="I76" s="23">
        <f t="shared" si="3"/>
        <v>1870</v>
      </c>
    </row>
    <row r="77" spans="1:9" x14ac:dyDescent="0.3">
      <c r="A77" s="19">
        <v>43343</v>
      </c>
      <c r="B77" t="s">
        <v>160</v>
      </c>
      <c r="C77" s="23">
        <v>6867.96</v>
      </c>
      <c r="D77" s="19">
        <v>43341</v>
      </c>
      <c r="E77" s="19">
        <v>43320</v>
      </c>
      <c r="F77" t="s">
        <v>161</v>
      </c>
      <c r="G77" s="19">
        <v>43340</v>
      </c>
      <c r="H77" s="26">
        <f t="shared" si="2"/>
        <v>1</v>
      </c>
      <c r="I77" s="23">
        <f t="shared" si="3"/>
        <v>6867.96</v>
      </c>
    </row>
    <row r="78" spans="1:9" x14ac:dyDescent="0.3">
      <c r="A78" s="19">
        <v>43343</v>
      </c>
      <c r="B78" t="s">
        <v>56</v>
      </c>
      <c r="C78" s="23">
        <v>2969.92</v>
      </c>
      <c r="D78" s="19">
        <v>43341</v>
      </c>
      <c r="E78" s="19">
        <v>43311</v>
      </c>
      <c r="F78" t="s">
        <v>162</v>
      </c>
      <c r="G78" s="19">
        <v>43319</v>
      </c>
      <c r="H78" s="26">
        <f t="shared" si="2"/>
        <v>22</v>
      </c>
      <c r="I78" s="23">
        <f t="shared" si="3"/>
        <v>65338.240000000005</v>
      </c>
    </row>
    <row r="79" spans="1:9" x14ac:dyDescent="0.3">
      <c r="A79" s="19">
        <v>43343</v>
      </c>
      <c r="B79" t="s">
        <v>57</v>
      </c>
      <c r="C79" s="23">
        <v>1497.38</v>
      </c>
      <c r="D79" s="19">
        <v>43341</v>
      </c>
      <c r="E79" s="19">
        <v>43312</v>
      </c>
      <c r="F79" t="s">
        <v>163</v>
      </c>
      <c r="G79" s="19">
        <v>43313</v>
      </c>
      <c r="H79" s="26">
        <f t="shared" si="2"/>
        <v>28</v>
      </c>
      <c r="I79" s="23">
        <f t="shared" si="3"/>
        <v>41926.639999999999</v>
      </c>
    </row>
    <row r="80" spans="1:9" x14ac:dyDescent="0.3">
      <c r="A80" s="19">
        <v>43343</v>
      </c>
      <c r="B80" t="s">
        <v>57</v>
      </c>
      <c r="C80" s="23">
        <v>232.72000000000003</v>
      </c>
      <c r="D80" s="19">
        <v>43341</v>
      </c>
      <c r="E80" s="19">
        <v>43312</v>
      </c>
      <c r="F80" t="s">
        <v>164</v>
      </c>
      <c r="G80" s="19">
        <v>43313</v>
      </c>
      <c r="H80" s="26">
        <f t="shared" si="2"/>
        <v>28</v>
      </c>
      <c r="I80" s="23">
        <f t="shared" si="3"/>
        <v>6516.1600000000008</v>
      </c>
    </row>
    <row r="81" spans="1:9" x14ac:dyDescent="0.3">
      <c r="A81" s="19">
        <v>43343</v>
      </c>
      <c r="B81" t="s">
        <v>57</v>
      </c>
      <c r="C81" s="23">
        <v>338.12</v>
      </c>
      <c r="D81" s="19">
        <v>43341</v>
      </c>
      <c r="E81" s="19">
        <v>43319</v>
      </c>
      <c r="F81" t="s">
        <v>165</v>
      </c>
      <c r="G81" s="19">
        <v>43322</v>
      </c>
      <c r="H81" s="26">
        <f t="shared" si="2"/>
        <v>19</v>
      </c>
      <c r="I81" s="23">
        <f t="shared" si="3"/>
        <v>6424.28</v>
      </c>
    </row>
    <row r="82" spans="1:9" x14ac:dyDescent="0.3">
      <c r="A82" s="19">
        <v>43343</v>
      </c>
      <c r="B82" t="s">
        <v>58</v>
      </c>
      <c r="C82" s="23">
        <v>9075</v>
      </c>
      <c r="D82" s="19">
        <v>43341</v>
      </c>
      <c r="E82" s="19">
        <v>43312</v>
      </c>
      <c r="F82" t="s">
        <v>93</v>
      </c>
      <c r="G82" s="19">
        <v>43307</v>
      </c>
      <c r="H82" s="26">
        <f t="shared" si="2"/>
        <v>34</v>
      </c>
      <c r="I82" s="23">
        <f t="shared" si="3"/>
        <v>308550</v>
      </c>
    </row>
    <row r="83" spans="1:9" x14ac:dyDescent="0.3">
      <c r="A83" s="19">
        <v>43343</v>
      </c>
      <c r="B83" t="s">
        <v>59</v>
      </c>
      <c r="C83" s="23">
        <v>3850.92</v>
      </c>
      <c r="D83" s="19">
        <v>43341</v>
      </c>
      <c r="E83" s="19">
        <v>43316</v>
      </c>
      <c r="F83" t="s">
        <v>166</v>
      </c>
      <c r="G83" s="19">
        <v>43339</v>
      </c>
      <c r="H83" s="26">
        <f t="shared" si="2"/>
        <v>2</v>
      </c>
      <c r="I83" s="23">
        <f t="shared" si="3"/>
        <v>7701.84</v>
      </c>
    </row>
    <row r="84" spans="1:9" x14ac:dyDescent="0.3">
      <c r="A84" s="19">
        <v>43343</v>
      </c>
      <c r="B84" t="s">
        <v>60</v>
      </c>
      <c r="C84" s="23">
        <v>76.650000000000006</v>
      </c>
      <c r="D84" s="19">
        <v>43341</v>
      </c>
      <c r="E84" s="19">
        <v>43308</v>
      </c>
      <c r="F84" t="s">
        <v>94</v>
      </c>
      <c r="G84" s="19">
        <v>43311</v>
      </c>
      <c r="H84" s="26">
        <f t="shared" si="2"/>
        <v>30</v>
      </c>
      <c r="I84" s="23">
        <f t="shared" si="3"/>
        <v>2299.5</v>
      </c>
    </row>
    <row r="85" spans="1:9" x14ac:dyDescent="0.3">
      <c r="A85" s="19">
        <v>43343</v>
      </c>
      <c r="B85" t="s">
        <v>60</v>
      </c>
      <c r="C85" s="23">
        <v>38.33</v>
      </c>
      <c r="D85" s="19">
        <v>43341</v>
      </c>
      <c r="E85" s="19">
        <v>43322</v>
      </c>
      <c r="F85" t="s">
        <v>167</v>
      </c>
      <c r="G85" s="19">
        <v>43339</v>
      </c>
      <c r="H85" s="26">
        <f t="shared" si="2"/>
        <v>2</v>
      </c>
      <c r="I85" s="23">
        <f t="shared" si="3"/>
        <v>76.66</v>
      </c>
    </row>
    <row r="86" spans="1:9" x14ac:dyDescent="0.3">
      <c r="A86" s="19">
        <v>43343</v>
      </c>
      <c r="B86" t="s">
        <v>60</v>
      </c>
      <c r="C86" s="23">
        <v>76.650000000000006</v>
      </c>
      <c r="D86" s="19">
        <v>43341</v>
      </c>
      <c r="E86" s="19">
        <v>43336</v>
      </c>
      <c r="F86" t="s">
        <v>168</v>
      </c>
      <c r="G86" s="19">
        <v>43339</v>
      </c>
      <c r="H86" s="26">
        <f t="shared" si="2"/>
        <v>2</v>
      </c>
      <c r="I86" s="23">
        <f t="shared" si="3"/>
        <v>153.30000000000001</v>
      </c>
    </row>
    <row r="87" spans="1:9" x14ac:dyDescent="0.3">
      <c r="A87" s="19">
        <v>43343</v>
      </c>
      <c r="B87" t="s">
        <v>169</v>
      </c>
      <c r="C87" s="23">
        <v>553.95000000000005</v>
      </c>
      <c r="D87" s="19">
        <v>43341</v>
      </c>
      <c r="E87" s="19">
        <v>43286</v>
      </c>
      <c r="F87" t="s">
        <v>170</v>
      </c>
      <c r="G87" s="19">
        <v>43339</v>
      </c>
      <c r="H87" s="26">
        <f t="shared" si="2"/>
        <v>2</v>
      </c>
      <c r="I87" s="23">
        <f t="shared" si="3"/>
        <v>1107.9000000000001</v>
      </c>
    </row>
    <row r="88" spans="1:9" x14ac:dyDescent="0.3">
      <c r="A88" s="19">
        <v>43343</v>
      </c>
      <c r="B88" t="s">
        <v>61</v>
      </c>
      <c r="C88" s="23">
        <v>453.75</v>
      </c>
      <c r="D88" s="19">
        <v>43341</v>
      </c>
      <c r="E88" s="19">
        <v>43312</v>
      </c>
      <c r="F88" t="s">
        <v>95</v>
      </c>
      <c r="G88" s="19">
        <v>43312</v>
      </c>
      <c r="H88" s="26">
        <f t="shared" si="2"/>
        <v>29</v>
      </c>
      <c r="I88" s="23">
        <f t="shared" si="3"/>
        <v>13158.75</v>
      </c>
    </row>
    <row r="89" spans="1:9" x14ac:dyDescent="0.3">
      <c r="A89" s="19">
        <v>43343</v>
      </c>
      <c r="B89" t="s">
        <v>62</v>
      </c>
      <c r="C89" s="23">
        <v>255</v>
      </c>
      <c r="D89" s="19">
        <v>43341</v>
      </c>
      <c r="E89" s="19">
        <v>43280</v>
      </c>
      <c r="F89" t="s">
        <v>171</v>
      </c>
      <c r="G89" s="19">
        <v>43314</v>
      </c>
      <c r="H89" s="26">
        <f t="shared" si="2"/>
        <v>27</v>
      </c>
      <c r="I89" s="23">
        <f t="shared" si="3"/>
        <v>6885</v>
      </c>
    </row>
    <row r="90" spans="1:9" x14ac:dyDescent="0.3">
      <c r="A90" s="19">
        <v>43343</v>
      </c>
      <c r="B90" t="s">
        <v>62</v>
      </c>
      <c r="C90" s="23">
        <v>255</v>
      </c>
      <c r="D90" s="19">
        <v>43341</v>
      </c>
      <c r="E90" s="19">
        <v>43280</v>
      </c>
      <c r="F90" t="s">
        <v>172</v>
      </c>
      <c r="G90" s="19">
        <v>43314</v>
      </c>
      <c r="H90" s="26">
        <f t="shared" si="2"/>
        <v>27</v>
      </c>
      <c r="I90" s="23">
        <f t="shared" si="3"/>
        <v>6885</v>
      </c>
    </row>
    <row r="91" spans="1:9" x14ac:dyDescent="0.3">
      <c r="A91" s="19">
        <v>43343</v>
      </c>
      <c r="B91" t="s">
        <v>62</v>
      </c>
      <c r="C91" s="23">
        <v>255</v>
      </c>
      <c r="D91" s="19">
        <v>43341</v>
      </c>
      <c r="E91" s="19">
        <v>43280</v>
      </c>
      <c r="F91" t="s">
        <v>173</v>
      </c>
      <c r="G91" s="19">
        <v>43314</v>
      </c>
      <c r="H91" s="26">
        <f t="shared" si="2"/>
        <v>27</v>
      </c>
      <c r="I91" s="23">
        <f t="shared" si="3"/>
        <v>6885</v>
      </c>
    </row>
    <row r="92" spans="1:9" x14ac:dyDescent="0.3">
      <c r="A92" s="19">
        <v>43343</v>
      </c>
      <c r="B92" t="s">
        <v>62</v>
      </c>
      <c r="C92" s="23">
        <v>255</v>
      </c>
      <c r="D92" s="19">
        <v>43341</v>
      </c>
      <c r="E92" s="19">
        <v>43280</v>
      </c>
      <c r="F92" t="s">
        <v>174</v>
      </c>
      <c r="G92" s="19">
        <v>43314</v>
      </c>
      <c r="H92" s="26">
        <f t="shared" si="2"/>
        <v>27</v>
      </c>
      <c r="I92" s="23">
        <f t="shared" si="3"/>
        <v>6885</v>
      </c>
    </row>
    <row r="93" spans="1:9" x14ac:dyDescent="0.3">
      <c r="A93" s="19">
        <v>43343</v>
      </c>
      <c r="B93" t="s">
        <v>62</v>
      </c>
      <c r="C93" s="23">
        <v>255</v>
      </c>
      <c r="D93" s="19">
        <v>43341</v>
      </c>
      <c r="E93" s="19">
        <v>43280</v>
      </c>
      <c r="F93" t="s">
        <v>175</v>
      </c>
      <c r="G93" s="19">
        <v>43314</v>
      </c>
      <c r="H93" s="26">
        <f t="shared" si="2"/>
        <v>27</v>
      </c>
      <c r="I93" s="23">
        <f t="shared" si="3"/>
        <v>6885</v>
      </c>
    </row>
    <row r="94" spans="1:9" x14ac:dyDescent="0.3">
      <c r="A94" s="19">
        <v>43343</v>
      </c>
      <c r="B94" t="s">
        <v>62</v>
      </c>
      <c r="C94" s="23">
        <v>255</v>
      </c>
      <c r="D94" s="19">
        <v>43341</v>
      </c>
      <c r="E94" s="19">
        <v>43280</v>
      </c>
      <c r="F94" t="s">
        <v>176</v>
      </c>
      <c r="G94" s="19">
        <v>43314</v>
      </c>
      <c r="H94" s="26">
        <f t="shared" si="2"/>
        <v>27</v>
      </c>
      <c r="I94" s="23">
        <f t="shared" si="3"/>
        <v>6885</v>
      </c>
    </row>
    <row r="95" spans="1:9" x14ac:dyDescent="0.3">
      <c r="A95" s="19">
        <v>43343</v>
      </c>
      <c r="B95" t="s">
        <v>62</v>
      </c>
      <c r="C95" s="23">
        <v>255</v>
      </c>
      <c r="D95" s="19">
        <v>43341</v>
      </c>
      <c r="E95" s="19">
        <v>43280</v>
      </c>
      <c r="F95" t="s">
        <v>177</v>
      </c>
      <c r="G95" s="19">
        <v>43314</v>
      </c>
      <c r="H95" s="26">
        <f t="shared" si="2"/>
        <v>27</v>
      </c>
      <c r="I95" s="23">
        <f t="shared" si="3"/>
        <v>6885</v>
      </c>
    </row>
    <row r="96" spans="1:9" x14ac:dyDescent="0.3">
      <c r="A96" s="19">
        <v>43343</v>
      </c>
      <c r="B96" t="s">
        <v>62</v>
      </c>
      <c r="C96" s="23">
        <v>90</v>
      </c>
      <c r="D96" s="19">
        <v>43341</v>
      </c>
      <c r="E96" s="19">
        <v>43292</v>
      </c>
      <c r="F96" t="s">
        <v>178</v>
      </c>
      <c r="G96" s="19">
        <v>43314</v>
      </c>
      <c r="H96" s="26">
        <f t="shared" si="2"/>
        <v>27</v>
      </c>
      <c r="I96" s="23">
        <f t="shared" si="3"/>
        <v>2430</v>
      </c>
    </row>
    <row r="97" spans="1:9" x14ac:dyDescent="0.3">
      <c r="A97" s="19">
        <v>43343</v>
      </c>
      <c r="B97" t="s">
        <v>62</v>
      </c>
      <c r="C97" s="23">
        <v>90</v>
      </c>
      <c r="D97" s="19">
        <v>43341</v>
      </c>
      <c r="E97" s="19">
        <v>43292</v>
      </c>
      <c r="F97" t="s">
        <v>179</v>
      </c>
      <c r="G97" s="19">
        <v>43314</v>
      </c>
      <c r="H97" s="26">
        <f t="shared" si="2"/>
        <v>27</v>
      </c>
      <c r="I97" s="23">
        <f t="shared" si="3"/>
        <v>2430</v>
      </c>
    </row>
    <row r="98" spans="1:9" x14ac:dyDescent="0.3">
      <c r="A98" s="19">
        <v>43343</v>
      </c>
      <c r="B98" t="s">
        <v>62</v>
      </c>
      <c r="C98" s="23">
        <v>90</v>
      </c>
      <c r="D98" s="19">
        <v>43341</v>
      </c>
      <c r="E98" s="19">
        <v>43292</v>
      </c>
      <c r="F98" t="s">
        <v>180</v>
      </c>
      <c r="G98" s="19">
        <v>43314</v>
      </c>
      <c r="H98" s="26">
        <f t="shared" si="2"/>
        <v>27</v>
      </c>
      <c r="I98" s="23">
        <f t="shared" si="3"/>
        <v>2430</v>
      </c>
    </row>
    <row r="99" spans="1:9" x14ac:dyDescent="0.3">
      <c r="A99" s="19">
        <v>43343</v>
      </c>
      <c r="B99" t="s">
        <v>62</v>
      </c>
      <c r="C99" s="23">
        <v>90</v>
      </c>
      <c r="D99" s="19">
        <v>43341</v>
      </c>
      <c r="E99" s="19">
        <v>43292</v>
      </c>
      <c r="F99" t="s">
        <v>181</v>
      </c>
      <c r="G99" s="19">
        <v>43314</v>
      </c>
      <c r="H99" s="26">
        <f t="shared" si="2"/>
        <v>27</v>
      </c>
      <c r="I99" s="23">
        <f t="shared" si="3"/>
        <v>2430</v>
      </c>
    </row>
    <row r="100" spans="1:9" x14ac:dyDescent="0.3">
      <c r="A100" s="19">
        <v>43343</v>
      </c>
      <c r="B100" t="s">
        <v>63</v>
      </c>
      <c r="C100" s="23">
        <v>2134.62</v>
      </c>
      <c r="D100" s="19">
        <v>43341</v>
      </c>
      <c r="E100" s="19">
        <v>43312</v>
      </c>
      <c r="F100" t="s">
        <v>182</v>
      </c>
      <c r="G100" s="19">
        <v>43339</v>
      </c>
      <c r="H100" s="26">
        <f t="shared" si="2"/>
        <v>2</v>
      </c>
      <c r="I100" s="23">
        <f t="shared" si="3"/>
        <v>4269.24</v>
      </c>
    </row>
    <row r="101" spans="1:9" x14ac:dyDescent="0.3">
      <c r="A101" s="19">
        <v>43343</v>
      </c>
      <c r="B101" t="s">
        <v>183</v>
      </c>
      <c r="C101" s="23">
        <v>10890</v>
      </c>
      <c r="D101" s="19">
        <v>43341</v>
      </c>
      <c r="E101" s="19">
        <v>43313</v>
      </c>
      <c r="F101" t="s">
        <v>184</v>
      </c>
      <c r="G101" s="19">
        <v>43313</v>
      </c>
      <c r="H101" s="26">
        <f t="shared" si="2"/>
        <v>28</v>
      </c>
      <c r="I101" s="23">
        <f t="shared" si="3"/>
        <v>304920</v>
      </c>
    </row>
    <row r="102" spans="1:9" x14ac:dyDescent="0.3">
      <c r="A102" s="19">
        <v>43343</v>
      </c>
      <c r="B102" t="s">
        <v>96</v>
      </c>
      <c r="C102" s="23">
        <v>508.2</v>
      </c>
      <c r="D102" s="19">
        <v>43341</v>
      </c>
      <c r="E102" s="19">
        <v>43306</v>
      </c>
      <c r="F102" t="s">
        <v>97</v>
      </c>
      <c r="G102" s="19">
        <v>43307</v>
      </c>
      <c r="H102" s="26">
        <f t="shared" si="2"/>
        <v>34</v>
      </c>
      <c r="I102" s="23">
        <f t="shared" si="3"/>
        <v>17278.8</v>
      </c>
    </row>
    <row r="103" spans="1:9" x14ac:dyDescent="0.3">
      <c r="A103" s="19">
        <v>43343</v>
      </c>
      <c r="B103" t="s">
        <v>185</v>
      </c>
      <c r="C103" s="23">
        <v>353.40000000000003</v>
      </c>
      <c r="D103" s="19">
        <v>43341</v>
      </c>
      <c r="E103" s="19">
        <v>43313</v>
      </c>
      <c r="F103" t="s">
        <v>186</v>
      </c>
      <c r="G103" s="19">
        <v>43313</v>
      </c>
      <c r="H103" s="26">
        <f t="shared" si="2"/>
        <v>28</v>
      </c>
      <c r="I103" s="23">
        <f t="shared" si="3"/>
        <v>9895.2000000000007</v>
      </c>
    </row>
    <row r="104" spans="1:9" x14ac:dyDescent="0.3">
      <c r="A104" s="19">
        <v>43343</v>
      </c>
      <c r="B104" t="s">
        <v>64</v>
      </c>
      <c r="C104" s="23">
        <v>247.5</v>
      </c>
      <c r="D104" s="19">
        <v>43341</v>
      </c>
      <c r="E104" s="19">
        <v>43311</v>
      </c>
      <c r="F104" t="s">
        <v>187</v>
      </c>
      <c r="G104" s="19">
        <v>43332</v>
      </c>
      <c r="H104" s="26">
        <f t="shared" si="2"/>
        <v>9</v>
      </c>
      <c r="I104" s="23">
        <f t="shared" si="3"/>
        <v>2227.5</v>
      </c>
    </row>
    <row r="105" spans="1:9" x14ac:dyDescent="0.3">
      <c r="A105" s="19">
        <v>43343</v>
      </c>
      <c r="B105" t="s">
        <v>65</v>
      </c>
      <c r="C105" s="23">
        <v>175</v>
      </c>
      <c r="D105" s="19">
        <v>43341</v>
      </c>
      <c r="E105" s="19">
        <v>43336</v>
      </c>
      <c r="F105" t="s">
        <v>188</v>
      </c>
      <c r="G105" s="19">
        <v>43340</v>
      </c>
      <c r="H105" s="26">
        <f t="shared" si="2"/>
        <v>1</v>
      </c>
      <c r="I105" s="23">
        <f t="shared" si="3"/>
        <v>175</v>
      </c>
    </row>
    <row r="106" spans="1:9" x14ac:dyDescent="0.3">
      <c r="A106" s="19">
        <v>43343</v>
      </c>
      <c r="B106" t="s">
        <v>189</v>
      </c>
      <c r="C106" s="23">
        <v>12495.67</v>
      </c>
      <c r="D106" s="19">
        <v>43318</v>
      </c>
      <c r="E106" s="19">
        <v>43305</v>
      </c>
      <c r="F106" t="s">
        <v>190</v>
      </c>
      <c r="G106" s="19">
        <v>43315</v>
      </c>
      <c r="H106" s="26">
        <f t="shared" si="2"/>
        <v>3</v>
      </c>
      <c r="I106" s="23">
        <f t="shared" si="3"/>
        <v>37487.01</v>
      </c>
    </row>
    <row r="107" spans="1:9" x14ac:dyDescent="0.3">
      <c r="A107" s="19">
        <v>43343</v>
      </c>
      <c r="B107" t="s">
        <v>66</v>
      </c>
      <c r="C107" s="23">
        <v>361.9</v>
      </c>
      <c r="D107" s="19">
        <v>43341</v>
      </c>
      <c r="E107" s="19">
        <v>43299</v>
      </c>
      <c r="F107" t="s">
        <v>98</v>
      </c>
      <c r="G107" s="19">
        <v>43300</v>
      </c>
      <c r="H107" s="26">
        <f t="shared" si="2"/>
        <v>41</v>
      </c>
      <c r="I107" s="23">
        <f t="shared" si="3"/>
        <v>14837.9</v>
      </c>
    </row>
    <row r="108" spans="1:9" x14ac:dyDescent="0.3">
      <c r="A108" s="19">
        <v>43343</v>
      </c>
      <c r="B108" t="s">
        <v>191</v>
      </c>
      <c r="C108" s="23">
        <v>2382.19</v>
      </c>
      <c r="D108" s="19">
        <v>43318</v>
      </c>
      <c r="E108" s="19">
        <v>43283</v>
      </c>
      <c r="F108" t="s">
        <v>192</v>
      </c>
      <c r="G108" s="19">
        <v>43314</v>
      </c>
      <c r="H108" s="26">
        <f t="shared" si="2"/>
        <v>4</v>
      </c>
      <c r="I108" s="23">
        <f t="shared" si="3"/>
        <v>9528.76</v>
      </c>
    </row>
    <row r="109" spans="1:9" x14ac:dyDescent="0.3">
      <c r="A109" s="19">
        <v>43343</v>
      </c>
      <c r="B109" t="s">
        <v>191</v>
      </c>
      <c r="C109" s="23">
        <v>2382.19</v>
      </c>
      <c r="D109" s="19">
        <v>43341</v>
      </c>
      <c r="E109" s="19">
        <v>43314</v>
      </c>
      <c r="F109" t="s">
        <v>193</v>
      </c>
      <c r="G109" s="19">
        <v>43315</v>
      </c>
      <c r="H109" s="26">
        <f t="shared" si="2"/>
        <v>26</v>
      </c>
      <c r="I109" s="23">
        <f t="shared" si="3"/>
        <v>61936.94</v>
      </c>
    </row>
    <row r="110" spans="1:9" x14ac:dyDescent="0.3">
      <c r="A110" s="19">
        <v>43343</v>
      </c>
      <c r="B110" t="s">
        <v>194</v>
      </c>
      <c r="C110" s="23">
        <v>18029</v>
      </c>
      <c r="D110" s="19">
        <v>43341</v>
      </c>
      <c r="E110" s="19">
        <v>43320</v>
      </c>
      <c r="F110" t="s">
        <v>195</v>
      </c>
      <c r="G110" s="19">
        <v>43328</v>
      </c>
      <c r="H110" s="26">
        <f t="shared" si="2"/>
        <v>13</v>
      </c>
      <c r="I110" s="23">
        <f t="shared" si="3"/>
        <v>234377</v>
      </c>
    </row>
    <row r="111" spans="1:9" x14ac:dyDescent="0.3">
      <c r="A111" s="19">
        <v>43343</v>
      </c>
      <c r="B111" t="s">
        <v>196</v>
      </c>
      <c r="C111" s="23">
        <v>819.02</v>
      </c>
      <c r="D111" s="19">
        <v>43341</v>
      </c>
      <c r="E111" s="19">
        <v>43322</v>
      </c>
      <c r="F111" t="s">
        <v>197</v>
      </c>
      <c r="G111" s="19">
        <v>43326</v>
      </c>
      <c r="H111" s="26">
        <f t="shared" si="2"/>
        <v>15</v>
      </c>
      <c r="I111" s="23">
        <f t="shared" si="3"/>
        <v>12285.3</v>
      </c>
    </row>
    <row r="112" spans="1:9" x14ac:dyDescent="0.3">
      <c r="A112" s="19">
        <v>43343</v>
      </c>
      <c r="B112" t="s">
        <v>198</v>
      </c>
      <c r="C112" s="23">
        <v>1996.5</v>
      </c>
      <c r="D112" s="19">
        <v>43341</v>
      </c>
      <c r="E112" s="19">
        <v>43312</v>
      </c>
      <c r="F112" t="s">
        <v>199</v>
      </c>
      <c r="G112" s="19">
        <v>43321</v>
      </c>
      <c r="H112" s="26">
        <f t="shared" si="2"/>
        <v>20</v>
      </c>
      <c r="I112" s="23">
        <f t="shared" si="3"/>
        <v>39930</v>
      </c>
    </row>
    <row r="113" spans="1:9" x14ac:dyDescent="0.3">
      <c r="A113" s="19">
        <v>43342</v>
      </c>
      <c r="B113" t="s">
        <v>200</v>
      </c>
      <c r="C113" s="23">
        <v>845</v>
      </c>
      <c r="D113" s="19">
        <v>43341</v>
      </c>
      <c r="E113" s="19">
        <v>43244</v>
      </c>
      <c r="F113" t="s">
        <v>201</v>
      </c>
      <c r="G113" s="19">
        <v>43332</v>
      </c>
      <c r="H113" s="26">
        <f t="shared" si="2"/>
        <v>9</v>
      </c>
      <c r="I113" s="23">
        <f t="shared" si="3"/>
        <v>7605</v>
      </c>
    </row>
    <row r="114" spans="1:9" x14ac:dyDescent="0.3">
      <c r="A114" s="19">
        <v>43342</v>
      </c>
      <c r="B114" t="s">
        <v>200</v>
      </c>
      <c r="C114" s="23">
        <v>945</v>
      </c>
      <c r="D114" s="19">
        <v>43341</v>
      </c>
      <c r="E114" s="19">
        <v>43340</v>
      </c>
      <c r="F114" t="s">
        <v>202</v>
      </c>
      <c r="G114" s="19">
        <v>43340</v>
      </c>
      <c r="H114" s="26">
        <f t="shared" si="2"/>
        <v>1</v>
      </c>
      <c r="I114" s="23">
        <f t="shared" si="3"/>
        <v>945</v>
      </c>
    </row>
    <row r="115" spans="1:9" x14ac:dyDescent="0.3">
      <c r="A115" s="19">
        <v>43342</v>
      </c>
      <c r="B115" t="s">
        <v>99</v>
      </c>
      <c r="C115" s="23">
        <v>150</v>
      </c>
      <c r="D115" s="19">
        <v>43341</v>
      </c>
      <c r="E115" s="19">
        <v>43308</v>
      </c>
      <c r="F115" t="s">
        <v>100</v>
      </c>
      <c r="G115" s="19">
        <v>43308</v>
      </c>
      <c r="H115" s="26">
        <f t="shared" si="2"/>
        <v>33</v>
      </c>
      <c r="I115" s="23">
        <f t="shared" si="3"/>
        <v>4950</v>
      </c>
    </row>
    <row r="116" spans="1:9" x14ac:dyDescent="0.3">
      <c r="A116" s="19">
        <v>43342</v>
      </c>
      <c r="B116" t="s">
        <v>203</v>
      </c>
      <c r="C116" s="23">
        <v>937</v>
      </c>
      <c r="D116" s="19">
        <v>43341</v>
      </c>
      <c r="E116" s="19">
        <v>43269</v>
      </c>
      <c r="F116" t="s">
        <v>204</v>
      </c>
      <c r="G116" s="19">
        <v>43339</v>
      </c>
      <c r="H116" s="26">
        <f t="shared" si="2"/>
        <v>2</v>
      </c>
      <c r="I116" s="23">
        <f t="shared" si="3"/>
        <v>1874</v>
      </c>
    </row>
    <row r="117" spans="1:9" x14ac:dyDescent="0.3">
      <c r="A117" s="19">
        <v>43342</v>
      </c>
      <c r="B117" t="s">
        <v>205</v>
      </c>
      <c r="C117" s="23">
        <v>2625</v>
      </c>
      <c r="D117" s="19">
        <v>43318</v>
      </c>
      <c r="E117" s="19">
        <v>43278</v>
      </c>
      <c r="F117" t="s">
        <v>206</v>
      </c>
      <c r="G117" s="19">
        <v>43314</v>
      </c>
      <c r="H117" s="26">
        <f t="shared" si="2"/>
        <v>4</v>
      </c>
      <c r="I117" s="23">
        <f t="shared" si="3"/>
        <v>10500</v>
      </c>
    </row>
    <row r="118" spans="1:9" x14ac:dyDescent="0.3">
      <c r="A118" s="19">
        <v>43342</v>
      </c>
      <c r="B118" t="s">
        <v>205</v>
      </c>
      <c r="C118" s="23">
        <v>2625</v>
      </c>
      <c r="D118" s="19">
        <v>43341</v>
      </c>
      <c r="E118" s="19">
        <v>43313</v>
      </c>
      <c r="F118" t="s">
        <v>207</v>
      </c>
      <c r="G118" s="19">
        <v>43314</v>
      </c>
      <c r="H118" s="26">
        <f t="shared" si="2"/>
        <v>27</v>
      </c>
      <c r="I118" s="23">
        <f t="shared" si="3"/>
        <v>70875</v>
      </c>
    </row>
    <row r="119" spans="1:9" x14ac:dyDescent="0.3">
      <c r="A119" s="19">
        <v>43342</v>
      </c>
      <c r="B119" t="s">
        <v>208</v>
      </c>
      <c r="C119" s="23">
        <v>5475</v>
      </c>
      <c r="D119" s="19">
        <v>43341</v>
      </c>
      <c r="E119" s="19">
        <v>43333</v>
      </c>
      <c r="F119" t="s">
        <v>209</v>
      </c>
      <c r="G119" s="19">
        <v>43336</v>
      </c>
      <c r="H119" s="26">
        <f t="shared" si="2"/>
        <v>5</v>
      </c>
      <c r="I119" s="23">
        <f t="shared" si="3"/>
        <v>27375</v>
      </c>
    </row>
    <row r="120" spans="1:9" x14ac:dyDescent="0.3">
      <c r="A120" s="19">
        <v>43342</v>
      </c>
      <c r="B120" t="s">
        <v>210</v>
      </c>
      <c r="C120" s="23">
        <v>1640</v>
      </c>
      <c r="D120" s="19">
        <v>43341</v>
      </c>
      <c r="E120" s="19">
        <v>43287</v>
      </c>
      <c r="F120" t="s">
        <v>211</v>
      </c>
      <c r="G120" s="19">
        <v>43287</v>
      </c>
      <c r="H120" s="26">
        <f t="shared" si="2"/>
        <v>54</v>
      </c>
      <c r="I120" s="23">
        <f t="shared" si="3"/>
        <v>88560</v>
      </c>
    </row>
    <row r="121" spans="1:9" x14ac:dyDescent="0.3">
      <c r="A121" s="19"/>
      <c r="D121" s="19"/>
      <c r="E121" s="19"/>
      <c r="G121" s="19"/>
    </row>
    <row r="122" spans="1:9" x14ac:dyDescent="0.3">
      <c r="A122" s="19"/>
      <c r="D122" s="19"/>
      <c r="E122" s="19"/>
      <c r="G122" s="19"/>
    </row>
    <row r="123" spans="1:9" x14ac:dyDescent="0.3">
      <c r="A123" s="19"/>
      <c r="D123" s="19"/>
      <c r="E123" s="19"/>
      <c r="G123" s="19"/>
    </row>
    <row r="124" spans="1:9" x14ac:dyDescent="0.3">
      <c r="A124" s="19"/>
      <c r="D124" s="19"/>
      <c r="E124" s="19"/>
      <c r="G124" s="19"/>
    </row>
    <row r="125" spans="1:9" x14ac:dyDescent="0.3">
      <c r="A125" s="19"/>
      <c r="D125" s="19"/>
      <c r="E125" s="19"/>
      <c r="G125" s="19"/>
    </row>
    <row r="126" spans="1:9" x14ac:dyDescent="0.3">
      <c r="A126" s="19"/>
      <c r="D126" s="19"/>
      <c r="E126" s="19"/>
      <c r="G126" s="19"/>
    </row>
    <row r="127" spans="1:9" x14ac:dyDescent="0.3">
      <c r="A127" s="19"/>
      <c r="D127" s="19"/>
      <c r="E127" s="19"/>
      <c r="G127" s="19"/>
    </row>
    <row r="128" spans="1:9" x14ac:dyDescent="0.3">
      <c r="A128" s="19"/>
      <c r="D128" s="19"/>
      <c r="E128" s="19"/>
      <c r="G128" s="19"/>
    </row>
    <row r="129" spans="1:7" x14ac:dyDescent="0.3">
      <c r="A129" s="19"/>
      <c r="D129" s="19"/>
      <c r="E129" s="19"/>
      <c r="G129" s="19"/>
    </row>
    <row r="130" spans="1:7" x14ac:dyDescent="0.3">
      <c r="A130" s="19"/>
      <c r="D130" s="19"/>
      <c r="E130" s="19"/>
      <c r="G130" s="19"/>
    </row>
    <row r="131" spans="1:7" x14ac:dyDescent="0.3">
      <c r="A131" s="19"/>
      <c r="D131" s="19"/>
      <c r="E131" s="19"/>
      <c r="G131" s="19"/>
    </row>
    <row r="132" spans="1:7" x14ac:dyDescent="0.3">
      <c r="A132" s="19"/>
      <c r="D132" s="19"/>
      <c r="E132" s="19"/>
      <c r="G132" s="19"/>
    </row>
    <row r="133" spans="1:7" x14ac:dyDescent="0.3">
      <c r="A133" s="19"/>
      <c r="D133" s="19"/>
      <c r="E133" s="19"/>
      <c r="G133" s="19"/>
    </row>
    <row r="134" spans="1:7" x14ac:dyDescent="0.3">
      <c r="A134" s="19"/>
      <c r="D134" s="19"/>
      <c r="E134" s="19"/>
      <c r="G134" s="19"/>
    </row>
    <row r="135" spans="1:7" x14ac:dyDescent="0.3">
      <c r="A135" s="19"/>
      <c r="D135" s="19"/>
      <c r="E135" s="19"/>
      <c r="G135" s="19"/>
    </row>
    <row r="136" spans="1:7" x14ac:dyDescent="0.3">
      <c r="A136" s="19"/>
      <c r="D136" s="19"/>
      <c r="E136" s="19"/>
      <c r="G136" s="19"/>
    </row>
    <row r="137" spans="1:7" x14ac:dyDescent="0.3">
      <c r="A137" s="19"/>
      <c r="D137" s="19"/>
      <c r="E137" s="19"/>
      <c r="G137" s="19"/>
    </row>
    <row r="138" spans="1:7" x14ac:dyDescent="0.3">
      <c r="A138" s="19"/>
      <c r="D138" s="19"/>
      <c r="E138" s="19"/>
      <c r="G138" s="19"/>
    </row>
    <row r="139" spans="1:7" x14ac:dyDescent="0.3">
      <c r="A139" s="19"/>
      <c r="D139" s="19"/>
      <c r="E139" s="19"/>
      <c r="G139" s="19"/>
    </row>
    <row r="140" spans="1:7" x14ac:dyDescent="0.3">
      <c r="A140" s="19"/>
      <c r="D140" s="19"/>
      <c r="E140" s="19"/>
      <c r="G140" s="19"/>
    </row>
    <row r="141" spans="1:7" x14ac:dyDescent="0.3">
      <c r="A141" s="19"/>
      <c r="D141" s="19"/>
      <c r="E141" s="19"/>
      <c r="G141" s="19"/>
    </row>
    <row r="142" spans="1:7" x14ac:dyDescent="0.3">
      <c r="A142" s="19"/>
      <c r="D142" s="19"/>
      <c r="E142" s="19"/>
      <c r="G142" s="19"/>
    </row>
    <row r="143" spans="1:7" x14ac:dyDescent="0.3">
      <c r="A143" s="19"/>
      <c r="D143" s="19"/>
      <c r="E143" s="19"/>
      <c r="G143" s="19"/>
    </row>
    <row r="144" spans="1:7" x14ac:dyDescent="0.3">
      <c r="A144" s="19"/>
      <c r="D144" s="19"/>
      <c r="E144" s="19"/>
      <c r="G144" s="19"/>
    </row>
    <row r="145" spans="1:7" x14ac:dyDescent="0.3">
      <c r="A145" s="19"/>
      <c r="D145" s="19"/>
      <c r="E145" s="19"/>
      <c r="G145" s="19"/>
    </row>
    <row r="146" spans="1:7" x14ac:dyDescent="0.3">
      <c r="A146" s="19"/>
      <c r="D146" s="19"/>
      <c r="E146" s="19"/>
      <c r="G146" s="19"/>
    </row>
    <row r="147" spans="1:7" x14ac:dyDescent="0.3">
      <c r="A147" s="19"/>
      <c r="D147" s="19"/>
      <c r="E147" s="19"/>
      <c r="G147" s="19"/>
    </row>
    <row r="148" spans="1:7" x14ac:dyDescent="0.3">
      <c r="A148" s="19"/>
      <c r="D148" s="19"/>
      <c r="E148" s="19"/>
      <c r="G148" s="19"/>
    </row>
    <row r="149" spans="1:7" x14ac:dyDescent="0.3">
      <c r="A149" s="19"/>
      <c r="D149" s="19"/>
      <c r="E149" s="19"/>
      <c r="G149" s="19"/>
    </row>
    <row r="150" spans="1:7" x14ac:dyDescent="0.3">
      <c r="A150" s="19"/>
      <c r="D150" s="19"/>
      <c r="E150" s="19"/>
      <c r="G150" s="19"/>
    </row>
    <row r="151" spans="1:7" x14ac:dyDescent="0.3">
      <c r="A151" s="19"/>
      <c r="D151" s="19"/>
      <c r="E151" s="19"/>
      <c r="G151" s="19"/>
    </row>
    <row r="152" spans="1:7" x14ac:dyDescent="0.3">
      <c r="A152" s="19"/>
      <c r="D152" s="19"/>
      <c r="E152" s="19"/>
      <c r="G152" s="19"/>
    </row>
    <row r="153" spans="1:7" x14ac:dyDescent="0.3">
      <c r="A153" s="19"/>
      <c r="D153" s="19"/>
      <c r="E153" s="19"/>
      <c r="G153" s="19"/>
    </row>
    <row r="154" spans="1:7" x14ac:dyDescent="0.3">
      <c r="A154" s="19"/>
      <c r="D154" s="19"/>
      <c r="E154" s="19"/>
      <c r="G154" s="19"/>
    </row>
    <row r="155" spans="1:7" x14ac:dyDescent="0.3">
      <c r="A155" s="19"/>
      <c r="D155" s="19"/>
      <c r="E155" s="19"/>
      <c r="G155" s="19"/>
    </row>
    <row r="156" spans="1:7" x14ac:dyDescent="0.3">
      <c r="A156" s="19"/>
      <c r="D156" s="19"/>
      <c r="E156" s="19"/>
      <c r="G156" s="19"/>
    </row>
    <row r="157" spans="1:7" x14ac:dyDescent="0.3">
      <c r="A157" s="19"/>
      <c r="D157" s="19"/>
      <c r="E157" s="19"/>
      <c r="G157" s="19"/>
    </row>
    <row r="158" spans="1:7" x14ac:dyDescent="0.3">
      <c r="A158" s="19"/>
      <c r="D158" s="19"/>
      <c r="E158" s="19"/>
      <c r="G158" s="19"/>
    </row>
    <row r="159" spans="1:7" x14ac:dyDescent="0.3">
      <c r="A159" s="19"/>
      <c r="D159" s="19"/>
      <c r="E159" s="19"/>
      <c r="G159" s="19"/>
    </row>
    <row r="160" spans="1:7" x14ac:dyDescent="0.3">
      <c r="A160" s="19"/>
      <c r="D160" s="19"/>
      <c r="E160" s="19"/>
      <c r="G160" s="19"/>
    </row>
    <row r="161" spans="1:7" x14ac:dyDescent="0.3">
      <c r="A161" s="19"/>
      <c r="D161" s="19"/>
      <c r="E161" s="19"/>
      <c r="G161" s="19"/>
    </row>
    <row r="162" spans="1:7" x14ac:dyDescent="0.3">
      <c r="A162" s="19"/>
      <c r="D162" s="19"/>
      <c r="E162" s="19"/>
      <c r="G162" s="19"/>
    </row>
    <row r="163" spans="1:7" x14ac:dyDescent="0.3">
      <c r="A163" s="19"/>
      <c r="D163" s="19"/>
      <c r="E163" s="19"/>
      <c r="G163" s="19"/>
    </row>
    <row r="164" spans="1:7" x14ac:dyDescent="0.3">
      <c r="A164" s="19"/>
      <c r="D164" s="19"/>
      <c r="E164" s="19"/>
      <c r="G164" s="19"/>
    </row>
    <row r="165" spans="1:7" x14ac:dyDescent="0.3">
      <c r="A165" s="19"/>
      <c r="D165" s="19"/>
      <c r="E165" s="19"/>
      <c r="G165" s="19"/>
    </row>
    <row r="166" spans="1:7" x14ac:dyDescent="0.3">
      <c r="A166" s="19"/>
      <c r="D166" s="19"/>
      <c r="E166" s="19"/>
      <c r="G166" s="19"/>
    </row>
    <row r="167" spans="1:7" x14ac:dyDescent="0.3">
      <c r="A167" s="19"/>
      <c r="D167" s="19"/>
      <c r="E167" s="19"/>
      <c r="G167" s="19"/>
    </row>
    <row r="168" spans="1:7" x14ac:dyDescent="0.3">
      <c r="A168" s="19"/>
      <c r="D168" s="19"/>
      <c r="E168" s="19"/>
      <c r="G168" s="19"/>
    </row>
    <row r="169" spans="1:7" x14ac:dyDescent="0.3">
      <c r="A169" s="19"/>
      <c r="D169" s="19"/>
      <c r="E169" s="19"/>
      <c r="G169" s="19"/>
    </row>
    <row r="170" spans="1:7" x14ac:dyDescent="0.3">
      <c r="A170" s="19"/>
      <c r="D170" s="19"/>
      <c r="E170" s="19"/>
      <c r="G170" s="19"/>
    </row>
    <row r="171" spans="1:7" x14ac:dyDescent="0.3">
      <c r="A171" s="19"/>
      <c r="D171" s="19"/>
      <c r="E171" s="19"/>
      <c r="G171" s="19"/>
    </row>
    <row r="172" spans="1:7" x14ac:dyDescent="0.3">
      <c r="A172" s="19"/>
      <c r="D172" s="19"/>
      <c r="E172" s="19"/>
      <c r="G172" s="19"/>
    </row>
    <row r="173" spans="1:7" x14ac:dyDescent="0.3">
      <c r="A173" s="19"/>
      <c r="D173" s="19"/>
      <c r="E173" s="19"/>
      <c r="G173" s="19"/>
    </row>
    <row r="174" spans="1:7" x14ac:dyDescent="0.3">
      <c r="A174" s="19"/>
      <c r="D174" s="19"/>
      <c r="E174" s="19"/>
      <c r="G174" s="19"/>
    </row>
    <row r="175" spans="1:7" x14ac:dyDescent="0.3">
      <c r="A175" s="19"/>
      <c r="D175" s="19"/>
      <c r="E175" s="19"/>
      <c r="G175" s="19"/>
    </row>
    <row r="176" spans="1:7" x14ac:dyDescent="0.3">
      <c r="A176" s="19"/>
      <c r="D176" s="19"/>
      <c r="E176" s="19"/>
      <c r="G176" s="19"/>
    </row>
    <row r="177" spans="1:7" x14ac:dyDescent="0.3">
      <c r="A177" s="19"/>
      <c r="D177" s="19"/>
      <c r="E177" s="19"/>
      <c r="G177" s="19"/>
    </row>
    <row r="178" spans="1:7" x14ac:dyDescent="0.3">
      <c r="A178" s="19"/>
      <c r="D178" s="19"/>
      <c r="E178" s="19"/>
      <c r="G178" s="19"/>
    </row>
    <row r="179" spans="1:7" x14ac:dyDescent="0.3">
      <c r="A179" s="19"/>
      <c r="D179" s="19"/>
      <c r="E179" s="19"/>
      <c r="G179" s="19"/>
    </row>
    <row r="180" spans="1:7" x14ac:dyDescent="0.3">
      <c r="A180" s="19"/>
      <c r="D180" s="19"/>
      <c r="E180" s="19"/>
      <c r="G180" s="19"/>
    </row>
    <row r="181" spans="1:7" x14ac:dyDescent="0.3">
      <c r="A181" s="19"/>
      <c r="D181" s="19"/>
      <c r="E181" s="19"/>
      <c r="G181" s="19"/>
    </row>
    <row r="182" spans="1:7" x14ac:dyDescent="0.3">
      <c r="A182" s="19"/>
      <c r="D182" s="19"/>
      <c r="E182" s="19"/>
      <c r="G182" s="19"/>
    </row>
    <row r="183" spans="1:7" x14ac:dyDescent="0.3">
      <c r="A183" s="19"/>
      <c r="D183" s="19"/>
      <c r="E183" s="19"/>
      <c r="G183" s="19"/>
    </row>
    <row r="184" spans="1:7" x14ac:dyDescent="0.3">
      <c r="A184" s="19"/>
      <c r="D184" s="19"/>
      <c r="E184" s="19"/>
      <c r="G184" s="19"/>
    </row>
    <row r="185" spans="1:7" x14ac:dyDescent="0.3">
      <c r="A185" s="19"/>
      <c r="D185" s="19"/>
      <c r="E185" s="19"/>
      <c r="G185" s="19"/>
    </row>
    <row r="186" spans="1:7" x14ac:dyDescent="0.3">
      <c r="A186" s="19"/>
      <c r="D186" s="19"/>
      <c r="E186" s="19"/>
      <c r="G186" s="19"/>
    </row>
    <row r="187" spans="1:7" x14ac:dyDescent="0.3">
      <c r="A187" s="19"/>
      <c r="D187" s="19"/>
      <c r="E187" s="19"/>
      <c r="G187" s="19"/>
    </row>
    <row r="188" spans="1:7" x14ac:dyDescent="0.3">
      <c r="A188" s="19"/>
      <c r="D188" s="19"/>
      <c r="E188" s="19"/>
      <c r="G188" s="19"/>
    </row>
    <row r="189" spans="1:7" x14ac:dyDescent="0.3">
      <c r="A189" s="19"/>
      <c r="D189" s="19"/>
      <c r="E189" s="19"/>
      <c r="G189" s="19"/>
    </row>
    <row r="190" spans="1:7" x14ac:dyDescent="0.3">
      <c r="A190" s="19"/>
      <c r="D190" s="19"/>
      <c r="E190" s="19"/>
      <c r="G190" s="19"/>
    </row>
    <row r="191" spans="1:7" x14ac:dyDescent="0.3">
      <c r="A191" s="19"/>
      <c r="D191" s="19"/>
      <c r="E191" s="19"/>
      <c r="G191" s="19"/>
    </row>
    <row r="192" spans="1:7" x14ac:dyDescent="0.3">
      <c r="A192" s="19"/>
      <c r="D192" s="19"/>
      <c r="E192" s="19"/>
      <c r="G192" s="19"/>
    </row>
    <row r="193" spans="1:7" x14ac:dyDescent="0.3">
      <c r="A193" s="19"/>
      <c r="D193" s="19"/>
      <c r="E193" s="19"/>
      <c r="G193" s="19"/>
    </row>
    <row r="194" spans="1:7" x14ac:dyDescent="0.3">
      <c r="A194" s="19"/>
      <c r="D194" s="19"/>
      <c r="E194" s="19"/>
      <c r="G194" s="19"/>
    </row>
    <row r="195" spans="1:7" x14ac:dyDescent="0.3">
      <c r="A195" s="19"/>
      <c r="D195" s="19"/>
      <c r="E195" s="19"/>
      <c r="G195" s="19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opLeftCell="B4" workbookViewId="0">
      <selection activeCell="E20" sqref="E20"/>
    </sheetView>
  </sheetViews>
  <sheetFormatPr baseColWidth="10" defaultRowHeight="14.4" x14ac:dyDescent="0.3"/>
  <cols>
    <col min="1" max="1" width="10.5546875" bestFit="1" customWidth="1"/>
    <col min="2" max="2" width="40.6640625" bestFit="1" customWidth="1"/>
    <col min="3" max="3" width="10.6640625" style="23" bestFit="1" customWidth="1"/>
    <col min="4" max="4" width="27.21875" bestFit="1" customWidth="1"/>
    <col min="5" max="5" width="10.5546875" bestFit="1" customWidth="1"/>
    <col min="6" max="6" width="16.5546875" bestFit="1" customWidth="1"/>
    <col min="7" max="7" width="12.5546875" customWidth="1"/>
    <col min="8" max="8" width="17.77734375" style="26" bestFit="1" customWidth="1"/>
    <col min="9" max="9" width="10.33203125" bestFit="1" customWidth="1"/>
  </cols>
  <sheetData>
    <row r="1" spans="1:9" ht="54" customHeight="1" thickTop="1" thickBot="1" x14ac:dyDescent="0.35">
      <c r="A1" s="1"/>
      <c r="B1" s="1"/>
      <c r="C1" s="6"/>
      <c r="D1" s="1"/>
      <c r="E1" s="37" t="s">
        <v>102</v>
      </c>
      <c r="F1" s="38"/>
      <c r="G1" s="12">
        <f>I3/C3</f>
        <v>0.25327592332668469</v>
      </c>
      <c r="H1" s="29" t="s">
        <v>16</v>
      </c>
      <c r="I1" s="13">
        <v>43343</v>
      </c>
    </row>
    <row r="2" spans="1:9" ht="54" thickTop="1" thickBot="1" x14ac:dyDescent="0.35">
      <c r="A2" s="14" t="s">
        <v>7</v>
      </c>
      <c r="B2" s="15" t="s">
        <v>8</v>
      </c>
      <c r="C2" s="27" t="s">
        <v>9</v>
      </c>
      <c r="D2" s="15" t="s">
        <v>17</v>
      </c>
      <c r="E2" s="14" t="s">
        <v>11</v>
      </c>
      <c r="F2" s="15" t="s">
        <v>12</v>
      </c>
      <c r="G2" s="9" t="s">
        <v>13</v>
      </c>
      <c r="H2" s="30" t="s">
        <v>18</v>
      </c>
      <c r="I2" s="9" t="s">
        <v>19</v>
      </c>
    </row>
    <row r="3" spans="1:9" ht="15" thickTop="1" x14ac:dyDescent="0.3">
      <c r="A3" s="16"/>
      <c r="B3" s="17"/>
      <c r="C3" s="28">
        <f>SUM(C4:C16)</f>
        <v>14213.550000000001</v>
      </c>
      <c r="D3" s="17"/>
      <c r="E3" s="16"/>
      <c r="F3" s="17"/>
      <c r="G3" s="18"/>
      <c r="H3" s="31" t="s">
        <v>20</v>
      </c>
      <c r="I3" s="32">
        <f>SUM(I4:I8)</f>
        <v>3599.95</v>
      </c>
    </row>
    <row r="4" spans="1:9" x14ac:dyDescent="0.3">
      <c r="A4" s="19">
        <v>43373</v>
      </c>
      <c r="B4" t="s">
        <v>213</v>
      </c>
      <c r="C4" s="23">
        <v>1265</v>
      </c>
      <c r="D4" t="s">
        <v>214</v>
      </c>
      <c r="E4" s="19">
        <v>43340</v>
      </c>
      <c r="F4" t="s">
        <v>215</v>
      </c>
      <c r="G4" s="19">
        <v>43341</v>
      </c>
      <c r="H4" s="26">
        <f>+$I$1-G4</f>
        <v>2</v>
      </c>
      <c r="I4" s="23">
        <f>+H4*C4</f>
        <v>2530</v>
      </c>
    </row>
    <row r="5" spans="1:9" x14ac:dyDescent="0.3">
      <c r="A5" s="19">
        <v>43373</v>
      </c>
      <c r="B5" t="s">
        <v>216</v>
      </c>
      <c r="C5" s="23">
        <v>48</v>
      </c>
      <c r="D5" t="s">
        <v>217</v>
      </c>
      <c r="E5" s="19">
        <v>43321</v>
      </c>
      <c r="F5" t="s">
        <v>218</v>
      </c>
      <c r="G5" s="19">
        <v>43321</v>
      </c>
      <c r="H5" s="26">
        <f t="shared" ref="H5:H13" si="0">+$I$1-G5</f>
        <v>22</v>
      </c>
      <c r="I5" s="23">
        <f t="shared" ref="I5:I13" si="1">+H5*C5</f>
        <v>1056</v>
      </c>
    </row>
    <row r="6" spans="1:9" x14ac:dyDescent="0.3">
      <c r="A6" s="19">
        <v>43373</v>
      </c>
      <c r="B6" t="s">
        <v>219</v>
      </c>
      <c r="C6" s="23">
        <v>9680</v>
      </c>
      <c r="D6" t="s">
        <v>220</v>
      </c>
      <c r="E6" s="19">
        <v>43312</v>
      </c>
      <c r="F6" t="s">
        <v>221</v>
      </c>
      <c r="G6" s="19">
        <v>43343</v>
      </c>
      <c r="H6" s="26">
        <f t="shared" si="0"/>
        <v>0</v>
      </c>
      <c r="I6" s="23">
        <f t="shared" si="1"/>
        <v>0</v>
      </c>
    </row>
    <row r="7" spans="1:9" x14ac:dyDescent="0.3">
      <c r="A7" s="19">
        <v>43373</v>
      </c>
      <c r="B7" t="s">
        <v>22</v>
      </c>
      <c r="C7" s="23">
        <v>5.1000000000000005</v>
      </c>
      <c r="D7" t="s">
        <v>222</v>
      </c>
      <c r="E7" s="19">
        <v>43342</v>
      </c>
      <c r="F7" t="s">
        <v>223</v>
      </c>
      <c r="G7" s="19">
        <v>43343</v>
      </c>
      <c r="H7" s="26">
        <f t="shared" si="0"/>
        <v>0</v>
      </c>
      <c r="I7" s="23">
        <f t="shared" si="1"/>
        <v>0</v>
      </c>
    </row>
    <row r="8" spans="1:9" x14ac:dyDescent="0.3">
      <c r="A8" s="19">
        <v>43373</v>
      </c>
      <c r="B8" t="s">
        <v>41</v>
      </c>
      <c r="C8" s="23">
        <v>13.95</v>
      </c>
      <c r="D8" t="s">
        <v>224</v>
      </c>
      <c r="E8" s="19">
        <v>43342</v>
      </c>
      <c r="F8" t="s">
        <v>225</v>
      </c>
      <c r="G8" s="19">
        <v>43342</v>
      </c>
      <c r="H8" s="26">
        <f t="shared" si="0"/>
        <v>1</v>
      </c>
      <c r="I8" s="23">
        <f t="shared" si="1"/>
        <v>13.95</v>
      </c>
    </row>
    <row r="9" spans="1:9" x14ac:dyDescent="0.3">
      <c r="A9" s="19">
        <v>43373</v>
      </c>
      <c r="B9" t="s">
        <v>128</v>
      </c>
      <c r="C9" s="23">
        <v>193.6</v>
      </c>
      <c r="D9" t="s">
        <v>226</v>
      </c>
      <c r="E9" s="19">
        <v>43272</v>
      </c>
      <c r="F9" t="s">
        <v>227</v>
      </c>
      <c r="G9" s="19">
        <v>43342</v>
      </c>
      <c r="H9" s="26">
        <f t="shared" si="0"/>
        <v>1</v>
      </c>
      <c r="I9" s="23">
        <f t="shared" si="1"/>
        <v>193.6</v>
      </c>
    </row>
    <row r="10" spans="1:9" x14ac:dyDescent="0.3">
      <c r="A10" s="19">
        <v>43373</v>
      </c>
      <c r="B10" t="s">
        <v>49</v>
      </c>
      <c r="C10" s="23">
        <v>248.6</v>
      </c>
      <c r="D10" t="s">
        <v>228</v>
      </c>
      <c r="E10" s="19">
        <v>43341</v>
      </c>
      <c r="F10" t="s">
        <v>229</v>
      </c>
      <c r="G10" s="19">
        <v>43341</v>
      </c>
      <c r="H10" s="26">
        <f t="shared" si="0"/>
        <v>2</v>
      </c>
      <c r="I10" s="23">
        <f t="shared" si="1"/>
        <v>497.2</v>
      </c>
    </row>
    <row r="11" spans="1:9" x14ac:dyDescent="0.3">
      <c r="A11" s="19">
        <v>43373</v>
      </c>
      <c r="B11" t="s">
        <v>64</v>
      </c>
      <c r="C11" s="23">
        <v>399.3</v>
      </c>
      <c r="D11" t="s">
        <v>230</v>
      </c>
      <c r="E11" s="19">
        <v>43341</v>
      </c>
      <c r="F11" t="s">
        <v>231</v>
      </c>
      <c r="G11" s="19">
        <v>43341</v>
      </c>
      <c r="H11" s="26">
        <f t="shared" si="0"/>
        <v>2</v>
      </c>
      <c r="I11" s="23">
        <f t="shared" si="1"/>
        <v>798.6</v>
      </c>
    </row>
    <row r="12" spans="1:9" x14ac:dyDescent="0.3">
      <c r="A12" s="19">
        <v>43373</v>
      </c>
      <c r="B12" t="s">
        <v>40</v>
      </c>
      <c r="C12" s="23">
        <v>2150</v>
      </c>
      <c r="D12" t="s">
        <v>232</v>
      </c>
      <c r="E12" s="19">
        <v>43312</v>
      </c>
      <c r="F12" t="s">
        <v>233</v>
      </c>
      <c r="G12" s="19">
        <v>43340</v>
      </c>
      <c r="H12" s="26">
        <f t="shared" si="0"/>
        <v>3</v>
      </c>
      <c r="I12" s="23">
        <f t="shared" si="1"/>
        <v>6450</v>
      </c>
    </row>
    <row r="13" spans="1:9" x14ac:dyDescent="0.3">
      <c r="A13" s="19">
        <v>43373</v>
      </c>
      <c r="B13" t="s">
        <v>42</v>
      </c>
      <c r="C13" s="23">
        <v>210</v>
      </c>
      <c r="D13" t="s">
        <v>234</v>
      </c>
      <c r="E13" s="19">
        <v>43339</v>
      </c>
      <c r="F13" t="s">
        <v>235</v>
      </c>
      <c r="G13" s="19">
        <v>43339</v>
      </c>
      <c r="H13" s="26">
        <f t="shared" si="0"/>
        <v>4</v>
      </c>
      <c r="I13" s="23">
        <f t="shared" si="1"/>
        <v>840</v>
      </c>
    </row>
    <row r="14" spans="1:9" x14ac:dyDescent="0.3">
      <c r="A14" s="19"/>
      <c r="E14" s="19"/>
      <c r="G14" s="19"/>
      <c r="I14" s="23"/>
    </row>
    <row r="15" spans="1:9" x14ac:dyDescent="0.3">
      <c r="A15" s="19"/>
      <c r="E15" s="19"/>
      <c r="G15" s="19"/>
      <c r="I15" s="23"/>
    </row>
    <row r="16" spans="1:9" x14ac:dyDescent="0.3">
      <c r="A16" s="19"/>
      <c r="E16" s="19"/>
      <c r="G16" s="19"/>
      <c r="I16" s="23"/>
    </row>
    <row r="17" spans="1:5" x14ac:dyDescent="0.3">
      <c r="A17" s="19"/>
      <c r="E17" s="19"/>
    </row>
  </sheetData>
  <autoFilter ref="A2:I16"/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pagadas agosto 2018</vt:lpstr>
      <vt:lpstr>no pagadas agosto 2018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García</dc:creator>
  <cp:lastModifiedBy>Patricia García</cp:lastModifiedBy>
  <dcterms:created xsi:type="dcterms:W3CDTF">2018-08-08T08:41:44Z</dcterms:created>
  <dcterms:modified xsi:type="dcterms:W3CDTF">2018-09-04T10:43:46Z</dcterms:modified>
</cp:coreProperties>
</file>