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7280" windowHeight="5844"/>
  </bookViews>
  <sheets>
    <sheet name="resumen" sheetId="1" r:id="rId1"/>
    <sheet name="pagadas julio 2018" sheetId="2" r:id="rId2"/>
    <sheet name="no pagadas julio 2018" sheetId="3" r:id="rId3"/>
  </sheets>
  <definedNames>
    <definedName name="_xlnm._FilterDatabase" localSheetId="2" hidden="1">'no pagadas julio 2018'!$A$2:$I$30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H7" i="2"/>
  <c r="I6" i="2"/>
  <c r="D4" i="1"/>
  <c r="C4" i="1"/>
  <c r="G1" i="3"/>
  <c r="I8" i="3"/>
  <c r="I10" i="3"/>
  <c r="I21" i="3"/>
  <c r="I26" i="3"/>
  <c r="H5" i="3"/>
  <c r="I5" i="3" s="1"/>
  <c r="H6" i="3"/>
  <c r="I6" i="3" s="1"/>
  <c r="H7" i="3"/>
  <c r="I7" i="3" s="1"/>
  <c r="H8" i="3"/>
  <c r="H9" i="3"/>
  <c r="I9" i="3" s="1"/>
  <c r="H10" i="3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H22" i="3"/>
  <c r="I22" i="3" s="1"/>
  <c r="H23" i="3"/>
  <c r="I23" i="3" s="1"/>
  <c r="H24" i="3"/>
  <c r="I24" i="3" s="1"/>
  <c r="H25" i="3"/>
  <c r="I25" i="3" s="1"/>
  <c r="H26" i="3"/>
  <c r="H27" i="3"/>
  <c r="I27" i="3" s="1"/>
  <c r="H28" i="3"/>
  <c r="I28" i="3" s="1"/>
  <c r="H29" i="3"/>
  <c r="I29" i="3" s="1"/>
  <c r="H30" i="3"/>
  <c r="I30" i="3" s="1"/>
  <c r="H4" i="3"/>
  <c r="I4" i="3" s="1"/>
  <c r="C3" i="3"/>
  <c r="B4" i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I3" i="3" l="1"/>
  <c r="F2" i="2"/>
  <c r="A4" i="1" s="1"/>
  <c r="E4" i="1" s="1"/>
</calcChain>
</file>

<file path=xl/sharedStrings.xml><?xml version="1.0" encoding="utf-8"?>
<sst xmlns="http://schemas.openxmlformats.org/spreadsheetml/2006/main" count="493" uniqueCount="400">
  <si>
    <t>TOTAL PAGOS EFECTUADOS EN EL MES</t>
  </si>
  <si>
    <t>TOTAL PENDIENTE DE PAGO EN EL MES</t>
  </si>
  <si>
    <t>RATIO DE OPERACIONES PAGADAS</t>
  </si>
  <si>
    <t>IMPORTE PAGOS REALIZADOS</t>
  </si>
  <si>
    <t>RATIO OPERACIONES PENDIENTES DE PAGO</t>
  </si>
  <si>
    <t>IMPORTES PAGOS PENDIENTES</t>
  </si>
  <si>
    <t>PMP Mensual         (en dias)</t>
  </si>
  <si>
    <t xml:space="preserve"> PERIODO MEDIO DE PAGO  - JULIO 2018                                                                                                                                             FUNDACIÓN TURISMO VALÈNCIA DE LA COMUNITAT VALENCIANA</t>
  </si>
  <si>
    <t>fechavto</t>
  </si>
  <si>
    <t>nomprov</t>
  </si>
  <si>
    <t>importe</t>
  </si>
  <si>
    <t>fpago</t>
  </si>
  <si>
    <t>fecfra</t>
  </si>
  <si>
    <t>factura</t>
  </si>
  <si>
    <t>fecha conformidad</t>
  </si>
  <si>
    <t>Nº dias de pago</t>
  </si>
  <si>
    <t>Dias pago x importe</t>
  </si>
  <si>
    <t>Último día del periodo</t>
  </si>
  <si>
    <t>concepto</t>
  </si>
  <si>
    <t>Nº Días pdtes. Pago</t>
  </si>
  <si>
    <t>Día pdtes pago x importe pdte pago</t>
  </si>
  <si>
    <t>fperiodo-(fregistro)</t>
  </si>
  <si>
    <t>TIPOGRAFIA BERNES S.L.</t>
  </si>
  <si>
    <t>1378</t>
  </si>
  <si>
    <t>1401</t>
  </si>
  <si>
    <t>1413</t>
  </si>
  <si>
    <t>AC HOTEL VALENCIA S.R.LU</t>
  </si>
  <si>
    <t>18010190</t>
  </si>
  <si>
    <t>INSTITUTO DE TURISMO DE ESPAÑA</t>
  </si>
  <si>
    <t>195/2018</t>
  </si>
  <si>
    <t>AE GESTIO S.L.</t>
  </si>
  <si>
    <t>000538</t>
  </si>
  <si>
    <t>DIGITAL BRAND &amp; COMUNICATION GROUP SL</t>
  </si>
  <si>
    <t>180392</t>
  </si>
  <si>
    <t>180413</t>
  </si>
  <si>
    <t>180422</t>
  </si>
  <si>
    <t>180435</t>
  </si>
  <si>
    <t>GEA LLIBRES S.L</t>
  </si>
  <si>
    <t>040/005135</t>
  </si>
  <si>
    <t>FRANCE LOGEAY, MARIE</t>
  </si>
  <si>
    <t>37</t>
  </si>
  <si>
    <t>BENLLIURE GASTRONOMIKA S.L( RTE ORIO)</t>
  </si>
  <si>
    <t>TF-B1822034</t>
  </si>
  <si>
    <t>TRANSVIA  S.L.</t>
  </si>
  <si>
    <t>A-0700150</t>
  </si>
  <si>
    <t>RESTAURANTE KAYMUS S.L</t>
  </si>
  <si>
    <t>017017</t>
  </si>
  <si>
    <t>HOTEL PRIMUS VALENCIA S.L.U</t>
  </si>
  <si>
    <t>01 1817789</t>
  </si>
  <si>
    <t>TURIANORTE S.L. INTERXPRESS</t>
  </si>
  <si>
    <t>18065</t>
  </si>
  <si>
    <t>VIAJES TRANSVIA TOURS S.L.</t>
  </si>
  <si>
    <t>V/06002447/18</t>
  </si>
  <si>
    <t>V/06002445/18</t>
  </si>
  <si>
    <t>IMPRENTA ROMEU  S.L.</t>
  </si>
  <si>
    <t>A2683</t>
  </si>
  <si>
    <t>A. J. VALENCIA GUIAS S.L.</t>
  </si>
  <si>
    <t>665/18</t>
  </si>
  <si>
    <t>692/18</t>
  </si>
  <si>
    <t>739/18</t>
  </si>
  <si>
    <t>AUTOBUSES VIALCO S.L.</t>
  </si>
  <si>
    <t>0018/060096</t>
  </si>
  <si>
    <t>CONS. PALACIO CONGRESOS VCIA.</t>
  </si>
  <si>
    <t>20180081</t>
  </si>
  <si>
    <t>MEDIA MARKT CAMPANAR COMPUTE-FOTO SA</t>
  </si>
  <si>
    <t>60698599</t>
  </si>
  <si>
    <t>606978990</t>
  </si>
  <si>
    <t>MEYDIS  S.L.</t>
  </si>
  <si>
    <t>20183006000079</t>
  </si>
  <si>
    <t>2018FV000150</t>
  </si>
  <si>
    <t>ASOC. CULTURAL TURISMO Y ARTE (TURIART)</t>
  </si>
  <si>
    <t>A18/000148</t>
  </si>
  <si>
    <t>SERVICIOS AUXILIARES TURIART, S.L.</t>
  </si>
  <si>
    <t>A18/000119</t>
  </si>
  <si>
    <t>C.A.C. S.A.</t>
  </si>
  <si>
    <t>918/5338/2018</t>
  </si>
  <si>
    <t>918/5344/2018</t>
  </si>
  <si>
    <t>918/5346/2018</t>
  </si>
  <si>
    <t>ANTENNA AUDIO LTD</t>
  </si>
  <si>
    <t>3586</t>
  </si>
  <si>
    <t>3390</t>
  </si>
  <si>
    <t>3810</t>
  </si>
  <si>
    <t>3900</t>
  </si>
  <si>
    <t>ILMO. AYTO. VALENCIA</t>
  </si>
  <si>
    <t>2018/14</t>
  </si>
  <si>
    <t>SEND POSIDON S.L.</t>
  </si>
  <si>
    <t>2018/FV00150</t>
  </si>
  <si>
    <t>H SANTOS D. S.L. HOTEL LAS ARENAS</t>
  </si>
  <si>
    <t>VAL071181178</t>
  </si>
  <si>
    <t>VAL0711811322</t>
  </si>
  <si>
    <t>ASMEN DISTRIBUCION, S.L.</t>
  </si>
  <si>
    <t>N 2018/001235</t>
  </si>
  <si>
    <t>MENTJA MELO, S.L. (RTE. OCHO Y MEDIO)</t>
  </si>
  <si>
    <t>FE2-18/250</t>
  </si>
  <si>
    <t>HOTEL ALAMEDA VALENCIA, S.L. (WESTIN)</t>
  </si>
  <si>
    <t>233304</t>
  </si>
  <si>
    <t>FERROCARRILS GENERALITAT VCANA.</t>
  </si>
  <si>
    <t>7018100367</t>
  </si>
  <si>
    <t>7018100418</t>
  </si>
  <si>
    <t>INSTITUTO CALIDAD TURISTICA ESPAÑOLA</t>
  </si>
  <si>
    <t>157/18</t>
  </si>
  <si>
    <t>517/18</t>
  </si>
  <si>
    <t>PALMA TOOLS S.L.</t>
  </si>
  <si>
    <t>C/28/18</t>
  </si>
  <si>
    <t>ESTABLECIMIENTOS VELARTE, S.L.</t>
  </si>
  <si>
    <t>1806F/45</t>
  </si>
  <si>
    <t>RAIN FOREST VALENCIA, S.A.</t>
  </si>
  <si>
    <t>A1800000004455</t>
  </si>
  <si>
    <t>A180000000444</t>
  </si>
  <si>
    <t>RESCORVAL, SL</t>
  </si>
  <si>
    <t>893</t>
  </si>
  <si>
    <t>2144</t>
  </si>
  <si>
    <t>2324</t>
  </si>
  <si>
    <t>WHITE MS PRODUCCIONES SL (LA BULERIA)</t>
  </si>
  <si>
    <t>A180088</t>
  </si>
  <si>
    <t>LORADMI ADMINISTRACIONES, S.L.</t>
  </si>
  <si>
    <t>2T 2018 BAJO A</t>
  </si>
  <si>
    <t>2T 2018 BAJO D</t>
  </si>
  <si>
    <t>2T 2018 PLAZA 8</t>
  </si>
  <si>
    <t>2T 2018 PLAZA 1</t>
  </si>
  <si>
    <t>2T 2018 PZ 167</t>
  </si>
  <si>
    <t>ASOCIACION HISPANO JAPONESA DE TURISMO</t>
  </si>
  <si>
    <t>1193</t>
  </si>
  <si>
    <t>MARCO MARCO MANUEL I CIA C.B (RTE MATEU)</t>
  </si>
  <si>
    <t>000060</t>
  </si>
  <si>
    <t>000074</t>
  </si>
  <si>
    <t>SUITEHOTEL S.L (ADHOC)</t>
  </si>
  <si>
    <t>1.533</t>
  </si>
  <si>
    <t>DIGITAL MARKET(COMERCIAL JM SUBIRATS S.L</t>
  </si>
  <si>
    <t>A/406</t>
  </si>
  <si>
    <t>HIJOS DE AMPARO TAMARIT SL- PUERTA MAR</t>
  </si>
  <si>
    <t>067/2018</t>
  </si>
  <si>
    <t>LA BODEGUITA DE MARIA 1994 S.L</t>
  </si>
  <si>
    <t>001028</t>
  </si>
  <si>
    <t>SEHRVENPA S.L (SHV VENDING)</t>
  </si>
  <si>
    <t>2 000033</t>
  </si>
  <si>
    <t>PALMERO ROVIRA CAROLINA (LIBER TOURS)</t>
  </si>
  <si>
    <t>C013</t>
  </si>
  <si>
    <t>ZASA 2011 HOSTELERIA SL (CERV.NAVELLOS)</t>
  </si>
  <si>
    <t>b-23</t>
  </si>
  <si>
    <t>b-37</t>
  </si>
  <si>
    <t>VIAJES PRIVILEGE S.L</t>
  </si>
  <si>
    <t>B-093/18</t>
  </si>
  <si>
    <t>B-094/18</t>
  </si>
  <si>
    <t>SERVICIOS DEL PRINCIPADO S.A.( ALSA)</t>
  </si>
  <si>
    <t>029/0037/300618</t>
  </si>
  <si>
    <t>CENTRO DE ARTESANIA DE C.V.</t>
  </si>
  <si>
    <t>A00100</t>
  </si>
  <si>
    <t>KIM DISCOVERING VALENCIA S.L</t>
  </si>
  <si>
    <t>IKT/2018-113</t>
  </si>
  <si>
    <t>KMT/2018-111</t>
  </si>
  <si>
    <t>KXT/2018-110</t>
  </si>
  <si>
    <t>MT/2018-106</t>
  </si>
  <si>
    <t>ALCALA-SANTAELLA CASANOVA MARGARITA</t>
  </si>
  <si>
    <t>MA01835</t>
  </si>
  <si>
    <t>SH OPTIMIZA EN RED S.L</t>
  </si>
  <si>
    <t>2087-18</t>
  </si>
  <si>
    <t>ART VALENCIA 2002 TURISMO CULTURAL S.L</t>
  </si>
  <si>
    <t>18/A-045</t>
  </si>
  <si>
    <t>CIVIRED-CONSULTORIA INFORM. V R, SL</t>
  </si>
  <si>
    <t>18/000076</t>
  </si>
  <si>
    <t>18/000077</t>
  </si>
  <si>
    <t>18/000099</t>
  </si>
  <si>
    <t>CONSELL. VIVIENDA, OBRAS PBCAS. Y VERT T</t>
  </si>
  <si>
    <t>60/2018</t>
  </si>
  <si>
    <t>DE TORRES &amp; AÑÓN GEST. OCIO Y TURISMO SL</t>
  </si>
  <si>
    <t>A-0054</t>
  </si>
  <si>
    <t>D-0021</t>
  </si>
  <si>
    <t>DO YOUBIKE, SLNE</t>
  </si>
  <si>
    <t>000100088</t>
  </si>
  <si>
    <t>100096</t>
  </si>
  <si>
    <t>EL PALMAR, C.B.</t>
  </si>
  <si>
    <t>1777</t>
  </si>
  <si>
    <t>AVANCE DE PUBLICIDAD, S.L.</t>
  </si>
  <si>
    <t>1 000296</t>
  </si>
  <si>
    <t>1 000358</t>
  </si>
  <si>
    <t>CITY STYLE MODA SLU (ROBIN RUTH)</t>
  </si>
  <si>
    <t>2072</t>
  </si>
  <si>
    <t>LA CUINA DELS NOSTRES IAIOS S.L(CIGRONA)</t>
  </si>
  <si>
    <t>A20180129</t>
  </si>
  <si>
    <t>ADIF ALTA VELOCIDAD</t>
  </si>
  <si>
    <t>1801508597</t>
  </si>
  <si>
    <t>1801508596</t>
  </si>
  <si>
    <t>1801508598</t>
  </si>
  <si>
    <t>AENA S.A</t>
  </si>
  <si>
    <t>41/1850796268</t>
  </si>
  <si>
    <t>41/1850804289</t>
  </si>
  <si>
    <t>41/370105811</t>
  </si>
  <si>
    <t>FAITEM PLUS PROMOCIONES S.L</t>
  </si>
  <si>
    <t>20390</t>
  </si>
  <si>
    <t>20401</t>
  </si>
  <si>
    <t>20411</t>
  </si>
  <si>
    <t>A COCINAR, S.L.</t>
  </si>
  <si>
    <t>115/2018</t>
  </si>
  <si>
    <t>117/2018</t>
  </si>
  <si>
    <t>GRAFIQUES MARAL CANALS S.L.U</t>
  </si>
  <si>
    <t>747</t>
  </si>
  <si>
    <t>GRESA JOSE MIQUEL (LA PURISIMA)</t>
  </si>
  <si>
    <t>238</t>
  </si>
  <si>
    <t>BISTRO COLON S.L</t>
  </si>
  <si>
    <t>49.128/2018</t>
  </si>
  <si>
    <t>49.962/2018</t>
  </si>
  <si>
    <t>AVANQUA OCEANOGRAFIC-AGORA, S.L.</t>
  </si>
  <si>
    <t>1-180002858</t>
  </si>
  <si>
    <t>ATBT VALENCIA S.L.</t>
  </si>
  <si>
    <t>135/18</t>
  </si>
  <si>
    <t>NET DESIGN STUDIO S.L.</t>
  </si>
  <si>
    <t>2018-000315</t>
  </si>
  <si>
    <t>FUSTERIA TECNICA MATAS, S.L.</t>
  </si>
  <si>
    <t>18/300</t>
  </si>
  <si>
    <t>ILUNION LIMPIEZA Y MEDIOAMBIENTE S.A</t>
  </si>
  <si>
    <t>6400678309</t>
  </si>
  <si>
    <t>BROSETA ABOGADOS S.L.U</t>
  </si>
  <si>
    <t>BA1807-000069</t>
  </si>
  <si>
    <t>GENERA QUATRO, S.L.</t>
  </si>
  <si>
    <t>18002489</t>
  </si>
  <si>
    <t>18002978</t>
  </si>
  <si>
    <t>18003322</t>
  </si>
  <si>
    <t>18003419</t>
  </si>
  <si>
    <t>18003420</t>
  </si>
  <si>
    <t>18003628</t>
  </si>
  <si>
    <t>CASINO MUÑOZ PABLO</t>
  </si>
  <si>
    <t>013-2018</t>
  </si>
  <si>
    <t>014-2018</t>
  </si>
  <si>
    <t>015-2018</t>
  </si>
  <si>
    <t>VISITALBUFERA, C.B.</t>
  </si>
  <si>
    <t>F-628</t>
  </si>
  <si>
    <t>F-629</t>
  </si>
  <si>
    <t>GLOBALLY EVENTOS Y COMUNICACIONES S.A</t>
  </si>
  <si>
    <t>FAC-MAD18-00656</t>
  </si>
  <si>
    <t>EL TRESOR DE LA LOLITA S.L (EL COLMADO D</t>
  </si>
  <si>
    <t>ET2018/008</t>
  </si>
  <si>
    <t>ET2018/009</t>
  </si>
  <si>
    <t>GARCIA MENDEZ RAFAEL</t>
  </si>
  <si>
    <t>017/2018</t>
  </si>
  <si>
    <t>NOU RACO RESTAURANTE, S.L</t>
  </si>
  <si>
    <t>FA 239</t>
  </si>
  <si>
    <t>ESTEVE MARES JOAQUIN</t>
  </si>
  <si>
    <t>48/2018</t>
  </si>
  <si>
    <t>TRINIDAD MARTINEZ, M DOLORES (VLC ABOUT)</t>
  </si>
  <si>
    <t>233</t>
  </si>
  <si>
    <t>LEAN LEMON S.L(RATE NOW)</t>
  </si>
  <si>
    <t>2018461</t>
  </si>
  <si>
    <t>HIDIMAR S.A - HOTEL DIMAR</t>
  </si>
  <si>
    <t>F18 6845</t>
  </si>
  <si>
    <t>F18 6944</t>
  </si>
  <si>
    <t>F18 7123</t>
  </si>
  <si>
    <t>F18 7124</t>
  </si>
  <si>
    <t>ALCOSERRA 2014 S.L (GOYA GALLERY RTE)</t>
  </si>
  <si>
    <t>000100050</t>
  </si>
  <si>
    <t>LIBRERIA VANAOL, SL (SARGANTANA)</t>
  </si>
  <si>
    <t>CV/7100600</t>
  </si>
  <si>
    <t>ATLAS SERVICIOS EMPRESARIALES S.A.U</t>
  </si>
  <si>
    <t>9610610003226</t>
  </si>
  <si>
    <t>PIMPERNELLE S.L (RTE RIFF)</t>
  </si>
  <si>
    <t>001027</t>
  </si>
  <si>
    <t>CATERVALENCIA S.L</t>
  </si>
  <si>
    <t>2018/1625/250</t>
  </si>
  <si>
    <t>BARBER MOYA JORGE</t>
  </si>
  <si>
    <t>97</t>
  </si>
  <si>
    <t>NAVARRO SANCHEZ ALEJANDRO</t>
  </si>
  <si>
    <t>18032</t>
  </si>
  <si>
    <t>SESDERMA S.L</t>
  </si>
  <si>
    <t>111825289</t>
  </si>
  <si>
    <t>111825290</t>
  </si>
  <si>
    <t>PARRILLA GRAULLERA ANTONIO</t>
  </si>
  <si>
    <t>113</t>
  </si>
  <si>
    <t>251</t>
  </si>
  <si>
    <t>257</t>
  </si>
  <si>
    <t>258</t>
  </si>
  <si>
    <t>294</t>
  </si>
  <si>
    <t>THR ASESORES EN TURISMO HOSTELERIA Y REC</t>
  </si>
  <si>
    <t>18-06VR001</t>
  </si>
  <si>
    <t>FERRERO M,AS VICENTE FCO</t>
  </si>
  <si>
    <t>4</t>
  </si>
  <si>
    <t>GRAFO S.A</t>
  </si>
  <si>
    <t>G186F154</t>
  </si>
  <si>
    <t>FINEST DESTINATION MANAGEMENT SERVICES S</t>
  </si>
  <si>
    <t>201865</t>
  </si>
  <si>
    <t>201872</t>
  </si>
  <si>
    <t>201873</t>
  </si>
  <si>
    <t>ADDO IMPRESORES S.L</t>
  </si>
  <si>
    <t>181007</t>
  </si>
  <si>
    <t>LA FALCONERA C.B (2 ESTACIONES)</t>
  </si>
  <si>
    <t>00016</t>
  </si>
  <si>
    <t>LOPEZ PEREZ, ADOLFO (FANDI)</t>
  </si>
  <si>
    <t>0870-18</t>
  </si>
  <si>
    <t>GARCIA MASCARAQUE MOLINA PRADOS, JOSE LU</t>
  </si>
  <si>
    <t>30/2018</t>
  </si>
  <si>
    <t>BALLESTER-OLMOS MOLINS BEGOÑA</t>
  </si>
  <si>
    <t>FBB018-0288</t>
  </si>
  <si>
    <t>GRUPO DIARIO IMPRENTA S.L</t>
  </si>
  <si>
    <t>180312</t>
  </si>
  <si>
    <t>EXCLUSIVE CARS&amp; DRIVERS S.L</t>
  </si>
  <si>
    <t>E18/489</t>
  </si>
  <si>
    <t>MUSIC RESORT S.LA(PALAU ALAMEDA)</t>
  </si>
  <si>
    <t>VX 15</t>
  </si>
  <si>
    <t>EJARQUE GARIN PABLO</t>
  </si>
  <si>
    <t>F18021</t>
  </si>
  <si>
    <t>TANDEM GASTRONOMICO S.L (DOÑA PETRONA)</t>
  </si>
  <si>
    <t>000031</t>
  </si>
  <si>
    <t>000032</t>
  </si>
  <si>
    <t>ENASIA GESTION S.L</t>
  </si>
  <si>
    <t>044/2018</t>
  </si>
  <si>
    <t>FEEDBACK CULTURAL S.L</t>
  </si>
  <si>
    <t>2018-0001</t>
  </si>
  <si>
    <t>GUIPONS S.L</t>
  </si>
  <si>
    <t>FV-121418</t>
  </si>
  <si>
    <t>FV-122392</t>
  </si>
  <si>
    <t>FV-122487</t>
  </si>
  <si>
    <t>PREMIUM MARKETING INC.</t>
  </si>
  <si>
    <t>IN-0931</t>
  </si>
  <si>
    <t>UBM AVIATION ROUTES LIMITED</t>
  </si>
  <si>
    <t>10274115</t>
  </si>
  <si>
    <t>EASYVOYAGE SAS</t>
  </si>
  <si>
    <t>2500-1806FACLI0</t>
  </si>
  <si>
    <t>SARL INDIGO UNLIMITED</t>
  </si>
  <si>
    <t>FH118-2018</t>
  </si>
  <si>
    <t>JOIE DE VIVRE B.V.</t>
  </si>
  <si>
    <t>18600128</t>
  </si>
  <si>
    <t>TUI BELGIUM NV</t>
  </si>
  <si>
    <t>20181224</t>
  </si>
  <si>
    <t>20181225</t>
  </si>
  <si>
    <t>BELFAST INTRNATIONAL AIRPORT LTD</t>
  </si>
  <si>
    <t>SIN007639</t>
  </si>
  <si>
    <t>INTERNET PLUS NETWORKS LLC</t>
  </si>
  <si>
    <t>00000003189</t>
  </si>
  <si>
    <t>VRM MEDIASALES GMHB</t>
  </si>
  <si>
    <t>62420838</t>
  </si>
  <si>
    <t>62420839</t>
  </si>
  <si>
    <t>62420843</t>
  </si>
  <si>
    <t>HOLIDAYCHECK AG</t>
  </si>
  <si>
    <t>5001131</t>
  </si>
  <si>
    <t>VERKEERSBUREAUS.INFO</t>
  </si>
  <si>
    <t>201880086</t>
  </si>
  <si>
    <t>RATIO DE LAS OPERACIONES PAGADAS DE JULIO 2018</t>
  </si>
  <si>
    <t>RATIO DE LAS OPERACIONES PENDIENTES DE PAGO JULIO 2018</t>
  </si>
  <si>
    <t>PAGO S/FRA:040/005874</t>
  </si>
  <si>
    <t>040/005874</t>
  </si>
  <si>
    <t>PAGO S/FRA:01 1820120</t>
  </si>
  <si>
    <t>01 1820120</t>
  </si>
  <si>
    <t>PAGO S/FRA:V/07003060/18</t>
  </si>
  <si>
    <t>V/07003060/18</t>
  </si>
  <si>
    <t>PAGO S/FRA:V/07003061/18</t>
  </si>
  <si>
    <t>V/07003061/18</t>
  </si>
  <si>
    <t>HERRERO Y ASOCIADOS  S.L.</t>
  </si>
  <si>
    <t>PAGO S/FRA:01812768</t>
  </si>
  <si>
    <t>01812768</t>
  </si>
  <si>
    <t>PAGO S/FRA:01815863</t>
  </si>
  <si>
    <t>01815863</t>
  </si>
  <si>
    <t>PAGO S/FRA:01815865</t>
  </si>
  <si>
    <t>01815865</t>
  </si>
  <si>
    <t>PRO RED COMUNICACIONES, S.L.</t>
  </si>
  <si>
    <t>PAGO S/FRA:9227926</t>
  </si>
  <si>
    <t>9227926</t>
  </si>
  <si>
    <t>PAGO S/FRA:9232894</t>
  </si>
  <si>
    <t>9232894</t>
  </si>
  <si>
    <t>MASTER II, S.L.</t>
  </si>
  <si>
    <t>PAGO S/FRA:Z-18001364</t>
  </si>
  <si>
    <t>Z-18001364</t>
  </si>
  <si>
    <t>PAGO S/FRA:Z-18001363</t>
  </si>
  <si>
    <t>Z-18001363</t>
  </si>
  <si>
    <t>PAGO S/FRA:Z-18001362</t>
  </si>
  <si>
    <t>Z-18001362</t>
  </si>
  <si>
    <t>PAGO S/FRA:918/6450/2018</t>
  </si>
  <si>
    <t>918/6450/2018</t>
  </si>
  <si>
    <t>ACCIONA-CIA. TRASMEDITERRANEA SA</t>
  </si>
  <si>
    <t>PAGO S/FRA:17R2018000276</t>
  </si>
  <si>
    <t>17R2018000276</t>
  </si>
  <si>
    <t>PAGO S/FRA:A180000000536</t>
  </si>
  <si>
    <t>A180000000536</t>
  </si>
  <si>
    <t>PAGO S/FRA:18/A-048</t>
  </si>
  <si>
    <t>18/A-048</t>
  </si>
  <si>
    <t>PAGO S/FRA:1 000366</t>
  </si>
  <si>
    <t>1 000366</t>
  </si>
  <si>
    <t>CANON ESPAÑA S.A</t>
  </si>
  <si>
    <t>PAGO S/FRA:841812216</t>
  </si>
  <si>
    <t>841812216</t>
  </si>
  <si>
    <t>CM VOCENTO, SAU - ABC</t>
  </si>
  <si>
    <t>PAGO S/FRA:046IN2018507</t>
  </si>
  <si>
    <t>046IN2018507</t>
  </si>
  <si>
    <t>PAGO S/FRA:046IN2018768</t>
  </si>
  <si>
    <t>046IN2018768</t>
  </si>
  <si>
    <t>PAGO S/FRA:FAC-MAD18-00764</t>
  </si>
  <si>
    <t>FAC-MAD18-00764</t>
  </si>
  <si>
    <t>PAGO S/FRA:243</t>
  </si>
  <si>
    <t>243</t>
  </si>
  <si>
    <t>PAGO S/FRA:2018511</t>
  </si>
  <si>
    <t>2018511</t>
  </si>
  <si>
    <t>NUNSYS S.L</t>
  </si>
  <si>
    <t>PAGO S/FRA:FV1807-01268</t>
  </si>
  <si>
    <t>FV1807-01268</t>
  </si>
  <si>
    <t>LEADING HOSPITALITY S.L</t>
  </si>
  <si>
    <t>S/Fra.: 1080368</t>
  </si>
  <si>
    <t>1080368</t>
  </si>
  <si>
    <t>PAGO S/FRA:E18/512</t>
  </si>
  <si>
    <t>E18/512</t>
  </si>
  <si>
    <t>ENAT ASBL.</t>
  </si>
  <si>
    <t>PAGO S/FRA:ENAT CODE 11920</t>
  </si>
  <si>
    <t>ENAT CODE 11920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</si>
</sst>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1" fillId="3" borderId="4" xfId="1" applyNumberFormat="1" applyFill="1" applyBorder="1" applyAlignment="1">
      <alignment horizontal="center" vertical="center"/>
    </xf>
    <xf numFmtId="4" fontId="3" fillId="3" borderId="4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2" fontId="3" fillId="4" borderId="3" xfId="1" applyNumberFormat="1" applyFont="1" applyFill="1" applyBorder="1" applyAlignment="1">
      <alignment horizontal="center" vertical="center" wrapText="1"/>
    </xf>
    <xf numFmtId="164" fontId="1" fillId="0" borderId="0" xfId="1" applyNumberFormat="1"/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2" fontId="3" fillId="4" borderId="3" xfId="1" applyNumberFormat="1" applyFont="1" applyFill="1" applyBorder="1" applyAlignment="1">
      <alignment horizontal="center" vertical="center"/>
    </xf>
    <xf numFmtId="14" fontId="3" fillId="7" borderId="0" xfId="1" applyNumberFormat="1" applyFont="1" applyFill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164" fontId="3" fillId="5" borderId="0" xfId="1" applyNumberFormat="1" applyFont="1" applyFill="1"/>
    <xf numFmtId="164" fontId="0" fillId="0" borderId="0" xfId="0" applyNumberFormat="1"/>
    <xf numFmtId="1" fontId="1" fillId="0" borderId="0" xfId="1" applyNumberFormat="1" applyAlignment="1">
      <alignment horizontal="center" vertical="center"/>
    </xf>
    <xf numFmtId="1" fontId="3" fillId="5" borderId="4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4" fontId="3" fillId="6" borderId="4" xfId="1" applyNumberFormat="1" applyFont="1" applyFill="1" applyBorder="1" applyAlignment="1">
      <alignment horizontal="center" vertical="center"/>
    </xf>
    <xf numFmtId="164" fontId="3" fillId="6" borderId="0" xfId="1" applyNumberFormat="1" applyFont="1" applyFill="1" applyBorder="1" applyAlignment="1">
      <alignment horizontal="center" vertical="center"/>
    </xf>
    <xf numFmtId="1" fontId="3" fillId="7" borderId="0" xfId="1" applyNumberFormat="1" applyFont="1" applyFill="1" applyAlignment="1">
      <alignment horizontal="center" vertical="center" wrapText="1"/>
    </xf>
    <xf numFmtId="1" fontId="3" fillId="6" borderId="4" xfId="1" applyNumberFormat="1" applyFont="1" applyFill="1" applyBorder="1" applyAlignment="1">
      <alignment horizontal="center" vertical="center" wrapText="1"/>
    </xf>
    <xf numFmtId="1" fontId="3" fillId="5" borderId="0" xfId="1" applyNumberFormat="1" applyFont="1" applyFill="1" applyAlignment="1">
      <alignment horizontal="center" vertical="center"/>
    </xf>
    <xf numFmtId="4" fontId="4" fillId="6" borderId="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0</xdr:row>
      <xdr:rowOff>120650</xdr:rowOff>
    </xdr:from>
    <xdr:to>
      <xdr:col>4</xdr:col>
      <xdr:colOff>1212850</xdr:colOff>
      <xdr:row>0</xdr:row>
      <xdr:rowOff>414100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12065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4" sqref="E4"/>
    </sheetView>
  </sheetViews>
  <sheetFormatPr baseColWidth="10" defaultColWidth="10.88671875" defaultRowHeight="13.2" x14ac:dyDescent="0.25"/>
  <cols>
    <col min="1" max="5" width="17.77734375" style="4" customWidth="1"/>
    <col min="6" max="16384" width="10.88671875" style="4"/>
  </cols>
  <sheetData>
    <row r="1" spans="1:5" ht="34.950000000000003" customHeight="1" thickTop="1" thickBot="1" x14ac:dyDescent="0.3">
      <c r="A1" s="1" t="s">
        <v>7</v>
      </c>
      <c r="B1" s="2"/>
      <c r="C1" s="2"/>
      <c r="D1" s="3"/>
    </row>
    <row r="2" spans="1:5" ht="34.950000000000003" customHeight="1" thickTop="1" thickBot="1" x14ac:dyDescent="0.3">
      <c r="A2" s="5" t="s">
        <v>0</v>
      </c>
      <c r="B2" s="5"/>
      <c r="C2" s="5" t="s">
        <v>1</v>
      </c>
      <c r="D2" s="5"/>
    </row>
    <row r="3" spans="1:5" ht="54" thickTop="1" thickBo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ht="19.95" customHeight="1" thickTop="1" thickBot="1" x14ac:dyDescent="0.3">
      <c r="A4" s="7">
        <f>+'pagadas julio 2018'!F2</f>
        <v>25.059700655434732</v>
      </c>
      <c r="B4" s="7">
        <f>+'pagadas julio 2018'!C6</f>
        <v>420783.31999999989</v>
      </c>
      <c r="C4" s="7">
        <f>+'no pagadas julio 2018'!G1</f>
        <v>0.10665835289436658</v>
      </c>
      <c r="D4" s="7">
        <f>+'no pagadas julio 2018'!C3</f>
        <v>62530.78</v>
      </c>
      <c r="E4" s="8">
        <f>+((A4*B4)+(C4*D4))/(B4+D4)</f>
        <v>21.831296604009694</v>
      </c>
    </row>
    <row r="5" spans="1:5" ht="13.8" thickTop="1" x14ac:dyDescent="0.25"/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7"/>
  <sheetViews>
    <sheetView workbookViewId="0">
      <selection activeCell="B189" sqref="B189"/>
    </sheetView>
  </sheetViews>
  <sheetFormatPr baseColWidth="10" defaultRowHeight="14.4" x14ac:dyDescent="0.3"/>
  <cols>
    <col min="1" max="1" width="10.5546875" bestFit="1" customWidth="1"/>
    <col min="2" max="2" width="42" bestFit="1" customWidth="1"/>
    <col min="3" max="3" width="10.6640625" style="29" bestFit="1" customWidth="1"/>
    <col min="4" max="5" width="10.5546875" bestFit="1" customWidth="1"/>
    <col min="6" max="6" width="16.5546875" style="27" bestFit="1" customWidth="1"/>
    <col min="7" max="7" width="12.88671875" customWidth="1"/>
    <col min="8" max="8" width="10.5546875" style="32" bestFit="1" customWidth="1"/>
    <col min="9" max="9" width="13.21875" style="29" bestFit="1" customWidth="1"/>
  </cols>
  <sheetData>
    <row r="1" spans="1:9" s="4" customFormat="1" ht="33" customHeight="1" thickBot="1" x14ac:dyDescent="0.3">
      <c r="C1" s="12"/>
      <c r="F1" s="26"/>
      <c r="H1" s="30"/>
      <c r="I1" s="12"/>
    </row>
    <row r="2" spans="1:9" s="4" customFormat="1" ht="33" customHeight="1" thickTop="1" thickBot="1" x14ac:dyDescent="0.3">
      <c r="C2" s="9" t="s">
        <v>335</v>
      </c>
      <c r="D2" s="10"/>
      <c r="E2" s="10"/>
      <c r="F2" s="11">
        <f>I6/C6</f>
        <v>25.059700655434732</v>
      </c>
      <c r="G2" s="12"/>
      <c r="H2" s="30"/>
      <c r="I2" s="12"/>
    </row>
    <row r="3" spans="1:9" s="4" customFormat="1" ht="20.55" customHeight="1" thickTop="1" x14ac:dyDescent="0.25">
      <c r="B3" s="13"/>
      <c r="C3" s="12"/>
      <c r="F3" s="26"/>
      <c r="H3" s="30"/>
      <c r="I3" s="12"/>
    </row>
    <row r="4" spans="1:9" s="4" customFormat="1" ht="13.95" customHeight="1" thickBot="1" x14ac:dyDescent="0.3">
      <c r="C4" s="12"/>
      <c r="F4" s="26"/>
      <c r="H4" s="30"/>
      <c r="I4" s="12"/>
    </row>
    <row r="5" spans="1:9" s="4" customFormat="1" ht="40.799999999999997" thickTop="1" thickBot="1" x14ac:dyDescent="0.3">
      <c r="A5" s="14" t="s">
        <v>8</v>
      </c>
      <c r="B5" s="14" t="s">
        <v>9</v>
      </c>
      <c r="C5" s="17" t="s">
        <v>10</v>
      </c>
      <c r="D5" s="15" t="s">
        <v>11</v>
      </c>
      <c r="E5" s="14" t="s">
        <v>12</v>
      </c>
      <c r="F5" s="14" t="s">
        <v>13</v>
      </c>
      <c r="G5" s="16" t="s">
        <v>14</v>
      </c>
      <c r="H5" s="31" t="s">
        <v>15</v>
      </c>
      <c r="I5" s="17" t="s">
        <v>16</v>
      </c>
    </row>
    <row r="6" spans="1:9" s="4" customFormat="1" ht="17.399999999999999" customHeight="1" thickTop="1" x14ac:dyDescent="0.25">
      <c r="C6" s="28">
        <f>SUM(C7:C217)</f>
        <v>420783.31999999989</v>
      </c>
      <c r="F6" s="26"/>
      <c r="H6" s="30"/>
      <c r="I6" s="28">
        <f>SUM(I7:I217)</f>
        <v>10544704.039999999</v>
      </c>
    </row>
    <row r="7" spans="1:9" x14ac:dyDescent="0.3">
      <c r="A7" s="25">
        <v>43312</v>
      </c>
      <c r="B7" t="s">
        <v>22</v>
      </c>
      <c r="C7" s="29">
        <v>1692.28</v>
      </c>
      <c r="D7" s="25">
        <v>43312</v>
      </c>
      <c r="E7" s="25">
        <v>43280</v>
      </c>
      <c r="F7" s="27" t="s">
        <v>23</v>
      </c>
      <c r="G7" s="25">
        <v>43294</v>
      </c>
      <c r="H7" s="32">
        <f>+D7-G7</f>
        <v>18</v>
      </c>
      <c r="I7" s="29">
        <f>+H7*C7</f>
        <v>30461.040000000001</v>
      </c>
    </row>
    <row r="8" spans="1:9" x14ac:dyDescent="0.3">
      <c r="A8" s="25">
        <v>43312</v>
      </c>
      <c r="B8" t="s">
        <v>22</v>
      </c>
      <c r="C8" s="29">
        <v>68.45</v>
      </c>
      <c r="D8" s="25">
        <v>43312</v>
      </c>
      <c r="E8" s="25">
        <v>43287</v>
      </c>
      <c r="F8" s="27" t="s">
        <v>24</v>
      </c>
      <c r="G8" s="25">
        <v>43299</v>
      </c>
      <c r="H8" s="32">
        <f t="shared" ref="H8:H71" si="0">+D8-G8</f>
        <v>13</v>
      </c>
      <c r="I8" s="29">
        <f t="shared" ref="I8:I71" si="1">+H8*C8</f>
        <v>889.85</v>
      </c>
    </row>
    <row r="9" spans="1:9" x14ac:dyDescent="0.3">
      <c r="A9" s="25">
        <v>43312</v>
      </c>
      <c r="B9" t="s">
        <v>22</v>
      </c>
      <c r="C9" s="29">
        <v>1766.6499999999999</v>
      </c>
      <c r="D9" s="25">
        <v>43312</v>
      </c>
      <c r="E9" s="25">
        <v>43298</v>
      </c>
      <c r="F9" s="27" t="s">
        <v>25</v>
      </c>
      <c r="G9" s="25">
        <v>43298</v>
      </c>
      <c r="H9" s="32">
        <f t="shared" si="0"/>
        <v>14</v>
      </c>
      <c r="I9" s="29">
        <f t="shared" si="1"/>
        <v>24733.1</v>
      </c>
    </row>
    <row r="10" spans="1:9" x14ac:dyDescent="0.3">
      <c r="A10" s="25">
        <v>43312</v>
      </c>
      <c r="B10" t="s">
        <v>26</v>
      </c>
      <c r="C10" s="29">
        <v>231</v>
      </c>
      <c r="D10" s="25">
        <v>43312</v>
      </c>
      <c r="E10" s="25">
        <v>43272</v>
      </c>
      <c r="F10" s="27" t="s">
        <v>27</v>
      </c>
      <c r="G10" s="25">
        <v>43276</v>
      </c>
      <c r="H10" s="32">
        <f t="shared" si="0"/>
        <v>36</v>
      </c>
      <c r="I10" s="29">
        <f t="shared" si="1"/>
        <v>8316</v>
      </c>
    </row>
    <row r="11" spans="1:9" x14ac:dyDescent="0.3">
      <c r="A11" s="25">
        <v>43312</v>
      </c>
      <c r="B11" t="s">
        <v>28</v>
      </c>
      <c r="C11" s="29">
        <v>2750</v>
      </c>
      <c r="D11" s="25">
        <v>43312</v>
      </c>
      <c r="E11" s="25">
        <v>43291</v>
      </c>
      <c r="F11" s="27" t="s">
        <v>29</v>
      </c>
      <c r="G11" s="25">
        <v>43299</v>
      </c>
      <c r="H11" s="32">
        <f t="shared" si="0"/>
        <v>13</v>
      </c>
      <c r="I11" s="29">
        <f t="shared" si="1"/>
        <v>35750</v>
      </c>
    </row>
    <row r="12" spans="1:9" x14ac:dyDescent="0.3">
      <c r="A12" s="25">
        <v>43312</v>
      </c>
      <c r="B12" t="s">
        <v>30</v>
      </c>
      <c r="C12" s="29">
        <v>2381.7400000000002</v>
      </c>
      <c r="D12" s="25">
        <v>43312</v>
      </c>
      <c r="E12" s="25">
        <v>43285</v>
      </c>
      <c r="F12" s="27" t="s">
        <v>31</v>
      </c>
      <c r="G12" s="25">
        <v>43292</v>
      </c>
      <c r="H12" s="32">
        <f t="shared" si="0"/>
        <v>20</v>
      </c>
      <c r="I12" s="29">
        <f t="shared" si="1"/>
        <v>47634.8</v>
      </c>
    </row>
    <row r="13" spans="1:9" x14ac:dyDescent="0.3">
      <c r="A13" s="25">
        <v>43312</v>
      </c>
      <c r="B13" t="s">
        <v>32</v>
      </c>
      <c r="C13" s="29">
        <v>78.650000000000006</v>
      </c>
      <c r="D13" s="25">
        <v>43312</v>
      </c>
      <c r="E13" s="25">
        <v>43279</v>
      </c>
      <c r="F13" s="27" t="s">
        <v>33</v>
      </c>
      <c r="G13" s="25">
        <v>43292</v>
      </c>
      <c r="H13" s="32">
        <f t="shared" si="0"/>
        <v>20</v>
      </c>
      <c r="I13" s="29">
        <f t="shared" si="1"/>
        <v>1573</v>
      </c>
    </row>
    <row r="14" spans="1:9" x14ac:dyDescent="0.3">
      <c r="A14" s="25">
        <v>43312</v>
      </c>
      <c r="B14" t="s">
        <v>32</v>
      </c>
      <c r="C14" s="29">
        <v>68.97</v>
      </c>
      <c r="D14" s="25">
        <v>43312</v>
      </c>
      <c r="E14" s="25">
        <v>43285</v>
      </c>
      <c r="F14" s="27" t="s">
        <v>34</v>
      </c>
      <c r="G14" s="25">
        <v>43285</v>
      </c>
      <c r="H14" s="32">
        <f t="shared" si="0"/>
        <v>27</v>
      </c>
      <c r="I14" s="29">
        <f t="shared" si="1"/>
        <v>1862.19</v>
      </c>
    </row>
    <row r="15" spans="1:9" x14ac:dyDescent="0.3">
      <c r="A15" s="25">
        <v>43312</v>
      </c>
      <c r="B15" t="s">
        <v>32</v>
      </c>
      <c r="C15" s="29">
        <v>147.38</v>
      </c>
      <c r="D15" s="25">
        <v>43312</v>
      </c>
      <c r="E15" s="25">
        <v>43291</v>
      </c>
      <c r="F15" s="27" t="s">
        <v>35</v>
      </c>
      <c r="G15" s="25">
        <v>43293</v>
      </c>
      <c r="H15" s="32">
        <f t="shared" si="0"/>
        <v>19</v>
      </c>
      <c r="I15" s="29">
        <f t="shared" si="1"/>
        <v>2800.22</v>
      </c>
    </row>
    <row r="16" spans="1:9" x14ac:dyDescent="0.3">
      <c r="A16" s="25">
        <v>43312</v>
      </c>
      <c r="B16" t="s">
        <v>32</v>
      </c>
      <c r="C16" s="29">
        <v>234.26</v>
      </c>
      <c r="D16" s="25">
        <v>43312</v>
      </c>
      <c r="E16" s="25">
        <v>43300</v>
      </c>
      <c r="F16" s="27" t="s">
        <v>36</v>
      </c>
      <c r="G16" s="25">
        <v>43300</v>
      </c>
      <c r="H16" s="32">
        <f t="shared" si="0"/>
        <v>12</v>
      </c>
      <c r="I16" s="29">
        <f t="shared" si="1"/>
        <v>2811.12</v>
      </c>
    </row>
    <row r="17" spans="1:9" x14ac:dyDescent="0.3">
      <c r="A17" s="25">
        <v>43312</v>
      </c>
      <c r="B17" t="s">
        <v>37</v>
      </c>
      <c r="C17" s="29">
        <v>2.5500000000000003</v>
      </c>
      <c r="D17" s="25">
        <v>43312</v>
      </c>
      <c r="E17" s="25">
        <v>43291</v>
      </c>
      <c r="F17" s="27" t="s">
        <v>38</v>
      </c>
      <c r="G17" s="25">
        <v>43291</v>
      </c>
      <c r="H17" s="32">
        <f t="shared" si="0"/>
        <v>21</v>
      </c>
      <c r="I17" s="29">
        <f t="shared" si="1"/>
        <v>53.550000000000004</v>
      </c>
    </row>
    <row r="18" spans="1:9" x14ac:dyDescent="0.3">
      <c r="A18" s="25">
        <v>43312</v>
      </c>
      <c r="B18" t="s">
        <v>39</v>
      </c>
      <c r="C18" s="29">
        <v>166.42</v>
      </c>
      <c r="D18" s="25">
        <v>43312</v>
      </c>
      <c r="E18" s="25">
        <v>43278</v>
      </c>
      <c r="F18" s="27" t="s">
        <v>40</v>
      </c>
      <c r="G18" s="25">
        <v>43282</v>
      </c>
      <c r="H18" s="32">
        <f t="shared" si="0"/>
        <v>30</v>
      </c>
      <c r="I18" s="29">
        <f t="shared" si="1"/>
        <v>4992.5999999999995</v>
      </c>
    </row>
    <row r="19" spans="1:9" x14ac:dyDescent="0.3">
      <c r="A19" s="25">
        <v>43312</v>
      </c>
      <c r="B19" t="s">
        <v>41</v>
      </c>
      <c r="C19" s="29">
        <v>272</v>
      </c>
      <c r="D19" s="25">
        <v>43312</v>
      </c>
      <c r="E19" s="25">
        <v>43278</v>
      </c>
      <c r="F19" s="27" t="s">
        <v>42</v>
      </c>
      <c r="G19" s="25">
        <v>43291</v>
      </c>
      <c r="H19" s="32">
        <f t="shared" si="0"/>
        <v>21</v>
      </c>
      <c r="I19" s="29">
        <f t="shared" si="1"/>
        <v>5712</v>
      </c>
    </row>
    <row r="20" spans="1:9" x14ac:dyDescent="0.3">
      <c r="A20" s="25">
        <v>43312</v>
      </c>
      <c r="B20" t="s">
        <v>43</v>
      </c>
      <c r="C20" s="29">
        <v>250</v>
      </c>
      <c r="D20" s="25">
        <v>43312</v>
      </c>
      <c r="E20" s="25">
        <v>43300</v>
      </c>
      <c r="F20" s="27" t="s">
        <v>44</v>
      </c>
      <c r="G20" s="25">
        <v>43305</v>
      </c>
      <c r="H20" s="32">
        <f t="shared" si="0"/>
        <v>7</v>
      </c>
      <c r="I20" s="29">
        <f t="shared" si="1"/>
        <v>1750</v>
      </c>
    </row>
    <row r="21" spans="1:9" x14ac:dyDescent="0.3">
      <c r="A21" s="25">
        <v>43312</v>
      </c>
      <c r="B21" t="s">
        <v>45</v>
      </c>
      <c r="C21" s="29">
        <v>178.2</v>
      </c>
      <c r="D21" s="25">
        <v>43312</v>
      </c>
      <c r="E21" s="25">
        <v>43281</v>
      </c>
      <c r="F21" s="27" t="s">
        <v>46</v>
      </c>
      <c r="G21" s="25">
        <v>43291</v>
      </c>
      <c r="H21" s="32">
        <f t="shared" si="0"/>
        <v>21</v>
      </c>
      <c r="I21" s="29">
        <f t="shared" si="1"/>
        <v>3742.2</v>
      </c>
    </row>
    <row r="22" spans="1:9" x14ac:dyDescent="0.3">
      <c r="A22" s="25">
        <v>43312</v>
      </c>
      <c r="B22" t="s">
        <v>47</v>
      </c>
      <c r="C22" s="29">
        <v>105</v>
      </c>
      <c r="D22" s="25">
        <v>43312</v>
      </c>
      <c r="E22" s="25">
        <v>43279</v>
      </c>
      <c r="F22" s="27" t="s">
        <v>48</v>
      </c>
      <c r="G22" s="25">
        <v>43279</v>
      </c>
      <c r="H22" s="32">
        <f t="shared" si="0"/>
        <v>33</v>
      </c>
      <c r="I22" s="29">
        <f t="shared" si="1"/>
        <v>3465</v>
      </c>
    </row>
    <row r="23" spans="1:9" x14ac:dyDescent="0.3">
      <c r="A23" s="25">
        <v>43312</v>
      </c>
      <c r="B23" t="s">
        <v>49</v>
      </c>
      <c r="C23" s="29">
        <v>1122.48</v>
      </c>
      <c r="D23" s="25">
        <v>43312</v>
      </c>
      <c r="E23" s="25">
        <v>43281</v>
      </c>
      <c r="F23" s="27" t="s">
        <v>50</v>
      </c>
      <c r="G23" s="25">
        <v>43287</v>
      </c>
      <c r="H23" s="32">
        <f t="shared" si="0"/>
        <v>25</v>
      </c>
      <c r="I23" s="29">
        <f t="shared" si="1"/>
        <v>28062</v>
      </c>
    </row>
    <row r="24" spans="1:9" x14ac:dyDescent="0.3">
      <c r="A24" s="25">
        <v>43312</v>
      </c>
      <c r="B24" t="s">
        <v>51</v>
      </c>
      <c r="C24" s="29">
        <v>11171.24</v>
      </c>
      <c r="D24" s="25">
        <v>43312</v>
      </c>
      <c r="E24" s="25">
        <v>43281</v>
      </c>
      <c r="F24" s="27" t="s">
        <v>52</v>
      </c>
      <c r="G24" s="25">
        <v>43281</v>
      </c>
      <c r="H24" s="32">
        <f t="shared" si="0"/>
        <v>31</v>
      </c>
      <c r="I24" s="29">
        <f t="shared" si="1"/>
        <v>346308.44</v>
      </c>
    </row>
    <row r="25" spans="1:9" x14ac:dyDescent="0.3">
      <c r="A25" s="25">
        <v>43312</v>
      </c>
      <c r="B25" t="s">
        <v>51</v>
      </c>
      <c r="C25" s="29">
        <v>1887</v>
      </c>
      <c r="D25" s="25">
        <v>43312</v>
      </c>
      <c r="E25" s="25">
        <v>43281</v>
      </c>
      <c r="F25" s="27" t="s">
        <v>53</v>
      </c>
      <c r="G25" s="25">
        <v>43281</v>
      </c>
      <c r="H25" s="32">
        <f t="shared" si="0"/>
        <v>31</v>
      </c>
      <c r="I25" s="29">
        <f t="shared" si="1"/>
        <v>58497</v>
      </c>
    </row>
    <row r="26" spans="1:9" x14ac:dyDescent="0.3">
      <c r="A26" s="25">
        <v>43312</v>
      </c>
      <c r="B26" t="s">
        <v>54</v>
      </c>
      <c r="C26" s="29">
        <v>421.08</v>
      </c>
      <c r="D26" s="25">
        <v>43312</v>
      </c>
      <c r="E26" s="25">
        <v>43290</v>
      </c>
      <c r="F26" s="27" t="s">
        <v>55</v>
      </c>
      <c r="G26" s="25">
        <v>43298</v>
      </c>
      <c r="H26" s="32">
        <f t="shared" si="0"/>
        <v>14</v>
      </c>
      <c r="I26" s="29">
        <f t="shared" si="1"/>
        <v>5895.12</v>
      </c>
    </row>
    <row r="27" spans="1:9" x14ac:dyDescent="0.3">
      <c r="A27" s="25">
        <v>43312</v>
      </c>
      <c r="B27" t="s">
        <v>56</v>
      </c>
      <c r="C27" s="29">
        <v>251.44</v>
      </c>
      <c r="D27" s="25">
        <v>43312</v>
      </c>
      <c r="E27" s="25">
        <v>43272</v>
      </c>
      <c r="F27" s="27" t="s">
        <v>57</v>
      </c>
      <c r="G27" s="25">
        <v>43279</v>
      </c>
      <c r="H27" s="32">
        <f t="shared" si="0"/>
        <v>33</v>
      </c>
      <c r="I27" s="29">
        <f t="shared" si="1"/>
        <v>8297.52</v>
      </c>
    </row>
    <row r="28" spans="1:9" x14ac:dyDescent="0.3">
      <c r="A28" s="25">
        <v>43312</v>
      </c>
      <c r="B28" t="s">
        <v>56</v>
      </c>
      <c r="C28" s="29">
        <v>174</v>
      </c>
      <c r="D28" s="25">
        <v>43312</v>
      </c>
      <c r="E28" s="25">
        <v>43276</v>
      </c>
      <c r="F28" s="27" t="s">
        <v>58</v>
      </c>
      <c r="G28" s="25">
        <v>43286</v>
      </c>
      <c r="H28" s="32">
        <f t="shared" si="0"/>
        <v>26</v>
      </c>
      <c r="I28" s="29">
        <f t="shared" si="1"/>
        <v>4524</v>
      </c>
    </row>
    <row r="29" spans="1:9" x14ac:dyDescent="0.3">
      <c r="A29" s="25">
        <v>43312</v>
      </c>
      <c r="B29" t="s">
        <v>56</v>
      </c>
      <c r="C29" s="29">
        <v>212.49</v>
      </c>
      <c r="D29" s="25">
        <v>43312</v>
      </c>
      <c r="E29" s="25">
        <v>43287</v>
      </c>
      <c r="F29" s="27" t="s">
        <v>59</v>
      </c>
      <c r="G29" s="25">
        <v>43287</v>
      </c>
      <c r="H29" s="32">
        <f t="shared" si="0"/>
        <v>25</v>
      </c>
      <c r="I29" s="29">
        <f t="shared" si="1"/>
        <v>5312.25</v>
      </c>
    </row>
    <row r="30" spans="1:9" x14ac:dyDescent="0.3">
      <c r="A30" s="25">
        <v>43312</v>
      </c>
      <c r="B30" t="s">
        <v>60</v>
      </c>
      <c r="C30" s="29">
        <v>847</v>
      </c>
      <c r="D30" s="25">
        <v>43312</v>
      </c>
      <c r="E30" s="25">
        <v>43279</v>
      </c>
      <c r="F30" s="27" t="s">
        <v>61</v>
      </c>
      <c r="G30" s="25">
        <v>43298</v>
      </c>
      <c r="H30" s="32">
        <f t="shared" si="0"/>
        <v>14</v>
      </c>
      <c r="I30" s="29">
        <f t="shared" si="1"/>
        <v>11858</v>
      </c>
    </row>
    <row r="31" spans="1:9" x14ac:dyDescent="0.3">
      <c r="A31" s="25">
        <v>43312</v>
      </c>
      <c r="B31" t="s">
        <v>62</v>
      </c>
      <c r="C31" s="29">
        <v>130.68</v>
      </c>
      <c r="D31" s="25">
        <v>43312</v>
      </c>
      <c r="E31" s="25">
        <v>43159</v>
      </c>
      <c r="F31" s="27" t="s">
        <v>63</v>
      </c>
      <c r="G31" s="25">
        <v>43301</v>
      </c>
      <c r="H31" s="32">
        <f t="shared" si="0"/>
        <v>11</v>
      </c>
      <c r="I31" s="29">
        <f t="shared" si="1"/>
        <v>1437.48</v>
      </c>
    </row>
    <row r="32" spans="1:9" x14ac:dyDescent="0.3">
      <c r="A32" s="25">
        <v>43312</v>
      </c>
      <c r="B32" t="s">
        <v>64</v>
      </c>
      <c r="C32" s="29">
        <v>136.9</v>
      </c>
      <c r="D32" s="25">
        <v>43312</v>
      </c>
      <c r="E32" s="25">
        <v>43288</v>
      </c>
      <c r="F32" s="27" t="s">
        <v>65</v>
      </c>
      <c r="G32" s="25">
        <v>43298</v>
      </c>
      <c r="H32" s="32">
        <f t="shared" si="0"/>
        <v>14</v>
      </c>
      <c r="I32" s="29">
        <f t="shared" si="1"/>
        <v>1916.6000000000001</v>
      </c>
    </row>
    <row r="33" spans="1:9" x14ac:dyDescent="0.3">
      <c r="A33" s="25">
        <v>43312</v>
      </c>
      <c r="B33" t="s">
        <v>64</v>
      </c>
      <c r="C33" s="29">
        <v>45.88</v>
      </c>
      <c r="D33" s="25">
        <v>43312</v>
      </c>
      <c r="E33" s="25">
        <v>43279</v>
      </c>
      <c r="F33" s="27" t="s">
        <v>66</v>
      </c>
      <c r="G33" s="25">
        <v>43283</v>
      </c>
      <c r="H33" s="32">
        <f t="shared" si="0"/>
        <v>29</v>
      </c>
      <c r="I33" s="29">
        <f t="shared" si="1"/>
        <v>1330.52</v>
      </c>
    </row>
    <row r="34" spans="1:9" x14ac:dyDescent="0.3">
      <c r="A34" s="25">
        <v>43312</v>
      </c>
      <c r="B34" t="s">
        <v>67</v>
      </c>
      <c r="C34" s="29">
        <v>320.45999999999998</v>
      </c>
      <c r="D34" s="25">
        <v>43312</v>
      </c>
      <c r="E34" s="25">
        <v>43280</v>
      </c>
      <c r="F34" s="27" t="s">
        <v>68</v>
      </c>
      <c r="G34" s="25">
        <v>43287</v>
      </c>
      <c r="H34" s="32">
        <f t="shared" si="0"/>
        <v>25</v>
      </c>
      <c r="I34" s="29">
        <f t="shared" si="1"/>
        <v>8011.4999999999991</v>
      </c>
    </row>
    <row r="35" spans="1:9" x14ac:dyDescent="0.3">
      <c r="A35" s="25">
        <v>43312</v>
      </c>
      <c r="B35" t="s">
        <v>67</v>
      </c>
      <c r="C35" s="29">
        <v>238.42999999999998</v>
      </c>
      <c r="D35" s="25">
        <v>43312</v>
      </c>
      <c r="E35" s="25">
        <v>43280</v>
      </c>
      <c r="F35" s="27" t="s">
        <v>69</v>
      </c>
      <c r="G35" s="25">
        <v>43287</v>
      </c>
      <c r="H35" s="32">
        <f t="shared" si="0"/>
        <v>25</v>
      </c>
      <c r="I35" s="29">
        <f t="shared" si="1"/>
        <v>5960.7499999999991</v>
      </c>
    </row>
    <row r="36" spans="1:9" x14ac:dyDescent="0.3">
      <c r="A36" s="25">
        <v>43312</v>
      </c>
      <c r="B36" t="s">
        <v>70</v>
      </c>
      <c r="C36" s="29">
        <v>109.55</v>
      </c>
      <c r="D36" s="25">
        <v>43312</v>
      </c>
      <c r="E36" s="25">
        <v>43281</v>
      </c>
      <c r="F36" s="27" t="s">
        <v>71</v>
      </c>
      <c r="G36" s="25">
        <v>43298</v>
      </c>
      <c r="H36" s="32">
        <f t="shared" si="0"/>
        <v>14</v>
      </c>
      <c r="I36" s="29">
        <f t="shared" si="1"/>
        <v>1533.7</v>
      </c>
    </row>
    <row r="37" spans="1:9" x14ac:dyDescent="0.3">
      <c r="A37" s="25">
        <v>43312</v>
      </c>
      <c r="B37" t="s">
        <v>72</v>
      </c>
      <c r="C37" s="29">
        <v>131.25</v>
      </c>
      <c r="D37" s="25">
        <v>43312</v>
      </c>
      <c r="E37" s="25">
        <v>43281</v>
      </c>
      <c r="F37" s="27" t="s">
        <v>73</v>
      </c>
      <c r="G37" s="25">
        <v>43298</v>
      </c>
      <c r="H37" s="32">
        <f t="shared" si="0"/>
        <v>14</v>
      </c>
      <c r="I37" s="29">
        <f t="shared" si="1"/>
        <v>1837.5</v>
      </c>
    </row>
    <row r="38" spans="1:9" x14ac:dyDescent="0.3">
      <c r="A38" s="25">
        <v>43312</v>
      </c>
      <c r="B38" t="s">
        <v>74</v>
      </c>
      <c r="C38" s="29">
        <v>267.04999999999995</v>
      </c>
      <c r="D38" s="25">
        <v>43312</v>
      </c>
      <c r="E38" s="25">
        <v>43281</v>
      </c>
      <c r="F38" s="27" t="s">
        <v>75</v>
      </c>
      <c r="G38" s="25">
        <v>43281</v>
      </c>
      <c r="H38" s="32">
        <f t="shared" si="0"/>
        <v>31</v>
      </c>
      <c r="I38" s="29">
        <f t="shared" si="1"/>
        <v>8278.5499999999993</v>
      </c>
    </row>
    <row r="39" spans="1:9" x14ac:dyDescent="0.3">
      <c r="A39" s="25">
        <v>43312</v>
      </c>
      <c r="B39" t="s">
        <v>74</v>
      </c>
      <c r="C39" s="29">
        <v>9247.69</v>
      </c>
      <c r="D39" s="25">
        <v>43312</v>
      </c>
      <c r="E39" s="25">
        <v>43281</v>
      </c>
      <c r="F39" s="27" t="s">
        <v>76</v>
      </c>
      <c r="G39" s="25">
        <v>43281</v>
      </c>
      <c r="H39" s="32">
        <f t="shared" si="0"/>
        <v>31</v>
      </c>
      <c r="I39" s="29">
        <f t="shared" si="1"/>
        <v>286678.39</v>
      </c>
    </row>
    <row r="40" spans="1:9" x14ac:dyDescent="0.3">
      <c r="A40" s="25">
        <v>43312</v>
      </c>
      <c r="B40" t="s">
        <v>74</v>
      </c>
      <c r="C40" s="29">
        <v>8882.64</v>
      </c>
      <c r="D40" s="25">
        <v>43312</v>
      </c>
      <c r="E40" s="25">
        <v>43281</v>
      </c>
      <c r="F40" s="27" t="s">
        <v>77</v>
      </c>
      <c r="G40" s="25">
        <v>43281</v>
      </c>
      <c r="H40" s="32">
        <f t="shared" si="0"/>
        <v>31</v>
      </c>
      <c r="I40" s="29">
        <f t="shared" si="1"/>
        <v>275361.83999999997</v>
      </c>
    </row>
    <row r="41" spans="1:9" x14ac:dyDescent="0.3">
      <c r="A41" s="25">
        <v>43312</v>
      </c>
      <c r="B41" t="s">
        <v>78</v>
      </c>
      <c r="C41" s="29">
        <v>24</v>
      </c>
      <c r="D41" s="25">
        <v>43312</v>
      </c>
      <c r="E41" s="25">
        <v>42978</v>
      </c>
      <c r="F41" s="27" t="s">
        <v>79</v>
      </c>
      <c r="G41" s="25">
        <v>43292</v>
      </c>
      <c r="H41" s="32">
        <f t="shared" si="0"/>
        <v>20</v>
      </c>
      <c r="I41" s="29">
        <f t="shared" si="1"/>
        <v>480</v>
      </c>
    </row>
    <row r="42" spans="1:9" x14ac:dyDescent="0.3">
      <c r="A42" s="25">
        <v>43312</v>
      </c>
      <c r="B42" t="s">
        <v>78</v>
      </c>
      <c r="C42" s="29">
        <v>44</v>
      </c>
      <c r="D42" s="25">
        <v>43312</v>
      </c>
      <c r="E42" s="25">
        <v>43190</v>
      </c>
      <c r="F42" s="27" t="s">
        <v>80</v>
      </c>
      <c r="G42" s="25">
        <v>43285</v>
      </c>
      <c r="H42" s="32">
        <f t="shared" si="0"/>
        <v>27</v>
      </c>
      <c r="I42" s="29">
        <f t="shared" si="1"/>
        <v>1188</v>
      </c>
    </row>
    <row r="43" spans="1:9" x14ac:dyDescent="0.3">
      <c r="A43" s="25">
        <v>43312</v>
      </c>
      <c r="B43" t="s">
        <v>78</v>
      </c>
      <c r="C43" s="29">
        <v>64</v>
      </c>
      <c r="D43" s="25">
        <v>43312</v>
      </c>
      <c r="E43" s="25">
        <v>43220</v>
      </c>
      <c r="F43" s="27" t="s">
        <v>81</v>
      </c>
      <c r="G43" s="25">
        <v>43285</v>
      </c>
      <c r="H43" s="32">
        <f t="shared" si="0"/>
        <v>27</v>
      </c>
      <c r="I43" s="29">
        <f t="shared" si="1"/>
        <v>1728</v>
      </c>
    </row>
    <row r="44" spans="1:9" x14ac:dyDescent="0.3">
      <c r="A44" s="25">
        <v>43312</v>
      </c>
      <c r="B44" t="s">
        <v>78</v>
      </c>
      <c r="C44" s="29">
        <v>44</v>
      </c>
      <c r="D44" s="25">
        <v>43312</v>
      </c>
      <c r="E44" s="25">
        <v>43281</v>
      </c>
      <c r="F44" s="27" t="s">
        <v>82</v>
      </c>
      <c r="G44" s="25">
        <v>43284</v>
      </c>
      <c r="H44" s="32">
        <f t="shared" si="0"/>
        <v>28</v>
      </c>
      <c r="I44" s="29">
        <f t="shared" si="1"/>
        <v>1232</v>
      </c>
    </row>
    <row r="45" spans="1:9" x14ac:dyDescent="0.3">
      <c r="A45" s="25">
        <v>43312</v>
      </c>
      <c r="B45" t="s">
        <v>83</v>
      </c>
      <c r="C45" s="29">
        <v>198.83</v>
      </c>
      <c r="D45" s="25">
        <v>43312</v>
      </c>
      <c r="E45" s="25">
        <v>43286</v>
      </c>
      <c r="F45" s="27" t="s">
        <v>84</v>
      </c>
      <c r="G45" s="25">
        <v>43286</v>
      </c>
      <c r="H45" s="32">
        <f t="shared" si="0"/>
        <v>26</v>
      </c>
      <c r="I45" s="29">
        <f t="shared" si="1"/>
        <v>5169.58</v>
      </c>
    </row>
    <row r="46" spans="1:9" x14ac:dyDescent="0.3">
      <c r="A46" s="25">
        <v>43312</v>
      </c>
      <c r="B46" t="s">
        <v>85</v>
      </c>
      <c r="C46" s="29">
        <v>541.74</v>
      </c>
      <c r="D46" s="25">
        <v>43312</v>
      </c>
      <c r="E46" s="25">
        <v>43281</v>
      </c>
      <c r="F46" s="27" t="s">
        <v>86</v>
      </c>
      <c r="G46" s="25">
        <v>43287</v>
      </c>
      <c r="H46" s="32">
        <f t="shared" si="0"/>
        <v>25</v>
      </c>
      <c r="I46" s="29">
        <f t="shared" si="1"/>
        <v>13543.5</v>
      </c>
    </row>
    <row r="47" spans="1:9" x14ac:dyDescent="0.3">
      <c r="A47" s="25">
        <v>43312</v>
      </c>
      <c r="B47" t="s">
        <v>87</v>
      </c>
      <c r="C47" s="29">
        <v>264</v>
      </c>
      <c r="D47" s="25">
        <v>43312</v>
      </c>
      <c r="E47" s="25">
        <v>43278</v>
      </c>
      <c r="F47" s="27" t="s">
        <v>88</v>
      </c>
      <c r="G47" s="25">
        <v>43298</v>
      </c>
      <c r="H47" s="32">
        <f t="shared" si="0"/>
        <v>14</v>
      </c>
      <c r="I47" s="29">
        <f t="shared" si="1"/>
        <v>3696</v>
      </c>
    </row>
    <row r="48" spans="1:9" x14ac:dyDescent="0.3">
      <c r="A48" s="25">
        <v>43312</v>
      </c>
      <c r="B48" t="s">
        <v>87</v>
      </c>
      <c r="C48" s="29">
        <v>66</v>
      </c>
      <c r="D48" s="25">
        <v>43312</v>
      </c>
      <c r="E48" s="25">
        <v>43276</v>
      </c>
      <c r="F48" s="27" t="s">
        <v>89</v>
      </c>
      <c r="G48" s="25">
        <v>43292</v>
      </c>
      <c r="H48" s="32">
        <f t="shared" si="0"/>
        <v>20</v>
      </c>
      <c r="I48" s="29">
        <f t="shared" si="1"/>
        <v>1320</v>
      </c>
    </row>
    <row r="49" spans="1:9" x14ac:dyDescent="0.3">
      <c r="A49" s="25">
        <v>43312</v>
      </c>
      <c r="B49" t="s">
        <v>90</v>
      </c>
      <c r="C49" s="29">
        <v>497.71</v>
      </c>
      <c r="D49" s="25">
        <v>43312</v>
      </c>
      <c r="E49" s="25">
        <v>43281</v>
      </c>
      <c r="F49" s="27" t="s">
        <v>91</v>
      </c>
      <c r="G49" s="25">
        <v>43285</v>
      </c>
      <c r="H49" s="32">
        <f t="shared" si="0"/>
        <v>27</v>
      </c>
      <c r="I49" s="29">
        <f t="shared" si="1"/>
        <v>13438.17</v>
      </c>
    </row>
    <row r="50" spans="1:9" x14ac:dyDescent="0.3">
      <c r="A50" s="25">
        <v>43312</v>
      </c>
      <c r="B50" t="s">
        <v>92</v>
      </c>
      <c r="C50" s="29">
        <v>70</v>
      </c>
      <c r="D50" s="25">
        <v>43312</v>
      </c>
      <c r="E50" s="25">
        <v>43269</v>
      </c>
      <c r="F50" s="27" t="s">
        <v>93</v>
      </c>
      <c r="G50" s="25">
        <v>43292</v>
      </c>
      <c r="H50" s="32">
        <f t="shared" si="0"/>
        <v>20</v>
      </c>
      <c r="I50" s="29">
        <f t="shared" si="1"/>
        <v>1400</v>
      </c>
    </row>
    <row r="51" spans="1:9" x14ac:dyDescent="0.3">
      <c r="A51" s="25">
        <v>43312</v>
      </c>
      <c r="B51" t="s">
        <v>94</v>
      </c>
      <c r="C51" s="29">
        <v>7417</v>
      </c>
      <c r="D51" s="25">
        <v>43312</v>
      </c>
      <c r="E51" s="25">
        <v>43280</v>
      </c>
      <c r="F51" s="27" t="s">
        <v>95</v>
      </c>
      <c r="G51" s="25">
        <v>43280</v>
      </c>
      <c r="H51" s="32">
        <f t="shared" si="0"/>
        <v>32</v>
      </c>
      <c r="I51" s="29">
        <f t="shared" si="1"/>
        <v>237344</v>
      </c>
    </row>
    <row r="52" spans="1:9" x14ac:dyDescent="0.3">
      <c r="A52" s="25">
        <v>43312</v>
      </c>
      <c r="B52" t="s">
        <v>96</v>
      </c>
      <c r="C52" s="29">
        <v>12883.03</v>
      </c>
      <c r="D52" s="25">
        <v>43312</v>
      </c>
      <c r="E52" s="25">
        <v>43281</v>
      </c>
      <c r="F52" s="27" t="s">
        <v>97</v>
      </c>
      <c r="G52" s="25">
        <v>43281</v>
      </c>
      <c r="H52" s="32">
        <f t="shared" si="0"/>
        <v>31</v>
      </c>
      <c r="I52" s="29">
        <f t="shared" si="1"/>
        <v>399373.93</v>
      </c>
    </row>
    <row r="53" spans="1:9" x14ac:dyDescent="0.3">
      <c r="A53" s="25">
        <v>43310</v>
      </c>
      <c r="B53" t="s">
        <v>96</v>
      </c>
      <c r="C53" s="29">
        <v>15312</v>
      </c>
      <c r="D53" s="25">
        <v>43293</v>
      </c>
      <c r="E53" s="25">
        <v>43292</v>
      </c>
      <c r="F53" s="27" t="s">
        <v>98</v>
      </c>
      <c r="G53" s="25">
        <v>43292</v>
      </c>
      <c r="H53" s="32">
        <f t="shared" si="0"/>
        <v>1</v>
      </c>
      <c r="I53" s="29">
        <f t="shared" si="1"/>
        <v>15312</v>
      </c>
    </row>
    <row r="54" spans="1:9" x14ac:dyDescent="0.3">
      <c r="A54" s="25">
        <v>43312</v>
      </c>
      <c r="B54" t="s">
        <v>99</v>
      </c>
      <c r="C54" s="29">
        <v>394.46</v>
      </c>
      <c r="D54" s="25">
        <v>43312</v>
      </c>
      <c r="E54" s="25">
        <v>43191</v>
      </c>
      <c r="F54" s="27" t="s">
        <v>100</v>
      </c>
      <c r="G54" s="25">
        <v>43293</v>
      </c>
      <c r="H54" s="32">
        <f t="shared" si="0"/>
        <v>19</v>
      </c>
      <c r="I54" s="29">
        <f t="shared" si="1"/>
        <v>7494.74</v>
      </c>
    </row>
    <row r="55" spans="1:9" x14ac:dyDescent="0.3">
      <c r="A55" s="25">
        <v>43312</v>
      </c>
      <c r="B55" t="s">
        <v>99</v>
      </c>
      <c r="C55" s="29">
        <v>721.16</v>
      </c>
      <c r="D55" s="25">
        <v>43312</v>
      </c>
      <c r="E55" s="25">
        <v>43282</v>
      </c>
      <c r="F55" s="27" t="s">
        <v>101</v>
      </c>
      <c r="G55" s="25">
        <v>43293</v>
      </c>
      <c r="H55" s="32">
        <f t="shared" si="0"/>
        <v>19</v>
      </c>
      <c r="I55" s="29">
        <f t="shared" si="1"/>
        <v>13702.039999999999</v>
      </c>
    </row>
    <row r="56" spans="1:9" x14ac:dyDescent="0.3">
      <c r="A56" s="25">
        <v>43312</v>
      </c>
      <c r="B56" t="s">
        <v>102</v>
      </c>
      <c r="C56" s="29">
        <v>2727.34</v>
      </c>
      <c r="D56" s="25">
        <v>43312</v>
      </c>
      <c r="E56" s="25">
        <v>43287</v>
      </c>
      <c r="F56" s="27" t="s">
        <v>103</v>
      </c>
      <c r="G56" s="25">
        <v>43287</v>
      </c>
      <c r="H56" s="32">
        <f t="shared" si="0"/>
        <v>25</v>
      </c>
      <c r="I56" s="29">
        <f t="shared" si="1"/>
        <v>68183.5</v>
      </c>
    </row>
    <row r="57" spans="1:9" x14ac:dyDescent="0.3">
      <c r="A57" s="25">
        <v>43312</v>
      </c>
      <c r="B57" t="s">
        <v>104</v>
      </c>
      <c r="C57" s="29">
        <v>3443</v>
      </c>
      <c r="D57" s="25">
        <v>43312</v>
      </c>
      <c r="E57" s="25">
        <v>43276</v>
      </c>
      <c r="F57" s="27" t="s">
        <v>105</v>
      </c>
      <c r="G57" s="25">
        <v>43279</v>
      </c>
      <c r="H57" s="32">
        <f t="shared" si="0"/>
        <v>33</v>
      </c>
      <c r="I57" s="29">
        <f t="shared" si="1"/>
        <v>113619</v>
      </c>
    </row>
    <row r="58" spans="1:9" x14ac:dyDescent="0.3">
      <c r="A58" s="25">
        <v>43312</v>
      </c>
      <c r="B58" t="s">
        <v>106</v>
      </c>
      <c r="C58" s="29">
        <v>3254.59</v>
      </c>
      <c r="D58" s="25">
        <v>43312</v>
      </c>
      <c r="E58" s="25">
        <v>43281</v>
      </c>
      <c r="F58" s="27" t="s">
        <v>107</v>
      </c>
      <c r="G58" s="25">
        <v>43281</v>
      </c>
      <c r="H58" s="32">
        <f t="shared" si="0"/>
        <v>31</v>
      </c>
      <c r="I58" s="29">
        <f t="shared" si="1"/>
        <v>100892.29000000001</v>
      </c>
    </row>
    <row r="59" spans="1:9" x14ac:dyDescent="0.3">
      <c r="A59" s="25">
        <v>43312</v>
      </c>
      <c r="B59" t="s">
        <v>106</v>
      </c>
      <c r="C59" s="29">
        <v>12792.86</v>
      </c>
      <c r="D59" s="25">
        <v>43312</v>
      </c>
      <c r="E59" s="25">
        <v>43281</v>
      </c>
      <c r="F59" s="27" t="s">
        <v>108</v>
      </c>
      <c r="G59" s="25">
        <v>43281</v>
      </c>
      <c r="H59" s="32">
        <f t="shared" si="0"/>
        <v>31</v>
      </c>
      <c r="I59" s="29">
        <f t="shared" si="1"/>
        <v>396578.66000000003</v>
      </c>
    </row>
    <row r="60" spans="1:9" x14ac:dyDescent="0.3">
      <c r="A60" s="25">
        <v>43312</v>
      </c>
      <c r="B60" t="s">
        <v>109</v>
      </c>
      <c r="C60" s="29">
        <v>385</v>
      </c>
      <c r="D60" s="25">
        <v>43312</v>
      </c>
      <c r="E60" s="25">
        <v>43286</v>
      </c>
      <c r="F60" s="27" t="s">
        <v>110</v>
      </c>
      <c r="G60" s="25">
        <v>43290</v>
      </c>
      <c r="H60" s="32">
        <f t="shared" si="0"/>
        <v>22</v>
      </c>
      <c r="I60" s="29">
        <f t="shared" si="1"/>
        <v>8470</v>
      </c>
    </row>
    <row r="61" spans="1:9" x14ac:dyDescent="0.3">
      <c r="A61" s="25">
        <v>43312</v>
      </c>
      <c r="B61" t="s">
        <v>109</v>
      </c>
      <c r="C61" s="29">
        <v>105</v>
      </c>
      <c r="D61" s="25">
        <v>43312</v>
      </c>
      <c r="E61" s="25">
        <v>43277</v>
      </c>
      <c r="F61" s="27" t="s">
        <v>111</v>
      </c>
      <c r="G61" s="25">
        <v>43278</v>
      </c>
      <c r="H61" s="32">
        <f t="shared" si="0"/>
        <v>34</v>
      </c>
      <c r="I61" s="29">
        <f t="shared" si="1"/>
        <v>3570</v>
      </c>
    </row>
    <row r="62" spans="1:9" x14ac:dyDescent="0.3">
      <c r="A62" s="25">
        <v>43312</v>
      </c>
      <c r="B62" t="s">
        <v>109</v>
      </c>
      <c r="C62" s="29">
        <v>231</v>
      </c>
      <c r="D62" s="25">
        <v>43312</v>
      </c>
      <c r="E62" s="25">
        <v>43292</v>
      </c>
      <c r="F62" s="27" t="s">
        <v>112</v>
      </c>
      <c r="G62" s="25">
        <v>43293</v>
      </c>
      <c r="H62" s="32">
        <f t="shared" si="0"/>
        <v>19</v>
      </c>
      <c r="I62" s="29">
        <f t="shared" si="1"/>
        <v>4389</v>
      </c>
    </row>
    <row r="63" spans="1:9" x14ac:dyDescent="0.3">
      <c r="A63" s="25">
        <v>43312</v>
      </c>
      <c r="B63" t="s">
        <v>113</v>
      </c>
      <c r="C63" s="29">
        <v>391</v>
      </c>
      <c r="D63" s="25">
        <v>43312</v>
      </c>
      <c r="E63" s="25">
        <v>43287</v>
      </c>
      <c r="F63" s="27" t="s">
        <v>114</v>
      </c>
      <c r="G63" s="25">
        <v>43287</v>
      </c>
      <c r="H63" s="32">
        <f t="shared" si="0"/>
        <v>25</v>
      </c>
      <c r="I63" s="29">
        <f t="shared" si="1"/>
        <v>9775</v>
      </c>
    </row>
    <row r="64" spans="1:9" x14ac:dyDescent="0.3">
      <c r="A64" s="25">
        <v>43312</v>
      </c>
      <c r="B64" t="s">
        <v>115</v>
      </c>
      <c r="C64" s="29">
        <v>1007.87</v>
      </c>
      <c r="D64" s="25">
        <v>43312</v>
      </c>
      <c r="E64" s="25">
        <v>43281</v>
      </c>
      <c r="F64" s="27" t="s">
        <v>116</v>
      </c>
      <c r="G64" s="25">
        <v>43281</v>
      </c>
      <c r="H64" s="32">
        <f t="shared" si="0"/>
        <v>31</v>
      </c>
      <c r="I64" s="29">
        <f t="shared" si="1"/>
        <v>31243.97</v>
      </c>
    </row>
    <row r="65" spans="1:9" x14ac:dyDescent="0.3">
      <c r="A65" s="25">
        <v>43312</v>
      </c>
      <c r="B65" t="s">
        <v>115</v>
      </c>
      <c r="C65" s="29">
        <v>54.93</v>
      </c>
      <c r="D65" s="25">
        <v>43312</v>
      </c>
      <c r="E65" s="25">
        <v>43281</v>
      </c>
      <c r="F65" s="27" t="s">
        <v>117</v>
      </c>
      <c r="G65" s="25">
        <v>43281</v>
      </c>
      <c r="H65" s="32">
        <f t="shared" si="0"/>
        <v>31</v>
      </c>
      <c r="I65" s="29">
        <f t="shared" si="1"/>
        <v>1702.83</v>
      </c>
    </row>
    <row r="66" spans="1:9" x14ac:dyDescent="0.3">
      <c r="A66" s="25">
        <v>43312</v>
      </c>
      <c r="B66" t="s">
        <v>115</v>
      </c>
      <c r="C66" s="29">
        <v>62.74</v>
      </c>
      <c r="D66" s="25">
        <v>43312</v>
      </c>
      <c r="E66" s="25">
        <v>43281</v>
      </c>
      <c r="F66" s="27" t="s">
        <v>118</v>
      </c>
      <c r="G66" s="25">
        <v>43281</v>
      </c>
      <c r="H66" s="32">
        <f t="shared" si="0"/>
        <v>31</v>
      </c>
      <c r="I66" s="29">
        <f t="shared" si="1"/>
        <v>1944.94</v>
      </c>
    </row>
    <row r="67" spans="1:9" x14ac:dyDescent="0.3">
      <c r="A67" s="25">
        <v>43312</v>
      </c>
      <c r="B67" t="s">
        <v>115</v>
      </c>
      <c r="C67" s="29">
        <v>62.74</v>
      </c>
      <c r="D67" s="25">
        <v>43312</v>
      </c>
      <c r="E67" s="25">
        <v>43281</v>
      </c>
      <c r="F67" s="27" t="s">
        <v>119</v>
      </c>
      <c r="G67" s="25">
        <v>43281</v>
      </c>
      <c r="H67" s="32">
        <f t="shared" si="0"/>
        <v>31</v>
      </c>
      <c r="I67" s="29">
        <f t="shared" si="1"/>
        <v>1944.94</v>
      </c>
    </row>
    <row r="68" spans="1:9" x14ac:dyDescent="0.3">
      <c r="A68" s="25">
        <v>43312</v>
      </c>
      <c r="B68" t="s">
        <v>115</v>
      </c>
      <c r="C68" s="29">
        <v>62.74</v>
      </c>
      <c r="D68" s="25">
        <v>43312</v>
      </c>
      <c r="E68" s="25">
        <v>43281</v>
      </c>
      <c r="F68" s="27" t="s">
        <v>120</v>
      </c>
      <c r="G68" s="25">
        <v>43281</v>
      </c>
      <c r="H68" s="32">
        <f t="shared" si="0"/>
        <v>31</v>
      </c>
      <c r="I68" s="29">
        <f t="shared" si="1"/>
        <v>1944.94</v>
      </c>
    </row>
    <row r="69" spans="1:9" x14ac:dyDescent="0.3">
      <c r="A69" s="25">
        <v>43312</v>
      </c>
      <c r="B69" t="s">
        <v>121</v>
      </c>
      <c r="C69" s="29">
        <v>450</v>
      </c>
      <c r="D69" s="25">
        <v>43312</v>
      </c>
      <c r="E69" s="25">
        <v>43112</v>
      </c>
      <c r="F69" s="27" t="s">
        <v>122</v>
      </c>
      <c r="G69" s="25">
        <v>43255</v>
      </c>
      <c r="H69" s="32">
        <f t="shared" si="0"/>
        <v>57</v>
      </c>
      <c r="I69" s="29">
        <f t="shared" si="1"/>
        <v>25650</v>
      </c>
    </row>
    <row r="70" spans="1:9" x14ac:dyDescent="0.3">
      <c r="A70" s="25">
        <v>43312</v>
      </c>
      <c r="B70" t="s">
        <v>123</v>
      </c>
      <c r="C70" s="29">
        <v>100</v>
      </c>
      <c r="D70" s="25">
        <v>43312</v>
      </c>
      <c r="E70" s="25">
        <v>43258</v>
      </c>
      <c r="F70" s="27" t="s">
        <v>124</v>
      </c>
      <c r="G70" s="25">
        <v>43292</v>
      </c>
      <c r="H70" s="32">
        <f t="shared" si="0"/>
        <v>20</v>
      </c>
      <c r="I70" s="29">
        <f t="shared" si="1"/>
        <v>2000</v>
      </c>
    </row>
    <row r="71" spans="1:9" x14ac:dyDescent="0.3">
      <c r="A71" s="25">
        <v>43312</v>
      </c>
      <c r="B71" t="s">
        <v>123</v>
      </c>
      <c r="C71" s="29">
        <v>200</v>
      </c>
      <c r="D71" s="25">
        <v>43312</v>
      </c>
      <c r="E71" s="25">
        <v>43284</v>
      </c>
      <c r="F71" s="27" t="s">
        <v>125</v>
      </c>
      <c r="G71" s="25">
        <v>43291</v>
      </c>
      <c r="H71" s="32">
        <f t="shared" si="0"/>
        <v>21</v>
      </c>
      <c r="I71" s="29">
        <f t="shared" si="1"/>
        <v>4200</v>
      </c>
    </row>
    <row r="72" spans="1:9" x14ac:dyDescent="0.3">
      <c r="A72" s="25">
        <v>43312</v>
      </c>
      <c r="B72" t="s">
        <v>126</v>
      </c>
      <c r="C72" s="29">
        <v>311.36</v>
      </c>
      <c r="D72" s="25">
        <v>43312</v>
      </c>
      <c r="E72" s="25">
        <v>43275</v>
      </c>
      <c r="F72" s="27" t="s">
        <v>127</v>
      </c>
      <c r="G72" s="25">
        <v>43277</v>
      </c>
      <c r="H72" s="32">
        <f t="shared" ref="H72:H135" si="2">+D72-G72</f>
        <v>35</v>
      </c>
      <c r="I72" s="29">
        <f t="shared" ref="I72:I135" si="3">+H72*C72</f>
        <v>10897.6</v>
      </c>
    </row>
    <row r="73" spans="1:9" x14ac:dyDescent="0.3">
      <c r="A73" s="25">
        <v>43312</v>
      </c>
      <c r="B73" t="s">
        <v>128</v>
      </c>
      <c r="C73" s="29">
        <v>249.83999999999997</v>
      </c>
      <c r="D73" s="25">
        <v>43312</v>
      </c>
      <c r="E73" s="25">
        <v>43287</v>
      </c>
      <c r="F73" s="27" t="s">
        <v>129</v>
      </c>
      <c r="G73" s="25">
        <v>43287</v>
      </c>
      <c r="H73" s="32">
        <f t="shared" si="2"/>
        <v>25</v>
      </c>
      <c r="I73" s="29">
        <f t="shared" si="3"/>
        <v>6245.9999999999991</v>
      </c>
    </row>
    <row r="74" spans="1:9" x14ac:dyDescent="0.3">
      <c r="A74" s="25">
        <v>43312</v>
      </c>
      <c r="B74" t="s">
        <v>130</v>
      </c>
      <c r="C74" s="29">
        <v>200</v>
      </c>
      <c r="D74" s="25">
        <v>43312</v>
      </c>
      <c r="E74" s="25">
        <v>43273</v>
      </c>
      <c r="F74" s="27" t="s">
        <v>131</v>
      </c>
      <c r="G74" s="25">
        <v>43278</v>
      </c>
      <c r="H74" s="32">
        <f t="shared" si="2"/>
        <v>34</v>
      </c>
      <c r="I74" s="29">
        <f t="shared" si="3"/>
        <v>6800</v>
      </c>
    </row>
    <row r="75" spans="1:9" x14ac:dyDescent="0.3">
      <c r="A75" s="25">
        <v>43312</v>
      </c>
      <c r="B75" t="s">
        <v>132</v>
      </c>
      <c r="C75" s="29">
        <v>62.4</v>
      </c>
      <c r="D75" s="25">
        <v>43312</v>
      </c>
      <c r="E75" s="25">
        <v>43271</v>
      </c>
      <c r="F75" s="27" t="s">
        <v>133</v>
      </c>
      <c r="G75" s="25">
        <v>43276</v>
      </c>
      <c r="H75" s="32">
        <f t="shared" si="2"/>
        <v>36</v>
      </c>
      <c r="I75" s="29">
        <f t="shared" si="3"/>
        <v>2246.4</v>
      </c>
    </row>
    <row r="76" spans="1:9" x14ac:dyDescent="0.3">
      <c r="A76" s="25">
        <v>43312</v>
      </c>
      <c r="B76" t="s">
        <v>134</v>
      </c>
      <c r="C76" s="29">
        <v>243.57</v>
      </c>
      <c r="D76" s="25">
        <v>43312</v>
      </c>
      <c r="E76" s="25">
        <v>43281</v>
      </c>
      <c r="F76" s="27" t="s">
        <v>135</v>
      </c>
      <c r="G76" s="25">
        <v>43301</v>
      </c>
      <c r="H76" s="32">
        <f t="shared" si="2"/>
        <v>11</v>
      </c>
      <c r="I76" s="29">
        <f t="shared" si="3"/>
        <v>2679.27</v>
      </c>
    </row>
    <row r="77" spans="1:9" x14ac:dyDescent="0.3">
      <c r="A77" s="25">
        <v>43310</v>
      </c>
      <c r="B77" t="s">
        <v>136</v>
      </c>
      <c r="C77" s="29">
        <v>29.92</v>
      </c>
      <c r="D77" s="25">
        <v>43314</v>
      </c>
      <c r="E77" s="25">
        <v>43251</v>
      </c>
      <c r="F77" s="27" t="s">
        <v>137</v>
      </c>
      <c r="G77" s="25">
        <v>43279</v>
      </c>
      <c r="H77" s="32">
        <f t="shared" si="2"/>
        <v>35</v>
      </c>
      <c r="I77" s="29">
        <f t="shared" si="3"/>
        <v>1047.2</v>
      </c>
    </row>
    <row r="78" spans="1:9" x14ac:dyDescent="0.3">
      <c r="A78" s="25">
        <v>43312</v>
      </c>
      <c r="B78" t="s">
        <v>138</v>
      </c>
      <c r="C78" s="29">
        <v>668.8</v>
      </c>
      <c r="D78" s="25">
        <v>43312</v>
      </c>
      <c r="E78" s="25">
        <v>43172</v>
      </c>
      <c r="F78" s="27" t="s">
        <v>139</v>
      </c>
      <c r="G78" s="25">
        <v>43293</v>
      </c>
      <c r="H78" s="32">
        <f t="shared" si="2"/>
        <v>19</v>
      </c>
      <c r="I78" s="29">
        <f t="shared" si="3"/>
        <v>12707.199999999999</v>
      </c>
    </row>
    <row r="79" spans="1:9" x14ac:dyDescent="0.3">
      <c r="A79" s="25">
        <v>43312</v>
      </c>
      <c r="B79" t="s">
        <v>138</v>
      </c>
      <c r="C79" s="29">
        <v>470.8</v>
      </c>
      <c r="D79" s="25">
        <v>43312</v>
      </c>
      <c r="E79" s="25">
        <v>43282</v>
      </c>
      <c r="F79" s="27" t="s">
        <v>140</v>
      </c>
      <c r="G79" s="25">
        <v>43298</v>
      </c>
      <c r="H79" s="32">
        <f t="shared" si="2"/>
        <v>14</v>
      </c>
      <c r="I79" s="29">
        <f t="shared" si="3"/>
        <v>6591.2</v>
      </c>
    </row>
    <row r="80" spans="1:9" x14ac:dyDescent="0.3">
      <c r="A80" s="25">
        <v>43312</v>
      </c>
      <c r="B80" t="s">
        <v>141</v>
      </c>
      <c r="C80" s="29">
        <v>423.20000000000005</v>
      </c>
      <c r="D80" s="25">
        <v>43312</v>
      </c>
      <c r="E80" s="25">
        <v>43281</v>
      </c>
      <c r="F80" s="27" t="s">
        <v>142</v>
      </c>
      <c r="G80" s="25">
        <v>43292</v>
      </c>
      <c r="H80" s="32">
        <f t="shared" si="2"/>
        <v>20</v>
      </c>
      <c r="I80" s="29">
        <f t="shared" si="3"/>
        <v>8464</v>
      </c>
    </row>
    <row r="81" spans="1:9" x14ac:dyDescent="0.3">
      <c r="A81" s="25">
        <v>43312</v>
      </c>
      <c r="B81" t="s">
        <v>141</v>
      </c>
      <c r="C81" s="29">
        <v>259.2</v>
      </c>
      <c r="D81" s="25">
        <v>43312</v>
      </c>
      <c r="E81" s="25">
        <v>43281</v>
      </c>
      <c r="F81" s="27" t="s">
        <v>143</v>
      </c>
      <c r="G81" s="25">
        <v>43287</v>
      </c>
      <c r="H81" s="32">
        <f t="shared" si="2"/>
        <v>25</v>
      </c>
      <c r="I81" s="29">
        <f t="shared" si="3"/>
        <v>6480</v>
      </c>
    </row>
    <row r="82" spans="1:9" x14ac:dyDescent="0.3">
      <c r="A82" s="25">
        <v>43312</v>
      </c>
      <c r="B82" t="s">
        <v>144</v>
      </c>
      <c r="C82" s="29">
        <v>1244.8499999999999</v>
      </c>
      <c r="D82" s="25">
        <v>43312</v>
      </c>
      <c r="E82" s="25">
        <v>43281</v>
      </c>
      <c r="F82" s="27" t="s">
        <v>145</v>
      </c>
      <c r="G82" s="25">
        <v>43305</v>
      </c>
      <c r="H82" s="32">
        <f t="shared" si="2"/>
        <v>7</v>
      </c>
      <c r="I82" s="29">
        <f t="shared" si="3"/>
        <v>8713.9499999999989</v>
      </c>
    </row>
    <row r="83" spans="1:9" x14ac:dyDescent="0.3">
      <c r="A83" s="25">
        <v>43312</v>
      </c>
      <c r="B83" t="s">
        <v>146</v>
      </c>
      <c r="C83" s="29">
        <v>29.25</v>
      </c>
      <c r="D83" s="25">
        <v>43312</v>
      </c>
      <c r="E83" s="25">
        <v>43287</v>
      </c>
      <c r="F83" s="27" t="s">
        <v>147</v>
      </c>
      <c r="G83" s="25">
        <v>43287</v>
      </c>
      <c r="H83" s="32">
        <f t="shared" si="2"/>
        <v>25</v>
      </c>
      <c r="I83" s="29">
        <f t="shared" si="3"/>
        <v>731.25</v>
      </c>
    </row>
    <row r="84" spans="1:9" x14ac:dyDescent="0.3">
      <c r="A84" s="25">
        <v>43312</v>
      </c>
      <c r="B84" t="s">
        <v>148</v>
      </c>
      <c r="C84" s="29">
        <v>128.01</v>
      </c>
      <c r="D84" s="25">
        <v>43312</v>
      </c>
      <c r="E84" s="25">
        <v>43290</v>
      </c>
      <c r="F84" s="27" t="s">
        <v>149</v>
      </c>
      <c r="G84" s="25">
        <v>43291</v>
      </c>
      <c r="H84" s="32">
        <f t="shared" si="2"/>
        <v>21</v>
      </c>
      <c r="I84" s="29">
        <f t="shared" si="3"/>
        <v>2688.21</v>
      </c>
    </row>
    <row r="85" spans="1:9" x14ac:dyDescent="0.3">
      <c r="A85" s="25">
        <v>43312</v>
      </c>
      <c r="B85" t="s">
        <v>148</v>
      </c>
      <c r="C85" s="29">
        <v>312</v>
      </c>
      <c r="D85" s="25">
        <v>43312</v>
      </c>
      <c r="E85" s="25">
        <v>43283</v>
      </c>
      <c r="F85" s="27" t="s">
        <v>150</v>
      </c>
      <c r="G85" s="25">
        <v>43284</v>
      </c>
      <c r="H85" s="32">
        <f t="shared" si="2"/>
        <v>28</v>
      </c>
      <c r="I85" s="29">
        <f t="shared" si="3"/>
        <v>8736</v>
      </c>
    </row>
    <row r="86" spans="1:9" x14ac:dyDescent="0.3">
      <c r="A86" s="25">
        <v>43312</v>
      </c>
      <c r="B86" t="s">
        <v>148</v>
      </c>
      <c r="C86" s="29">
        <v>128.01</v>
      </c>
      <c r="D86" s="25">
        <v>43312</v>
      </c>
      <c r="E86" s="25">
        <v>43281</v>
      </c>
      <c r="F86" s="27" t="s">
        <v>151</v>
      </c>
      <c r="G86" s="25">
        <v>43281</v>
      </c>
      <c r="H86" s="32">
        <f t="shared" si="2"/>
        <v>31</v>
      </c>
      <c r="I86" s="29">
        <f t="shared" si="3"/>
        <v>3968.3099999999995</v>
      </c>
    </row>
    <row r="87" spans="1:9" x14ac:dyDescent="0.3">
      <c r="A87" s="25">
        <v>43312</v>
      </c>
      <c r="B87" t="s">
        <v>148</v>
      </c>
      <c r="C87" s="29">
        <v>128.01</v>
      </c>
      <c r="D87" s="25">
        <v>43312</v>
      </c>
      <c r="E87" s="25">
        <v>43279</v>
      </c>
      <c r="F87" s="27" t="s">
        <v>152</v>
      </c>
      <c r="G87" s="25">
        <v>43291</v>
      </c>
      <c r="H87" s="32">
        <f t="shared" si="2"/>
        <v>21</v>
      </c>
      <c r="I87" s="29">
        <f t="shared" si="3"/>
        <v>2688.21</v>
      </c>
    </row>
    <row r="88" spans="1:9" x14ac:dyDescent="0.3">
      <c r="A88" s="25">
        <v>43312</v>
      </c>
      <c r="B88" t="s">
        <v>153</v>
      </c>
      <c r="C88" s="29">
        <v>127.19999999999999</v>
      </c>
      <c r="D88" s="25">
        <v>43312</v>
      </c>
      <c r="E88" s="25">
        <v>43282</v>
      </c>
      <c r="F88" s="27" t="s">
        <v>154</v>
      </c>
      <c r="G88" s="25">
        <v>43282</v>
      </c>
      <c r="H88" s="32">
        <f t="shared" si="2"/>
        <v>30</v>
      </c>
      <c r="I88" s="29">
        <f t="shared" si="3"/>
        <v>3815.9999999999995</v>
      </c>
    </row>
    <row r="89" spans="1:9" x14ac:dyDescent="0.3">
      <c r="A89" s="25">
        <v>43312</v>
      </c>
      <c r="B89" t="s">
        <v>155</v>
      </c>
      <c r="C89" s="29">
        <v>15125</v>
      </c>
      <c r="D89" s="25">
        <v>43312</v>
      </c>
      <c r="E89" s="25">
        <v>43257</v>
      </c>
      <c r="F89" s="27" t="s">
        <v>156</v>
      </c>
      <c r="G89" s="25">
        <v>43276</v>
      </c>
      <c r="H89" s="32">
        <f t="shared" si="2"/>
        <v>36</v>
      </c>
      <c r="I89" s="29">
        <f t="shared" si="3"/>
        <v>544500</v>
      </c>
    </row>
    <row r="90" spans="1:9" x14ac:dyDescent="0.3">
      <c r="A90" s="25">
        <v>43312</v>
      </c>
      <c r="B90" t="s">
        <v>157</v>
      </c>
      <c r="C90" s="29">
        <v>210</v>
      </c>
      <c r="D90" s="25">
        <v>43312</v>
      </c>
      <c r="E90" s="25">
        <v>43276</v>
      </c>
      <c r="F90" s="27" t="s">
        <v>158</v>
      </c>
      <c r="G90" s="25">
        <v>43276</v>
      </c>
      <c r="H90" s="32">
        <f t="shared" si="2"/>
        <v>36</v>
      </c>
      <c r="I90" s="29">
        <f t="shared" si="3"/>
        <v>7560</v>
      </c>
    </row>
    <row r="91" spans="1:9" x14ac:dyDescent="0.3">
      <c r="A91" s="25">
        <v>43312</v>
      </c>
      <c r="B91" t="s">
        <v>159</v>
      </c>
      <c r="C91" s="29">
        <v>481.58</v>
      </c>
      <c r="D91" s="25">
        <v>43312</v>
      </c>
      <c r="E91" s="25">
        <v>43220</v>
      </c>
      <c r="F91" s="27" t="s">
        <v>160</v>
      </c>
      <c r="G91" s="25">
        <v>43301</v>
      </c>
      <c r="H91" s="32">
        <f t="shared" si="2"/>
        <v>11</v>
      </c>
      <c r="I91" s="29">
        <f t="shared" si="3"/>
        <v>5297.38</v>
      </c>
    </row>
    <row r="92" spans="1:9" x14ac:dyDescent="0.3">
      <c r="A92" s="25">
        <v>43312</v>
      </c>
      <c r="B92" t="s">
        <v>159</v>
      </c>
      <c r="C92" s="29">
        <v>1089</v>
      </c>
      <c r="D92" s="25">
        <v>43312</v>
      </c>
      <c r="E92" s="25">
        <v>43220</v>
      </c>
      <c r="F92" s="27" t="s">
        <v>161</v>
      </c>
      <c r="G92" s="25">
        <v>43262</v>
      </c>
      <c r="H92" s="32">
        <f t="shared" si="2"/>
        <v>50</v>
      </c>
      <c r="I92" s="29">
        <f t="shared" si="3"/>
        <v>54450</v>
      </c>
    </row>
    <row r="93" spans="1:9" x14ac:dyDescent="0.3">
      <c r="A93" s="25">
        <v>43312</v>
      </c>
      <c r="B93" t="s">
        <v>159</v>
      </c>
      <c r="C93" s="29">
        <v>3049.2</v>
      </c>
      <c r="D93" s="25">
        <v>43312</v>
      </c>
      <c r="E93" s="25">
        <v>43251</v>
      </c>
      <c r="F93" s="27" t="s">
        <v>162</v>
      </c>
      <c r="G93" s="25">
        <v>43262</v>
      </c>
      <c r="H93" s="32">
        <f t="shared" si="2"/>
        <v>50</v>
      </c>
      <c r="I93" s="29">
        <f t="shared" si="3"/>
        <v>152460</v>
      </c>
    </row>
    <row r="94" spans="1:9" x14ac:dyDescent="0.3">
      <c r="A94" s="25">
        <v>43312</v>
      </c>
      <c r="B94" t="s">
        <v>163</v>
      </c>
      <c r="C94" s="29">
        <v>50026.49</v>
      </c>
      <c r="D94" s="25">
        <v>43312</v>
      </c>
      <c r="E94" s="25">
        <v>43281</v>
      </c>
      <c r="F94" s="27" t="s">
        <v>164</v>
      </c>
      <c r="G94" s="25">
        <v>43281</v>
      </c>
      <c r="H94" s="32">
        <f t="shared" si="2"/>
        <v>31</v>
      </c>
      <c r="I94" s="29">
        <f t="shared" si="3"/>
        <v>1550821.19</v>
      </c>
    </row>
    <row r="95" spans="1:9" x14ac:dyDescent="0.3">
      <c r="A95" s="25">
        <v>43312</v>
      </c>
      <c r="B95" t="s">
        <v>165</v>
      </c>
      <c r="C95" s="29">
        <v>140.51</v>
      </c>
      <c r="D95" s="25">
        <v>43312</v>
      </c>
      <c r="E95" s="25">
        <v>43281</v>
      </c>
      <c r="F95" s="27" t="s">
        <v>166</v>
      </c>
      <c r="G95" s="25">
        <v>43292</v>
      </c>
      <c r="H95" s="32">
        <f t="shared" si="2"/>
        <v>20</v>
      </c>
      <c r="I95" s="29">
        <f t="shared" si="3"/>
        <v>2810.2</v>
      </c>
    </row>
    <row r="96" spans="1:9" x14ac:dyDescent="0.3">
      <c r="A96" s="25">
        <v>43312</v>
      </c>
      <c r="B96" t="s">
        <v>165</v>
      </c>
      <c r="C96" s="29">
        <v>144.16</v>
      </c>
      <c r="D96" s="25">
        <v>43312</v>
      </c>
      <c r="E96" s="25">
        <v>43281</v>
      </c>
      <c r="F96" s="27" t="s">
        <v>167</v>
      </c>
      <c r="G96" s="25">
        <v>43292</v>
      </c>
      <c r="H96" s="32">
        <f t="shared" si="2"/>
        <v>20</v>
      </c>
      <c r="I96" s="29">
        <f t="shared" si="3"/>
        <v>2883.2</v>
      </c>
    </row>
    <row r="97" spans="1:9" x14ac:dyDescent="0.3">
      <c r="A97" s="25">
        <v>43312</v>
      </c>
      <c r="B97" t="s">
        <v>168</v>
      </c>
      <c r="C97" s="29">
        <v>166.5</v>
      </c>
      <c r="D97" s="25">
        <v>43312</v>
      </c>
      <c r="E97" s="25">
        <v>43279</v>
      </c>
      <c r="F97" s="27" t="s">
        <v>169</v>
      </c>
      <c r="G97" s="25">
        <v>43291</v>
      </c>
      <c r="H97" s="32">
        <f t="shared" si="2"/>
        <v>21</v>
      </c>
      <c r="I97" s="29">
        <f t="shared" si="3"/>
        <v>3496.5</v>
      </c>
    </row>
    <row r="98" spans="1:9" x14ac:dyDescent="0.3">
      <c r="A98" s="25">
        <v>43312</v>
      </c>
      <c r="B98" t="s">
        <v>168</v>
      </c>
      <c r="C98" s="29">
        <v>411.4</v>
      </c>
      <c r="D98" s="25">
        <v>43312</v>
      </c>
      <c r="E98" s="25">
        <v>43286</v>
      </c>
      <c r="F98" s="27" t="s">
        <v>170</v>
      </c>
      <c r="G98" s="25">
        <v>43290</v>
      </c>
      <c r="H98" s="32">
        <f t="shared" si="2"/>
        <v>22</v>
      </c>
      <c r="I98" s="29">
        <f t="shared" si="3"/>
        <v>9050.7999999999993</v>
      </c>
    </row>
    <row r="99" spans="1:9" x14ac:dyDescent="0.3">
      <c r="A99" s="25">
        <v>43312</v>
      </c>
      <c r="B99" t="s">
        <v>171</v>
      </c>
      <c r="C99" s="29">
        <v>1388.87</v>
      </c>
      <c r="D99" s="25">
        <v>43312</v>
      </c>
      <c r="E99" s="25">
        <v>43290</v>
      </c>
      <c r="F99" s="27" t="s">
        <v>172</v>
      </c>
      <c r="G99" s="25">
        <v>43292</v>
      </c>
      <c r="H99" s="32">
        <f t="shared" si="2"/>
        <v>20</v>
      </c>
      <c r="I99" s="29">
        <f t="shared" si="3"/>
        <v>27777.399999999998</v>
      </c>
    </row>
    <row r="100" spans="1:9" x14ac:dyDescent="0.3">
      <c r="A100" s="25">
        <v>43312</v>
      </c>
      <c r="B100" t="s">
        <v>173</v>
      </c>
      <c r="C100" s="29">
        <v>271.52</v>
      </c>
      <c r="D100" s="25">
        <v>43312</v>
      </c>
      <c r="E100" s="25">
        <v>43271</v>
      </c>
      <c r="F100" s="27" t="s">
        <v>174</v>
      </c>
      <c r="G100" s="25">
        <v>43279</v>
      </c>
      <c r="H100" s="32">
        <f t="shared" si="2"/>
        <v>33</v>
      </c>
      <c r="I100" s="29">
        <f t="shared" si="3"/>
        <v>8960.16</v>
      </c>
    </row>
    <row r="101" spans="1:9" x14ac:dyDescent="0.3">
      <c r="A101" s="25">
        <v>43312</v>
      </c>
      <c r="B101" t="s">
        <v>173</v>
      </c>
      <c r="C101" s="29">
        <v>19.36</v>
      </c>
      <c r="D101" s="25">
        <v>43312</v>
      </c>
      <c r="E101" s="25">
        <v>43299</v>
      </c>
      <c r="F101" s="27" t="s">
        <v>175</v>
      </c>
      <c r="G101" s="25">
        <v>43299</v>
      </c>
      <c r="H101" s="32">
        <f t="shared" si="2"/>
        <v>13</v>
      </c>
      <c r="I101" s="29">
        <f t="shared" si="3"/>
        <v>251.68</v>
      </c>
    </row>
    <row r="102" spans="1:9" x14ac:dyDescent="0.3">
      <c r="A102" s="25">
        <v>43312</v>
      </c>
      <c r="B102" t="s">
        <v>176</v>
      </c>
      <c r="C102" s="29">
        <v>164.44</v>
      </c>
      <c r="D102" s="25">
        <v>43312</v>
      </c>
      <c r="E102" s="25">
        <v>43290</v>
      </c>
      <c r="F102" s="27" t="s">
        <v>177</v>
      </c>
      <c r="G102" s="25">
        <v>43304</v>
      </c>
      <c r="H102" s="32">
        <f t="shared" si="2"/>
        <v>8</v>
      </c>
      <c r="I102" s="29">
        <f t="shared" si="3"/>
        <v>1315.52</v>
      </c>
    </row>
    <row r="103" spans="1:9" x14ac:dyDescent="0.3">
      <c r="A103" s="25">
        <v>43312</v>
      </c>
      <c r="B103" t="s">
        <v>178</v>
      </c>
      <c r="C103" s="29">
        <v>253</v>
      </c>
      <c r="D103" s="25">
        <v>43312</v>
      </c>
      <c r="E103" s="25">
        <v>43285</v>
      </c>
      <c r="F103" s="27" t="s">
        <v>179</v>
      </c>
      <c r="G103" s="25">
        <v>43285</v>
      </c>
      <c r="H103" s="32">
        <f t="shared" si="2"/>
        <v>27</v>
      </c>
      <c r="I103" s="29">
        <f t="shared" si="3"/>
        <v>6831</v>
      </c>
    </row>
    <row r="104" spans="1:9" x14ac:dyDescent="0.3">
      <c r="A104" s="25">
        <v>43312</v>
      </c>
      <c r="B104" t="s">
        <v>180</v>
      </c>
      <c r="C104" s="29">
        <v>53.36</v>
      </c>
      <c r="D104" s="25">
        <v>43312</v>
      </c>
      <c r="E104" s="25">
        <v>43283</v>
      </c>
      <c r="F104" s="27" t="s">
        <v>181</v>
      </c>
      <c r="G104" s="25">
        <v>43283</v>
      </c>
      <c r="H104" s="32">
        <f t="shared" si="2"/>
        <v>29</v>
      </c>
      <c r="I104" s="29">
        <f t="shared" si="3"/>
        <v>1547.44</v>
      </c>
    </row>
    <row r="105" spans="1:9" x14ac:dyDescent="0.3">
      <c r="A105" s="25">
        <v>43312</v>
      </c>
      <c r="B105" t="s">
        <v>180</v>
      </c>
      <c r="C105" s="29">
        <v>2668.26</v>
      </c>
      <c r="D105" s="25">
        <v>43312</v>
      </c>
      <c r="E105" s="25">
        <v>43283</v>
      </c>
      <c r="F105" s="27" t="s">
        <v>182</v>
      </c>
      <c r="G105" s="25">
        <v>43283</v>
      </c>
      <c r="H105" s="32">
        <f t="shared" si="2"/>
        <v>29</v>
      </c>
      <c r="I105" s="29">
        <f t="shared" si="3"/>
        <v>77379.540000000008</v>
      </c>
    </row>
    <row r="106" spans="1:9" x14ac:dyDescent="0.3">
      <c r="A106" s="25">
        <v>43312</v>
      </c>
      <c r="B106" t="s">
        <v>180</v>
      </c>
      <c r="C106" s="29">
        <v>197.47</v>
      </c>
      <c r="D106" s="25">
        <v>43312</v>
      </c>
      <c r="E106" s="25">
        <v>43283</v>
      </c>
      <c r="F106" s="27" t="s">
        <v>183</v>
      </c>
      <c r="G106" s="25">
        <v>43283</v>
      </c>
      <c r="H106" s="32">
        <f t="shared" si="2"/>
        <v>29</v>
      </c>
      <c r="I106" s="29">
        <f t="shared" si="3"/>
        <v>5726.63</v>
      </c>
    </row>
    <row r="107" spans="1:9" x14ac:dyDescent="0.3">
      <c r="A107" s="25">
        <v>43312</v>
      </c>
      <c r="B107" t="s">
        <v>184</v>
      </c>
      <c r="C107" s="29">
        <v>80.489999999999995</v>
      </c>
      <c r="D107" s="25">
        <v>43312</v>
      </c>
      <c r="E107" s="25">
        <v>43284</v>
      </c>
      <c r="F107" s="27" t="s">
        <v>185</v>
      </c>
      <c r="G107" s="25">
        <v>43284</v>
      </c>
      <c r="H107" s="32">
        <f t="shared" si="2"/>
        <v>28</v>
      </c>
      <c r="I107" s="29">
        <f t="shared" si="3"/>
        <v>2253.7199999999998</v>
      </c>
    </row>
    <row r="108" spans="1:9" x14ac:dyDescent="0.3">
      <c r="A108" s="25">
        <v>43312</v>
      </c>
      <c r="B108" t="s">
        <v>184</v>
      </c>
      <c r="C108" s="29">
        <v>2100.5300000000002</v>
      </c>
      <c r="D108" s="25">
        <v>43312</v>
      </c>
      <c r="E108" s="25">
        <v>43301</v>
      </c>
      <c r="F108" s="27" t="s">
        <v>186</v>
      </c>
      <c r="G108" s="25">
        <v>43301</v>
      </c>
      <c r="H108" s="32">
        <f t="shared" si="2"/>
        <v>11</v>
      </c>
      <c r="I108" s="29">
        <f t="shared" si="3"/>
        <v>23105.83</v>
      </c>
    </row>
    <row r="109" spans="1:9" x14ac:dyDescent="0.3">
      <c r="A109" s="25">
        <v>43312</v>
      </c>
      <c r="B109" t="s">
        <v>184</v>
      </c>
      <c r="C109" s="29">
        <v>30.03</v>
      </c>
      <c r="D109" s="25">
        <v>43312</v>
      </c>
      <c r="E109" s="25">
        <v>43301</v>
      </c>
      <c r="F109" s="27" t="s">
        <v>187</v>
      </c>
      <c r="G109" s="25">
        <v>43301</v>
      </c>
      <c r="H109" s="32">
        <f t="shared" si="2"/>
        <v>11</v>
      </c>
      <c r="I109" s="29">
        <f t="shared" si="3"/>
        <v>330.33000000000004</v>
      </c>
    </row>
    <row r="110" spans="1:9" x14ac:dyDescent="0.3">
      <c r="A110" s="25">
        <v>43312</v>
      </c>
      <c r="B110" t="s">
        <v>188</v>
      </c>
      <c r="C110" s="29">
        <v>745.36</v>
      </c>
      <c r="D110" s="25">
        <v>43312</v>
      </c>
      <c r="E110" s="25">
        <v>43287</v>
      </c>
      <c r="F110" s="27" t="s">
        <v>189</v>
      </c>
      <c r="G110" s="25">
        <v>43290</v>
      </c>
      <c r="H110" s="32">
        <f t="shared" si="2"/>
        <v>22</v>
      </c>
      <c r="I110" s="29">
        <f t="shared" si="3"/>
        <v>16397.920000000002</v>
      </c>
    </row>
    <row r="111" spans="1:9" x14ac:dyDescent="0.3">
      <c r="A111" s="25">
        <v>43312</v>
      </c>
      <c r="B111" t="s">
        <v>188</v>
      </c>
      <c r="C111" s="29">
        <v>2420</v>
      </c>
      <c r="D111" s="25">
        <v>43312</v>
      </c>
      <c r="E111" s="25">
        <v>43294</v>
      </c>
      <c r="F111" s="27" t="s">
        <v>190</v>
      </c>
      <c r="G111" s="25">
        <v>43294</v>
      </c>
      <c r="H111" s="32">
        <f t="shared" si="2"/>
        <v>18</v>
      </c>
      <c r="I111" s="29">
        <f t="shared" si="3"/>
        <v>43560</v>
      </c>
    </row>
    <row r="112" spans="1:9" x14ac:dyDescent="0.3">
      <c r="A112" s="25">
        <v>43312</v>
      </c>
      <c r="B112" t="s">
        <v>188</v>
      </c>
      <c r="C112" s="29">
        <v>174.24</v>
      </c>
      <c r="D112" s="25">
        <v>43312</v>
      </c>
      <c r="E112" s="25">
        <v>43300</v>
      </c>
      <c r="F112" s="27" t="s">
        <v>191</v>
      </c>
      <c r="G112" s="25">
        <v>43301</v>
      </c>
      <c r="H112" s="32">
        <f t="shared" si="2"/>
        <v>11</v>
      </c>
      <c r="I112" s="29">
        <f t="shared" si="3"/>
        <v>1916.64</v>
      </c>
    </row>
    <row r="113" spans="1:9" x14ac:dyDescent="0.3">
      <c r="A113" s="25">
        <v>43312</v>
      </c>
      <c r="B113" t="s">
        <v>192</v>
      </c>
      <c r="C113" s="29">
        <v>93.5</v>
      </c>
      <c r="D113" s="25">
        <v>43312</v>
      </c>
      <c r="E113" s="25">
        <v>43298</v>
      </c>
      <c r="F113" s="27" t="s">
        <v>193</v>
      </c>
      <c r="G113" s="25">
        <v>43298</v>
      </c>
      <c r="H113" s="32">
        <f t="shared" si="2"/>
        <v>14</v>
      </c>
      <c r="I113" s="29">
        <f t="shared" si="3"/>
        <v>1309</v>
      </c>
    </row>
    <row r="114" spans="1:9" x14ac:dyDescent="0.3">
      <c r="A114" s="25">
        <v>43312</v>
      </c>
      <c r="B114" t="s">
        <v>192</v>
      </c>
      <c r="C114" s="29">
        <v>93.5</v>
      </c>
      <c r="D114" s="25">
        <v>43312</v>
      </c>
      <c r="E114" s="25">
        <v>43282</v>
      </c>
      <c r="F114" s="27" t="s">
        <v>194</v>
      </c>
      <c r="G114" s="25">
        <v>43298</v>
      </c>
      <c r="H114" s="32">
        <f t="shared" si="2"/>
        <v>14</v>
      </c>
      <c r="I114" s="29">
        <f t="shared" si="3"/>
        <v>1309</v>
      </c>
    </row>
    <row r="115" spans="1:9" x14ac:dyDescent="0.3">
      <c r="A115" s="25">
        <v>43312</v>
      </c>
      <c r="B115" t="s">
        <v>195</v>
      </c>
      <c r="C115" s="29">
        <v>175.74</v>
      </c>
      <c r="D115" s="25">
        <v>43312</v>
      </c>
      <c r="E115" s="25">
        <v>43290</v>
      </c>
      <c r="F115" s="27" t="s">
        <v>196</v>
      </c>
      <c r="G115" s="25">
        <v>43294</v>
      </c>
      <c r="H115" s="32">
        <f t="shared" si="2"/>
        <v>18</v>
      </c>
      <c r="I115" s="29">
        <f t="shared" si="3"/>
        <v>3163.32</v>
      </c>
    </row>
    <row r="116" spans="1:9" x14ac:dyDescent="0.3">
      <c r="A116" s="25">
        <v>43312</v>
      </c>
      <c r="B116" t="s">
        <v>197</v>
      </c>
      <c r="C116" s="29">
        <v>194.21</v>
      </c>
      <c r="D116" s="25">
        <v>43312</v>
      </c>
      <c r="E116" s="25">
        <v>43259</v>
      </c>
      <c r="F116" s="27" t="s">
        <v>198</v>
      </c>
      <c r="G116" s="25">
        <v>43299</v>
      </c>
      <c r="H116" s="32">
        <f t="shared" si="2"/>
        <v>13</v>
      </c>
      <c r="I116" s="29">
        <f t="shared" si="3"/>
        <v>2524.73</v>
      </c>
    </row>
    <row r="117" spans="1:9" x14ac:dyDescent="0.3">
      <c r="A117" s="25">
        <v>43312</v>
      </c>
      <c r="B117" t="s">
        <v>199</v>
      </c>
      <c r="C117" s="29">
        <v>60</v>
      </c>
      <c r="D117" s="25">
        <v>43312</v>
      </c>
      <c r="E117" s="25">
        <v>43272</v>
      </c>
      <c r="F117" s="27" t="s">
        <v>200</v>
      </c>
      <c r="G117" s="25">
        <v>43292</v>
      </c>
      <c r="H117" s="32">
        <f t="shared" si="2"/>
        <v>20</v>
      </c>
      <c r="I117" s="29">
        <f t="shared" si="3"/>
        <v>1200</v>
      </c>
    </row>
    <row r="118" spans="1:9" x14ac:dyDescent="0.3">
      <c r="A118" s="25">
        <v>43312</v>
      </c>
      <c r="B118" t="s">
        <v>199</v>
      </c>
      <c r="C118" s="29">
        <v>210</v>
      </c>
      <c r="D118" s="25">
        <v>43312</v>
      </c>
      <c r="E118" s="25">
        <v>43291</v>
      </c>
      <c r="F118" s="27" t="s">
        <v>201</v>
      </c>
      <c r="G118" s="25">
        <v>43298</v>
      </c>
      <c r="H118" s="32">
        <f t="shared" si="2"/>
        <v>14</v>
      </c>
      <c r="I118" s="29">
        <f t="shared" si="3"/>
        <v>2940</v>
      </c>
    </row>
    <row r="119" spans="1:9" x14ac:dyDescent="0.3">
      <c r="A119" s="25">
        <v>43312</v>
      </c>
      <c r="B119" t="s">
        <v>202</v>
      </c>
      <c r="C119" s="29">
        <v>61851.95</v>
      </c>
      <c r="D119" s="25">
        <v>43312</v>
      </c>
      <c r="E119" s="25">
        <v>43281</v>
      </c>
      <c r="F119" s="27" t="s">
        <v>203</v>
      </c>
      <c r="G119" s="25">
        <v>43281</v>
      </c>
      <c r="H119" s="32">
        <f t="shared" si="2"/>
        <v>31</v>
      </c>
      <c r="I119" s="29">
        <f t="shared" si="3"/>
        <v>1917410.45</v>
      </c>
    </row>
    <row r="120" spans="1:9" x14ac:dyDescent="0.3">
      <c r="A120" s="25">
        <v>43312</v>
      </c>
      <c r="B120" t="s">
        <v>204</v>
      </c>
      <c r="C120" s="29">
        <v>119</v>
      </c>
      <c r="D120" s="25">
        <v>43312</v>
      </c>
      <c r="E120" s="25">
        <v>43287</v>
      </c>
      <c r="F120" s="27" t="s">
        <v>205</v>
      </c>
      <c r="G120" s="25">
        <v>43287</v>
      </c>
      <c r="H120" s="32">
        <f t="shared" si="2"/>
        <v>25</v>
      </c>
      <c r="I120" s="29">
        <f t="shared" si="3"/>
        <v>2975</v>
      </c>
    </row>
    <row r="121" spans="1:9" x14ac:dyDescent="0.3">
      <c r="A121" s="25">
        <v>43312</v>
      </c>
      <c r="B121" t="s">
        <v>206</v>
      </c>
      <c r="C121" s="29">
        <v>791.55</v>
      </c>
      <c r="D121" s="25">
        <v>43312</v>
      </c>
      <c r="E121" s="25">
        <v>43277</v>
      </c>
      <c r="F121" s="27" t="s">
        <v>207</v>
      </c>
      <c r="G121" s="25">
        <v>43280</v>
      </c>
      <c r="H121" s="32">
        <f t="shared" si="2"/>
        <v>32</v>
      </c>
      <c r="I121" s="29">
        <f t="shared" si="3"/>
        <v>25329.599999999999</v>
      </c>
    </row>
    <row r="122" spans="1:9" x14ac:dyDescent="0.3">
      <c r="A122" s="25">
        <v>43312</v>
      </c>
      <c r="B122" t="s">
        <v>208</v>
      </c>
      <c r="C122" s="29">
        <v>123.72</v>
      </c>
      <c r="D122" s="25">
        <v>43312</v>
      </c>
      <c r="E122" s="25">
        <v>43276</v>
      </c>
      <c r="F122" s="27" t="s">
        <v>209</v>
      </c>
      <c r="G122" s="25">
        <v>43283</v>
      </c>
      <c r="H122" s="32">
        <f t="shared" si="2"/>
        <v>29</v>
      </c>
      <c r="I122" s="29">
        <f t="shared" si="3"/>
        <v>3587.88</v>
      </c>
    </row>
    <row r="123" spans="1:9" x14ac:dyDescent="0.3">
      <c r="A123" s="25">
        <v>43312</v>
      </c>
      <c r="B123" t="s">
        <v>210</v>
      </c>
      <c r="C123" s="29">
        <v>2969.92</v>
      </c>
      <c r="D123" s="25">
        <v>43312</v>
      </c>
      <c r="E123" s="25">
        <v>43279</v>
      </c>
      <c r="F123" s="27" t="s">
        <v>211</v>
      </c>
      <c r="G123" s="25">
        <v>43284</v>
      </c>
      <c r="H123" s="32">
        <f t="shared" si="2"/>
        <v>28</v>
      </c>
      <c r="I123" s="29">
        <f t="shared" si="3"/>
        <v>83157.760000000009</v>
      </c>
    </row>
    <row r="124" spans="1:9" x14ac:dyDescent="0.3">
      <c r="A124" s="25">
        <v>43312</v>
      </c>
      <c r="B124" t="s">
        <v>212</v>
      </c>
      <c r="C124" s="29">
        <v>1562.91</v>
      </c>
      <c r="D124" s="25">
        <v>43312</v>
      </c>
      <c r="E124" s="25">
        <v>43286</v>
      </c>
      <c r="F124" s="27" t="s">
        <v>213</v>
      </c>
      <c r="G124" s="25">
        <v>43298</v>
      </c>
      <c r="H124" s="32">
        <f t="shared" si="2"/>
        <v>14</v>
      </c>
      <c r="I124" s="29">
        <f t="shared" si="3"/>
        <v>21880.74</v>
      </c>
    </row>
    <row r="125" spans="1:9" x14ac:dyDescent="0.3">
      <c r="A125" s="25">
        <v>43312</v>
      </c>
      <c r="B125" t="s">
        <v>214</v>
      </c>
      <c r="C125" s="29">
        <v>285.69</v>
      </c>
      <c r="D125" s="25">
        <v>43312</v>
      </c>
      <c r="E125" s="25">
        <v>43236</v>
      </c>
      <c r="F125" s="27" t="s">
        <v>215</v>
      </c>
      <c r="G125" s="25">
        <v>43287</v>
      </c>
      <c r="H125" s="32">
        <f t="shared" si="2"/>
        <v>25</v>
      </c>
      <c r="I125" s="29">
        <f t="shared" si="3"/>
        <v>7142.25</v>
      </c>
    </row>
    <row r="126" spans="1:9" x14ac:dyDescent="0.3">
      <c r="A126" s="25">
        <v>43312</v>
      </c>
      <c r="B126" t="s">
        <v>214</v>
      </c>
      <c r="C126" s="29">
        <v>69.91</v>
      </c>
      <c r="D126" s="25">
        <v>43312</v>
      </c>
      <c r="E126" s="25">
        <v>43257</v>
      </c>
      <c r="F126" s="27" t="s">
        <v>216</v>
      </c>
      <c r="G126" s="25">
        <v>43287</v>
      </c>
      <c r="H126" s="32">
        <f t="shared" si="2"/>
        <v>25</v>
      </c>
      <c r="I126" s="29">
        <f t="shared" si="3"/>
        <v>1747.75</v>
      </c>
    </row>
    <row r="127" spans="1:9" x14ac:dyDescent="0.3">
      <c r="A127" s="25">
        <v>43312</v>
      </c>
      <c r="B127" t="s">
        <v>214</v>
      </c>
      <c r="C127" s="29">
        <v>437.09000000000003</v>
      </c>
      <c r="D127" s="25">
        <v>43312</v>
      </c>
      <c r="E127" s="25">
        <v>43278</v>
      </c>
      <c r="F127" s="27" t="s">
        <v>217</v>
      </c>
      <c r="G127" s="25">
        <v>43287</v>
      </c>
      <c r="H127" s="32">
        <f t="shared" si="2"/>
        <v>25</v>
      </c>
      <c r="I127" s="29">
        <f t="shared" si="3"/>
        <v>10927.25</v>
      </c>
    </row>
    <row r="128" spans="1:9" x14ac:dyDescent="0.3">
      <c r="A128" s="25">
        <v>43312</v>
      </c>
      <c r="B128" t="s">
        <v>214</v>
      </c>
      <c r="C128" s="29">
        <v>1497.38</v>
      </c>
      <c r="D128" s="25">
        <v>43312</v>
      </c>
      <c r="E128" s="25">
        <v>43281</v>
      </c>
      <c r="F128" s="27" t="s">
        <v>218</v>
      </c>
      <c r="G128" s="25">
        <v>43287</v>
      </c>
      <c r="H128" s="32">
        <f t="shared" si="2"/>
        <v>25</v>
      </c>
      <c r="I128" s="29">
        <f t="shared" si="3"/>
        <v>37434.5</v>
      </c>
    </row>
    <row r="129" spans="1:9" x14ac:dyDescent="0.3">
      <c r="A129" s="25">
        <v>43312</v>
      </c>
      <c r="B129" t="s">
        <v>214</v>
      </c>
      <c r="C129" s="29">
        <v>922.82999999999993</v>
      </c>
      <c r="D129" s="25">
        <v>43312</v>
      </c>
      <c r="E129" s="25">
        <v>43287</v>
      </c>
      <c r="F129" s="27" t="s">
        <v>219</v>
      </c>
      <c r="G129" s="25">
        <v>43287</v>
      </c>
      <c r="H129" s="32">
        <f t="shared" si="2"/>
        <v>25</v>
      </c>
      <c r="I129" s="29">
        <f t="shared" si="3"/>
        <v>23070.75</v>
      </c>
    </row>
    <row r="130" spans="1:9" x14ac:dyDescent="0.3">
      <c r="A130" s="25">
        <v>43312</v>
      </c>
      <c r="B130" t="s">
        <v>214</v>
      </c>
      <c r="C130" s="29">
        <v>101.85</v>
      </c>
      <c r="D130" s="25">
        <v>43312</v>
      </c>
      <c r="E130" s="25">
        <v>43287</v>
      </c>
      <c r="F130" s="27" t="s">
        <v>220</v>
      </c>
      <c r="G130" s="25">
        <v>43301</v>
      </c>
      <c r="H130" s="32">
        <f t="shared" si="2"/>
        <v>11</v>
      </c>
      <c r="I130" s="29">
        <f t="shared" si="3"/>
        <v>1120.3499999999999</v>
      </c>
    </row>
    <row r="131" spans="1:9" x14ac:dyDescent="0.3">
      <c r="A131" s="25">
        <v>43312</v>
      </c>
      <c r="B131" t="s">
        <v>221</v>
      </c>
      <c r="C131" s="29">
        <v>235.95</v>
      </c>
      <c r="D131" s="25">
        <v>43312</v>
      </c>
      <c r="E131" s="25">
        <v>43297</v>
      </c>
      <c r="F131" s="27" t="s">
        <v>222</v>
      </c>
      <c r="G131" s="25">
        <v>43304</v>
      </c>
      <c r="H131" s="32">
        <f t="shared" si="2"/>
        <v>8</v>
      </c>
      <c r="I131" s="29">
        <f t="shared" si="3"/>
        <v>1887.6</v>
      </c>
    </row>
    <row r="132" spans="1:9" x14ac:dyDescent="0.3">
      <c r="A132" s="25">
        <v>43312</v>
      </c>
      <c r="B132" t="s">
        <v>221</v>
      </c>
      <c r="C132" s="29">
        <v>840.95</v>
      </c>
      <c r="D132" s="25">
        <v>43312</v>
      </c>
      <c r="E132" s="25">
        <v>43297</v>
      </c>
      <c r="F132" s="27" t="s">
        <v>223</v>
      </c>
      <c r="G132" s="25">
        <v>43298</v>
      </c>
      <c r="H132" s="32">
        <f t="shared" si="2"/>
        <v>14</v>
      </c>
      <c r="I132" s="29">
        <f t="shared" si="3"/>
        <v>11773.300000000001</v>
      </c>
    </row>
    <row r="133" spans="1:9" x14ac:dyDescent="0.3">
      <c r="A133" s="25">
        <v>43312</v>
      </c>
      <c r="B133" t="s">
        <v>221</v>
      </c>
      <c r="C133" s="29">
        <v>1324.95</v>
      </c>
      <c r="D133" s="25">
        <v>43312</v>
      </c>
      <c r="E133" s="25">
        <v>43297</v>
      </c>
      <c r="F133" s="27" t="s">
        <v>224</v>
      </c>
      <c r="G133" s="25">
        <v>43304</v>
      </c>
      <c r="H133" s="32">
        <f t="shared" si="2"/>
        <v>8</v>
      </c>
      <c r="I133" s="29">
        <f t="shared" si="3"/>
        <v>10599.6</v>
      </c>
    </row>
    <row r="134" spans="1:9" x14ac:dyDescent="0.3">
      <c r="A134" s="25">
        <v>43312</v>
      </c>
      <c r="B134" t="s">
        <v>225</v>
      </c>
      <c r="C134" s="29">
        <v>85</v>
      </c>
      <c r="D134" s="25">
        <v>43312</v>
      </c>
      <c r="E134" s="25">
        <v>43299</v>
      </c>
      <c r="F134" s="27" t="s">
        <v>226</v>
      </c>
      <c r="G134" s="25">
        <v>43299</v>
      </c>
      <c r="H134" s="32">
        <f t="shared" si="2"/>
        <v>13</v>
      </c>
      <c r="I134" s="29">
        <f t="shared" si="3"/>
        <v>1105</v>
      </c>
    </row>
    <row r="135" spans="1:9" x14ac:dyDescent="0.3">
      <c r="A135" s="25">
        <v>43312</v>
      </c>
      <c r="B135" t="s">
        <v>225</v>
      </c>
      <c r="C135" s="29">
        <v>50</v>
      </c>
      <c r="D135" s="25">
        <v>43312</v>
      </c>
      <c r="E135" s="25">
        <v>43299</v>
      </c>
      <c r="F135" s="27" t="s">
        <v>227</v>
      </c>
      <c r="G135" s="25">
        <v>43300</v>
      </c>
      <c r="H135" s="32">
        <f t="shared" si="2"/>
        <v>12</v>
      </c>
      <c r="I135" s="29">
        <f t="shared" si="3"/>
        <v>600</v>
      </c>
    </row>
    <row r="136" spans="1:9" x14ac:dyDescent="0.3">
      <c r="A136" s="25">
        <v>43312</v>
      </c>
      <c r="B136" t="s">
        <v>228</v>
      </c>
      <c r="C136" s="29">
        <v>9075</v>
      </c>
      <c r="D136" s="25">
        <v>43312</v>
      </c>
      <c r="E136" s="25">
        <v>43281</v>
      </c>
      <c r="F136" s="27" t="s">
        <v>229</v>
      </c>
      <c r="G136" s="25">
        <v>43287</v>
      </c>
      <c r="H136" s="32">
        <f t="shared" ref="H136:H197" si="4">+D136-G136</f>
        <v>25</v>
      </c>
      <c r="I136" s="29">
        <f t="shared" ref="I136:I197" si="5">+H136*C136</f>
        <v>226875</v>
      </c>
    </row>
    <row r="137" spans="1:9" x14ac:dyDescent="0.3">
      <c r="A137" s="25">
        <v>43312</v>
      </c>
      <c r="B137" t="s">
        <v>230</v>
      </c>
      <c r="C137" s="29">
        <v>60</v>
      </c>
      <c r="D137" s="25">
        <v>43312</v>
      </c>
      <c r="E137" s="25">
        <v>43269</v>
      </c>
      <c r="F137" s="27" t="s">
        <v>231</v>
      </c>
      <c r="G137" s="25">
        <v>43298</v>
      </c>
      <c r="H137" s="32">
        <f t="shared" si="4"/>
        <v>14</v>
      </c>
      <c r="I137" s="29">
        <f t="shared" si="5"/>
        <v>840</v>
      </c>
    </row>
    <row r="138" spans="1:9" x14ac:dyDescent="0.3">
      <c r="A138" s="25">
        <v>43312</v>
      </c>
      <c r="B138" t="s">
        <v>230</v>
      </c>
      <c r="C138" s="29">
        <v>88.7</v>
      </c>
      <c r="D138" s="25">
        <v>43312</v>
      </c>
      <c r="E138" s="25">
        <v>43274</v>
      </c>
      <c r="F138" s="27" t="s">
        <v>232</v>
      </c>
      <c r="G138" s="25">
        <v>43298</v>
      </c>
      <c r="H138" s="32">
        <f t="shared" si="4"/>
        <v>14</v>
      </c>
      <c r="I138" s="29">
        <f t="shared" si="5"/>
        <v>1241.8</v>
      </c>
    </row>
    <row r="139" spans="1:9" x14ac:dyDescent="0.3">
      <c r="A139" s="25">
        <v>43312</v>
      </c>
      <c r="B139" t="s">
        <v>233</v>
      </c>
      <c r="C139" s="29">
        <v>2742.84</v>
      </c>
      <c r="D139" s="25">
        <v>43312</v>
      </c>
      <c r="E139" s="25">
        <v>43283</v>
      </c>
      <c r="F139" s="27" t="s">
        <v>234</v>
      </c>
      <c r="G139" s="25">
        <v>43307</v>
      </c>
      <c r="H139" s="32">
        <f t="shared" si="4"/>
        <v>5</v>
      </c>
      <c r="I139" s="29">
        <f t="shared" si="5"/>
        <v>13714.2</v>
      </c>
    </row>
    <row r="140" spans="1:9" x14ac:dyDescent="0.3">
      <c r="A140" s="25">
        <v>43312</v>
      </c>
      <c r="B140" t="s">
        <v>235</v>
      </c>
      <c r="C140" s="29">
        <v>148.97</v>
      </c>
      <c r="D140" s="25">
        <v>43312</v>
      </c>
      <c r="E140" s="25">
        <v>43274</v>
      </c>
      <c r="F140" s="27" t="s">
        <v>236</v>
      </c>
      <c r="G140" s="25">
        <v>43298</v>
      </c>
      <c r="H140" s="32">
        <f t="shared" si="4"/>
        <v>14</v>
      </c>
      <c r="I140" s="29">
        <f t="shared" si="5"/>
        <v>2085.58</v>
      </c>
    </row>
    <row r="141" spans="1:9" x14ac:dyDescent="0.3">
      <c r="A141" s="25">
        <v>43312</v>
      </c>
      <c r="B141" t="s">
        <v>237</v>
      </c>
      <c r="C141" s="29">
        <v>2057</v>
      </c>
      <c r="D141" s="25">
        <v>43312</v>
      </c>
      <c r="E141" s="25">
        <v>43293</v>
      </c>
      <c r="F141" s="27" t="s">
        <v>238</v>
      </c>
      <c r="G141" s="25">
        <v>43293</v>
      </c>
      <c r="H141" s="32">
        <f t="shared" si="4"/>
        <v>19</v>
      </c>
      <c r="I141" s="29">
        <f t="shared" si="5"/>
        <v>39083</v>
      </c>
    </row>
    <row r="142" spans="1:9" x14ac:dyDescent="0.3">
      <c r="A142" s="25">
        <v>43312</v>
      </c>
      <c r="B142" t="s">
        <v>239</v>
      </c>
      <c r="C142" s="29">
        <v>76.650000000000006</v>
      </c>
      <c r="D142" s="25">
        <v>43312</v>
      </c>
      <c r="E142" s="25">
        <v>43294</v>
      </c>
      <c r="F142" s="27" t="s">
        <v>240</v>
      </c>
      <c r="G142" s="25">
        <v>43297</v>
      </c>
      <c r="H142" s="32">
        <f t="shared" si="4"/>
        <v>15</v>
      </c>
      <c r="I142" s="29">
        <f t="shared" si="5"/>
        <v>1149.75</v>
      </c>
    </row>
    <row r="143" spans="1:9" x14ac:dyDescent="0.3">
      <c r="A143" s="25">
        <v>43312</v>
      </c>
      <c r="B143" t="s">
        <v>241</v>
      </c>
      <c r="C143" s="29">
        <v>453.75</v>
      </c>
      <c r="D143" s="25">
        <v>43312</v>
      </c>
      <c r="E143" s="25">
        <v>43281</v>
      </c>
      <c r="F143" s="27" t="s">
        <v>242</v>
      </c>
      <c r="G143" s="25">
        <v>43294</v>
      </c>
      <c r="H143" s="32">
        <f t="shared" si="4"/>
        <v>18</v>
      </c>
      <c r="I143" s="29">
        <f t="shared" si="5"/>
        <v>8167.5</v>
      </c>
    </row>
    <row r="144" spans="1:9" x14ac:dyDescent="0.3">
      <c r="A144" s="25">
        <v>43312</v>
      </c>
      <c r="B144" t="s">
        <v>243</v>
      </c>
      <c r="C144" s="29">
        <v>110</v>
      </c>
      <c r="D144" s="25">
        <v>43312</v>
      </c>
      <c r="E144" s="25">
        <v>43272</v>
      </c>
      <c r="F144" s="27" t="s">
        <v>244</v>
      </c>
      <c r="G144" s="25">
        <v>43279</v>
      </c>
      <c r="H144" s="32">
        <f t="shared" si="4"/>
        <v>33</v>
      </c>
      <c r="I144" s="29">
        <f t="shared" si="5"/>
        <v>3630</v>
      </c>
    </row>
    <row r="145" spans="1:9" x14ac:dyDescent="0.3">
      <c r="A145" s="25">
        <v>43312</v>
      </c>
      <c r="B145" t="s">
        <v>243</v>
      </c>
      <c r="C145" s="29">
        <v>1190</v>
      </c>
      <c r="D145" s="25">
        <v>43312</v>
      </c>
      <c r="E145" s="25">
        <v>43274</v>
      </c>
      <c r="F145" s="27" t="s">
        <v>245</v>
      </c>
      <c r="G145" s="25">
        <v>43287</v>
      </c>
      <c r="H145" s="32">
        <f t="shared" si="4"/>
        <v>25</v>
      </c>
      <c r="I145" s="29">
        <f t="shared" si="5"/>
        <v>29750</v>
      </c>
    </row>
    <row r="146" spans="1:9" x14ac:dyDescent="0.3">
      <c r="A146" s="25">
        <v>43312</v>
      </c>
      <c r="B146" t="s">
        <v>243</v>
      </c>
      <c r="C146" s="29">
        <v>340</v>
      </c>
      <c r="D146" s="25">
        <v>43312</v>
      </c>
      <c r="E146" s="25">
        <v>43278</v>
      </c>
      <c r="F146" s="27" t="s">
        <v>246</v>
      </c>
      <c r="G146" s="25">
        <v>43287</v>
      </c>
      <c r="H146" s="32">
        <f t="shared" si="4"/>
        <v>25</v>
      </c>
      <c r="I146" s="29">
        <f t="shared" si="5"/>
        <v>8500</v>
      </c>
    </row>
    <row r="147" spans="1:9" x14ac:dyDescent="0.3">
      <c r="A147" s="25">
        <v>43312</v>
      </c>
      <c r="B147" t="s">
        <v>243</v>
      </c>
      <c r="C147" s="29">
        <v>340</v>
      </c>
      <c r="D147" s="25">
        <v>43312</v>
      </c>
      <c r="E147" s="25">
        <v>43278</v>
      </c>
      <c r="F147" s="27" t="s">
        <v>247</v>
      </c>
      <c r="G147" s="25">
        <v>43287</v>
      </c>
      <c r="H147" s="32">
        <f t="shared" si="4"/>
        <v>25</v>
      </c>
      <c r="I147" s="29">
        <f t="shared" si="5"/>
        <v>8500</v>
      </c>
    </row>
    <row r="148" spans="1:9" x14ac:dyDescent="0.3">
      <c r="A148" s="25">
        <v>43312</v>
      </c>
      <c r="B148" t="s">
        <v>248</v>
      </c>
      <c r="C148" s="29">
        <v>280</v>
      </c>
      <c r="D148" s="25">
        <v>43312</v>
      </c>
      <c r="E148" s="25">
        <v>43278</v>
      </c>
      <c r="F148" s="27" t="s">
        <v>249</v>
      </c>
      <c r="G148" s="25">
        <v>43292</v>
      </c>
      <c r="H148" s="32">
        <f t="shared" si="4"/>
        <v>20</v>
      </c>
      <c r="I148" s="29">
        <f t="shared" si="5"/>
        <v>5600</v>
      </c>
    </row>
    <row r="149" spans="1:9" x14ac:dyDescent="0.3">
      <c r="A149" s="25">
        <v>43312</v>
      </c>
      <c r="B149" t="s">
        <v>250</v>
      </c>
      <c r="C149" s="29">
        <v>20.86</v>
      </c>
      <c r="D149" s="25">
        <v>43312</v>
      </c>
      <c r="E149" s="25">
        <v>43256</v>
      </c>
      <c r="F149" s="27" t="s">
        <v>251</v>
      </c>
      <c r="G149" s="25">
        <v>43287</v>
      </c>
      <c r="H149" s="32">
        <f t="shared" si="4"/>
        <v>25</v>
      </c>
      <c r="I149" s="29">
        <f t="shared" si="5"/>
        <v>521.5</v>
      </c>
    </row>
    <row r="150" spans="1:9" x14ac:dyDescent="0.3">
      <c r="A150" s="25">
        <v>43312</v>
      </c>
      <c r="B150" t="s">
        <v>252</v>
      </c>
      <c r="C150" s="29">
        <v>2657.89</v>
      </c>
      <c r="D150" s="25">
        <v>43312</v>
      </c>
      <c r="E150" s="25">
        <v>43281</v>
      </c>
      <c r="F150" s="27" t="s">
        <v>253</v>
      </c>
      <c r="G150" s="25">
        <v>43306</v>
      </c>
      <c r="H150" s="32">
        <f t="shared" si="4"/>
        <v>6</v>
      </c>
      <c r="I150" s="29">
        <f t="shared" si="5"/>
        <v>15947.34</v>
      </c>
    </row>
    <row r="151" spans="1:9" x14ac:dyDescent="0.3">
      <c r="A151" s="25">
        <v>43312</v>
      </c>
      <c r="B151" t="s">
        <v>254</v>
      </c>
      <c r="C151" s="29">
        <v>110</v>
      </c>
      <c r="D151" s="25">
        <v>43312</v>
      </c>
      <c r="E151" s="25">
        <v>43216</v>
      </c>
      <c r="F151" s="27" t="s">
        <v>255</v>
      </c>
      <c r="G151" s="25">
        <v>43305</v>
      </c>
      <c r="H151" s="32">
        <f t="shared" si="4"/>
        <v>7</v>
      </c>
      <c r="I151" s="29">
        <f t="shared" si="5"/>
        <v>770</v>
      </c>
    </row>
    <row r="152" spans="1:9" x14ac:dyDescent="0.3">
      <c r="A152" s="25">
        <v>43312</v>
      </c>
      <c r="B152" t="s">
        <v>256</v>
      </c>
      <c r="C152" s="29">
        <v>280.01</v>
      </c>
      <c r="D152" s="25">
        <v>43312</v>
      </c>
      <c r="E152" s="25">
        <v>43281</v>
      </c>
      <c r="F152" s="27" t="s">
        <v>257</v>
      </c>
      <c r="G152" s="25">
        <v>43291</v>
      </c>
      <c r="H152" s="32">
        <f t="shared" si="4"/>
        <v>21</v>
      </c>
      <c r="I152" s="29">
        <f t="shared" si="5"/>
        <v>5880.21</v>
      </c>
    </row>
    <row r="153" spans="1:9" x14ac:dyDescent="0.3">
      <c r="A153" s="25">
        <v>43312</v>
      </c>
      <c r="B153" t="s">
        <v>258</v>
      </c>
      <c r="C153" s="29">
        <v>2317.15</v>
      </c>
      <c r="D153" s="25">
        <v>43312</v>
      </c>
      <c r="E153" s="25">
        <v>43283</v>
      </c>
      <c r="F153" s="27" t="s">
        <v>259</v>
      </c>
      <c r="G153" s="25">
        <v>43280</v>
      </c>
      <c r="H153" s="32">
        <f t="shared" si="4"/>
        <v>32</v>
      </c>
      <c r="I153" s="29">
        <f t="shared" si="5"/>
        <v>74148.800000000003</v>
      </c>
    </row>
    <row r="154" spans="1:9" x14ac:dyDescent="0.3">
      <c r="A154" s="25">
        <v>43312</v>
      </c>
      <c r="B154" t="s">
        <v>260</v>
      </c>
      <c r="C154" s="29">
        <v>223.3</v>
      </c>
      <c r="D154" s="25">
        <v>43312</v>
      </c>
      <c r="E154" s="25">
        <v>43281</v>
      </c>
      <c r="F154" s="27" t="s">
        <v>261</v>
      </c>
      <c r="G154" s="25">
        <v>43298</v>
      </c>
      <c r="H154" s="32">
        <f t="shared" si="4"/>
        <v>14</v>
      </c>
      <c r="I154" s="29">
        <f t="shared" si="5"/>
        <v>3126.2000000000003</v>
      </c>
    </row>
    <row r="155" spans="1:9" x14ac:dyDescent="0.3">
      <c r="A155" s="25">
        <v>43312</v>
      </c>
      <c r="B155" t="s">
        <v>262</v>
      </c>
      <c r="C155" s="29">
        <v>605</v>
      </c>
      <c r="D155" s="25">
        <v>43312</v>
      </c>
      <c r="E155" s="25">
        <v>43307</v>
      </c>
      <c r="F155" s="27" t="s">
        <v>263</v>
      </c>
      <c r="G155" s="25">
        <v>43307</v>
      </c>
      <c r="H155" s="32">
        <f t="shared" si="4"/>
        <v>5</v>
      </c>
      <c r="I155" s="29">
        <f t="shared" si="5"/>
        <v>3025</v>
      </c>
    </row>
    <row r="156" spans="1:9" x14ac:dyDescent="0.3">
      <c r="A156" s="25">
        <v>43312</v>
      </c>
      <c r="B156" t="s">
        <v>262</v>
      </c>
      <c r="C156" s="29">
        <v>55.66</v>
      </c>
      <c r="D156" s="25">
        <v>43312</v>
      </c>
      <c r="E156" s="25">
        <v>43307</v>
      </c>
      <c r="F156" s="27" t="s">
        <v>264</v>
      </c>
      <c r="G156" s="25">
        <v>43307</v>
      </c>
      <c r="H156" s="32">
        <f t="shared" si="4"/>
        <v>5</v>
      </c>
      <c r="I156" s="29">
        <f t="shared" si="5"/>
        <v>278.29999999999995</v>
      </c>
    </row>
    <row r="157" spans="1:9" x14ac:dyDescent="0.3">
      <c r="A157" s="25">
        <v>43312</v>
      </c>
      <c r="B157" t="s">
        <v>265</v>
      </c>
      <c r="C157" s="29">
        <v>250</v>
      </c>
      <c r="D157" s="25">
        <v>43312</v>
      </c>
      <c r="E157" s="25">
        <v>43213</v>
      </c>
      <c r="F157" s="27" t="s">
        <v>266</v>
      </c>
      <c r="G157" s="25">
        <v>43292</v>
      </c>
      <c r="H157" s="32">
        <f t="shared" si="4"/>
        <v>20</v>
      </c>
      <c r="I157" s="29">
        <f t="shared" si="5"/>
        <v>5000</v>
      </c>
    </row>
    <row r="158" spans="1:9" x14ac:dyDescent="0.3">
      <c r="A158" s="25">
        <v>43312</v>
      </c>
      <c r="B158" t="s">
        <v>265</v>
      </c>
      <c r="C158" s="29">
        <v>147</v>
      </c>
      <c r="D158" s="25">
        <v>43312</v>
      </c>
      <c r="E158" s="25">
        <v>43280</v>
      </c>
      <c r="F158" s="27" t="s">
        <v>267</v>
      </c>
      <c r="G158" s="25">
        <v>43280</v>
      </c>
      <c r="H158" s="32">
        <f t="shared" si="4"/>
        <v>32</v>
      </c>
      <c r="I158" s="29">
        <f t="shared" si="5"/>
        <v>4704</v>
      </c>
    </row>
    <row r="159" spans="1:9" x14ac:dyDescent="0.3">
      <c r="A159" s="25">
        <v>43312</v>
      </c>
      <c r="B159" t="s">
        <v>265</v>
      </c>
      <c r="C159" s="29">
        <v>257</v>
      </c>
      <c r="D159" s="25">
        <v>43312</v>
      </c>
      <c r="E159" s="25">
        <v>43284</v>
      </c>
      <c r="F159" s="27" t="s">
        <v>268</v>
      </c>
      <c r="G159" s="25">
        <v>43292</v>
      </c>
      <c r="H159" s="32">
        <f t="shared" si="4"/>
        <v>20</v>
      </c>
      <c r="I159" s="29">
        <f t="shared" si="5"/>
        <v>5140</v>
      </c>
    </row>
    <row r="160" spans="1:9" x14ac:dyDescent="0.3">
      <c r="A160" s="25">
        <v>43312</v>
      </c>
      <c r="B160" t="s">
        <v>265</v>
      </c>
      <c r="C160" s="29">
        <v>354</v>
      </c>
      <c r="D160" s="25">
        <v>43312</v>
      </c>
      <c r="E160" s="25">
        <v>43284</v>
      </c>
      <c r="F160" s="27" t="s">
        <v>269</v>
      </c>
      <c r="G160" s="25">
        <v>43291</v>
      </c>
      <c r="H160" s="32">
        <f t="shared" si="4"/>
        <v>21</v>
      </c>
      <c r="I160" s="29">
        <f t="shared" si="5"/>
        <v>7434</v>
      </c>
    </row>
    <row r="161" spans="1:9" x14ac:dyDescent="0.3">
      <c r="A161" s="25">
        <v>43312</v>
      </c>
      <c r="B161" t="s">
        <v>265</v>
      </c>
      <c r="C161" s="29">
        <v>344</v>
      </c>
      <c r="D161" s="25">
        <v>43312</v>
      </c>
      <c r="E161" s="25">
        <v>43286</v>
      </c>
      <c r="F161" s="27" t="s">
        <v>270</v>
      </c>
      <c r="G161" s="25">
        <v>43290</v>
      </c>
      <c r="H161" s="32">
        <f t="shared" si="4"/>
        <v>22</v>
      </c>
      <c r="I161" s="29">
        <f t="shared" si="5"/>
        <v>7568</v>
      </c>
    </row>
    <row r="162" spans="1:9" x14ac:dyDescent="0.3">
      <c r="A162" s="25">
        <v>43312</v>
      </c>
      <c r="B162" t="s">
        <v>271</v>
      </c>
      <c r="C162" s="29">
        <v>51727.5</v>
      </c>
      <c r="D162" s="25">
        <v>43312</v>
      </c>
      <c r="E162" s="25">
        <v>43265</v>
      </c>
      <c r="F162" s="27" t="s">
        <v>272</v>
      </c>
      <c r="G162" s="25">
        <v>43293</v>
      </c>
      <c r="H162" s="32">
        <f t="shared" si="4"/>
        <v>19</v>
      </c>
      <c r="I162" s="29">
        <f t="shared" si="5"/>
        <v>982822.5</v>
      </c>
    </row>
    <row r="163" spans="1:9" x14ac:dyDescent="0.3">
      <c r="A163" s="25">
        <v>43312</v>
      </c>
      <c r="B163" t="s">
        <v>273</v>
      </c>
      <c r="C163" s="29">
        <v>63.8</v>
      </c>
      <c r="D163" s="25">
        <v>43312</v>
      </c>
      <c r="E163" s="25">
        <v>43300</v>
      </c>
      <c r="F163" s="27" t="s">
        <v>274</v>
      </c>
      <c r="G163" s="25">
        <v>43304</v>
      </c>
      <c r="H163" s="32">
        <f t="shared" si="4"/>
        <v>8</v>
      </c>
      <c r="I163" s="29">
        <f t="shared" si="5"/>
        <v>510.4</v>
      </c>
    </row>
    <row r="164" spans="1:9" x14ac:dyDescent="0.3">
      <c r="A164" s="25">
        <v>43312</v>
      </c>
      <c r="B164" t="s">
        <v>275</v>
      </c>
      <c r="C164" s="29">
        <v>13369.68</v>
      </c>
      <c r="D164" s="25">
        <v>43312</v>
      </c>
      <c r="E164" s="25">
        <v>43269</v>
      </c>
      <c r="F164" s="27" t="s">
        <v>276</v>
      </c>
      <c r="G164" s="25">
        <v>43276</v>
      </c>
      <c r="H164" s="32">
        <f t="shared" si="4"/>
        <v>36</v>
      </c>
      <c r="I164" s="29">
        <f t="shared" si="5"/>
        <v>481308.48</v>
      </c>
    </row>
    <row r="165" spans="1:9" x14ac:dyDescent="0.3">
      <c r="A165" s="25">
        <v>43312</v>
      </c>
      <c r="B165" t="s">
        <v>277</v>
      </c>
      <c r="C165" s="29">
        <v>121</v>
      </c>
      <c r="D165" s="25">
        <v>43312</v>
      </c>
      <c r="E165" s="25">
        <v>43273</v>
      </c>
      <c r="F165" s="27" t="s">
        <v>278</v>
      </c>
      <c r="G165" s="25">
        <v>43279</v>
      </c>
      <c r="H165" s="32">
        <f t="shared" si="4"/>
        <v>33</v>
      </c>
      <c r="I165" s="29">
        <f t="shared" si="5"/>
        <v>3993</v>
      </c>
    </row>
    <row r="166" spans="1:9" x14ac:dyDescent="0.3">
      <c r="A166" s="25">
        <v>43312</v>
      </c>
      <c r="B166" t="s">
        <v>277</v>
      </c>
      <c r="C166" s="29">
        <v>96.8</v>
      </c>
      <c r="D166" s="25">
        <v>43312</v>
      </c>
      <c r="E166" s="25">
        <v>43294</v>
      </c>
      <c r="F166" s="27" t="s">
        <v>279</v>
      </c>
      <c r="G166" s="25">
        <v>43297</v>
      </c>
      <c r="H166" s="32">
        <f t="shared" si="4"/>
        <v>15</v>
      </c>
      <c r="I166" s="29">
        <f t="shared" si="5"/>
        <v>1452</v>
      </c>
    </row>
    <row r="167" spans="1:9" x14ac:dyDescent="0.3">
      <c r="A167" s="25">
        <v>43312</v>
      </c>
      <c r="B167" t="s">
        <v>277</v>
      </c>
      <c r="C167" s="29">
        <v>154.04999999999998</v>
      </c>
      <c r="D167" s="25">
        <v>43312</v>
      </c>
      <c r="E167" s="25">
        <v>43297</v>
      </c>
      <c r="F167" s="27" t="s">
        <v>280</v>
      </c>
      <c r="G167" s="25">
        <v>43297</v>
      </c>
      <c r="H167" s="32">
        <f t="shared" si="4"/>
        <v>15</v>
      </c>
      <c r="I167" s="29">
        <f t="shared" si="5"/>
        <v>2310.7499999999995</v>
      </c>
    </row>
    <row r="168" spans="1:9" x14ac:dyDescent="0.3">
      <c r="A168" s="25">
        <v>43312</v>
      </c>
      <c r="B168" t="s">
        <v>281</v>
      </c>
      <c r="C168" s="29">
        <v>2032.8</v>
      </c>
      <c r="D168" s="25">
        <v>43312</v>
      </c>
      <c r="E168" s="25">
        <v>43280</v>
      </c>
      <c r="F168" s="27" t="s">
        <v>282</v>
      </c>
      <c r="G168" s="25">
        <v>43305</v>
      </c>
      <c r="H168" s="32">
        <f t="shared" si="4"/>
        <v>7</v>
      </c>
      <c r="I168" s="29">
        <f t="shared" si="5"/>
        <v>14229.6</v>
      </c>
    </row>
    <row r="169" spans="1:9" x14ac:dyDescent="0.3">
      <c r="A169" s="25">
        <v>43312</v>
      </c>
      <c r="B169" t="s">
        <v>283</v>
      </c>
      <c r="C169" s="29">
        <v>175</v>
      </c>
      <c r="D169" s="25">
        <v>43312</v>
      </c>
      <c r="E169" s="25">
        <v>43274</v>
      </c>
      <c r="F169" s="27" t="s">
        <v>284</v>
      </c>
      <c r="G169" s="25">
        <v>43278</v>
      </c>
      <c r="H169" s="32">
        <f t="shared" si="4"/>
        <v>34</v>
      </c>
      <c r="I169" s="29">
        <f t="shared" si="5"/>
        <v>5950</v>
      </c>
    </row>
    <row r="170" spans="1:9" x14ac:dyDescent="0.3">
      <c r="A170" s="25">
        <v>43312</v>
      </c>
      <c r="B170" t="s">
        <v>285</v>
      </c>
      <c r="C170" s="29">
        <v>278.3</v>
      </c>
      <c r="D170" s="25">
        <v>43312</v>
      </c>
      <c r="E170" s="25">
        <v>43293</v>
      </c>
      <c r="F170" s="27" t="s">
        <v>286</v>
      </c>
      <c r="G170" s="25">
        <v>43294</v>
      </c>
      <c r="H170" s="32">
        <f t="shared" si="4"/>
        <v>18</v>
      </c>
      <c r="I170" s="29">
        <f t="shared" si="5"/>
        <v>5009.4000000000005</v>
      </c>
    </row>
    <row r="171" spans="1:9" x14ac:dyDescent="0.3">
      <c r="A171" s="25">
        <v>43312</v>
      </c>
      <c r="B171" t="s">
        <v>287</v>
      </c>
      <c r="C171" s="29">
        <v>900</v>
      </c>
      <c r="D171" s="25">
        <v>43312</v>
      </c>
      <c r="E171" s="25">
        <v>43297</v>
      </c>
      <c r="F171" s="27" t="s">
        <v>288</v>
      </c>
      <c r="G171" s="25">
        <v>43300</v>
      </c>
      <c r="H171" s="32">
        <f t="shared" si="4"/>
        <v>12</v>
      </c>
      <c r="I171" s="29">
        <f t="shared" si="5"/>
        <v>10800</v>
      </c>
    </row>
    <row r="172" spans="1:9" x14ac:dyDescent="0.3">
      <c r="A172" s="25">
        <v>43312</v>
      </c>
      <c r="B172" t="s">
        <v>289</v>
      </c>
      <c r="C172" s="29">
        <v>127.19999999999999</v>
      </c>
      <c r="D172" s="25">
        <v>43312</v>
      </c>
      <c r="E172" s="25">
        <v>43300</v>
      </c>
      <c r="F172" s="27" t="s">
        <v>290</v>
      </c>
      <c r="G172" s="25">
        <v>43300</v>
      </c>
      <c r="H172" s="32">
        <f t="shared" si="4"/>
        <v>12</v>
      </c>
      <c r="I172" s="29">
        <f t="shared" si="5"/>
        <v>1526.3999999999999</v>
      </c>
    </row>
    <row r="173" spans="1:9" x14ac:dyDescent="0.3">
      <c r="A173" s="25">
        <v>43312</v>
      </c>
      <c r="B173" t="s">
        <v>291</v>
      </c>
      <c r="C173" s="29">
        <v>254.1</v>
      </c>
      <c r="D173" s="25">
        <v>43312</v>
      </c>
      <c r="E173" s="25">
        <v>43298</v>
      </c>
      <c r="F173" s="27" t="s">
        <v>292</v>
      </c>
      <c r="G173" s="25">
        <v>43301</v>
      </c>
      <c r="H173" s="32">
        <f t="shared" si="4"/>
        <v>11</v>
      </c>
      <c r="I173" s="29">
        <f t="shared" si="5"/>
        <v>2795.1</v>
      </c>
    </row>
    <row r="174" spans="1:9" x14ac:dyDescent="0.3">
      <c r="A174" s="25">
        <v>43312</v>
      </c>
      <c r="B174" t="s">
        <v>293</v>
      </c>
      <c r="C174" s="29">
        <v>762.3</v>
      </c>
      <c r="D174" s="25">
        <v>43312</v>
      </c>
      <c r="E174" s="25">
        <v>43290</v>
      </c>
      <c r="F174" s="27" t="s">
        <v>294</v>
      </c>
      <c r="G174" s="25">
        <v>43297</v>
      </c>
      <c r="H174" s="32">
        <f t="shared" si="4"/>
        <v>15</v>
      </c>
      <c r="I174" s="29">
        <f t="shared" si="5"/>
        <v>11434.5</v>
      </c>
    </row>
    <row r="175" spans="1:9" x14ac:dyDescent="0.3">
      <c r="A175" s="25">
        <v>43312</v>
      </c>
      <c r="B175" t="s">
        <v>295</v>
      </c>
      <c r="C175" s="29">
        <v>360</v>
      </c>
      <c r="D175" s="25">
        <v>43312</v>
      </c>
      <c r="E175" s="25">
        <v>43286</v>
      </c>
      <c r="F175" s="27" t="s">
        <v>296</v>
      </c>
      <c r="G175" s="25">
        <v>43298</v>
      </c>
      <c r="H175" s="32">
        <f t="shared" si="4"/>
        <v>14</v>
      </c>
      <c r="I175" s="29">
        <f t="shared" si="5"/>
        <v>5040</v>
      </c>
    </row>
    <row r="176" spans="1:9" x14ac:dyDescent="0.3">
      <c r="A176" s="25">
        <v>43312</v>
      </c>
      <c r="B176" t="s">
        <v>297</v>
      </c>
      <c r="C176" s="29">
        <v>318</v>
      </c>
      <c r="D176" s="25">
        <v>43312</v>
      </c>
      <c r="E176" s="25">
        <v>43282</v>
      </c>
      <c r="F176" s="27" t="s">
        <v>298</v>
      </c>
      <c r="G176" s="25">
        <v>43282</v>
      </c>
      <c r="H176" s="32">
        <f t="shared" si="4"/>
        <v>30</v>
      </c>
      <c r="I176" s="29">
        <f t="shared" si="5"/>
        <v>9540</v>
      </c>
    </row>
    <row r="177" spans="1:9" x14ac:dyDescent="0.3">
      <c r="A177" s="25">
        <v>43312</v>
      </c>
      <c r="B177" t="s">
        <v>299</v>
      </c>
      <c r="C177" s="29">
        <v>270</v>
      </c>
      <c r="D177" s="25">
        <v>43312</v>
      </c>
      <c r="E177" s="25">
        <v>43279</v>
      </c>
      <c r="F177" s="27" t="s">
        <v>300</v>
      </c>
      <c r="G177" s="25">
        <v>43279</v>
      </c>
      <c r="H177" s="32">
        <f t="shared" si="4"/>
        <v>33</v>
      </c>
      <c r="I177" s="29">
        <f t="shared" si="5"/>
        <v>8910</v>
      </c>
    </row>
    <row r="178" spans="1:9" x14ac:dyDescent="0.3">
      <c r="A178" s="25">
        <v>43312</v>
      </c>
      <c r="B178" t="s">
        <v>299</v>
      </c>
      <c r="C178" s="29">
        <v>60</v>
      </c>
      <c r="D178" s="25">
        <v>43312</v>
      </c>
      <c r="E178" s="25">
        <v>43279</v>
      </c>
      <c r="F178" s="27" t="s">
        <v>301</v>
      </c>
      <c r="G178" s="25">
        <v>43279</v>
      </c>
      <c r="H178" s="32">
        <f t="shared" si="4"/>
        <v>33</v>
      </c>
      <c r="I178" s="29">
        <f t="shared" si="5"/>
        <v>1980</v>
      </c>
    </row>
    <row r="179" spans="1:9" x14ac:dyDescent="0.3">
      <c r="A179" s="25">
        <v>43312</v>
      </c>
      <c r="B179" t="s">
        <v>302</v>
      </c>
      <c r="C179" s="29">
        <v>3025</v>
      </c>
      <c r="D179" s="25">
        <v>43312</v>
      </c>
      <c r="E179" s="25">
        <v>43259</v>
      </c>
      <c r="F179" s="27" t="s">
        <v>303</v>
      </c>
      <c r="G179" s="25">
        <v>43293</v>
      </c>
      <c r="H179" s="32">
        <f t="shared" si="4"/>
        <v>19</v>
      </c>
      <c r="I179" s="29">
        <f t="shared" si="5"/>
        <v>57475</v>
      </c>
    </row>
    <row r="180" spans="1:9" x14ac:dyDescent="0.3">
      <c r="A180" s="25">
        <v>43312</v>
      </c>
      <c r="B180" t="s">
        <v>304</v>
      </c>
      <c r="C180" s="29">
        <v>1694</v>
      </c>
      <c r="D180" s="25">
        <v>43312</v>
      </c>
      <c r="E180" s="25">
        <v>43284</v>
      </c>
      <c r="F180" s="27" t="s">
        <v>305</v>
      </c>
      <c r="G180" s="25">
        <v>43294</v>
      </c>
      <c r="H180" s="32">
        <f t="shared" si="4"/>
        <v>18</v>
      </c>
      <c r="I180" s="29">
        <f t="shared" si="5"/>
        <v>30492</v>
      </c>
    </row>
    <row r="181" spans="1:9" x14ac:dyDescent="0.3">
      <c r="A181" s="25">
        <v>43312</v>
      </c>
      <c r="B181" t="s">
        <v>306</v>
      </c>
      <c r="C181" s="29">
        <v>50.65</v>
      </c>
      <c r="D181" s="25">
        <v>43312</v>
      </c>
      <c r="E181" s="25">
        <v>43262</v>
      </c>
      <c r="F181" s="27" t="s">
        <v>307</v>
      </c>
      <c r="G181" s="25">
        <v>43293</v>
      </c>
      <c r="H181" s="32">
        <f t="shared" si="4"/>
        <v>19</v>
      </c>
      <c r="I181" s="29">
        <f t="shared" si="5"/>
        <v>962.35</v>
      </c>
    </row>
    <row r="182" spans="1:9" x14ac:dyDescent="0.3">
      <c r="A182" s="25">
        <v>43312</v>
      </c>
      <c r="B182" t="s">
        <v>306</v>
      </c>
      <c r="C182" s="29">
        <v>78.339999999999989</v>
      </c>
      <c r="D182" s="25">
        <v>43312</v>
      </c>
      <c r="E182" s="25">
        <v>43290</v>
      </c>
      <c r="F182" s="27" t="s">
        <v>308</v>
      </c>
      <c r="G182" s="25">
        <v>43293</v>
      </c>
      <c r="H182" s="32">
        <f t="shared" si="4"/>
        <v>19</v>
      </c>
      <c r="I182" s="29">
        <f t="shared" si="5"/>
        <v>1488.4599999999998</v>
      </c>
    </row>
    <row r="183" spans="1:9" x14ac:dyDescent="0.3">
      <c r="A183" s="25">
        <v>43312</v>
      </c>
      <c r="B183" t="s">
        <v>306</v>
      </c>
      <c r="C183" s="29">
        <v>21.61</v>
      </c>
      <c r="D183" s="25">
        <v>43312</v>
      </c>
      <c r="E183" s="25">
        <v>43293</v>
      </c>
      <c r="F183" s="27" t="s">
        <v>309</v>
      </c>
      <c r="G183" s="25">
        <v>43293</v>
      </c>
      <c r="H183" s="32">
        <f t="shared" si="4"/>
        <v>19</v>
      </c>
      <c r="I183" s="29">
        <f t="shared" si="5"/>
        <v>410.59</v>
      </c>
    </row>
    <row r="184" spans="1:9" x14ac:dyDescent="0.3">
      <c r="A184" s="25">
        <v>43311</v>
      </c>
      <c r="B184" t="s">
        <v>310</v>
      </c>
      <c r="C184" s="29">
        <v>410</v>
      </c>
      <c r="D184" s="25">
        <v>43311</v>
      </c>
      <c r="E184" s="25">
        <v>43302</v>
      </c>
      <c r="F184" s="27" t="s">
        <v>311</v>
      </c>
      <c r="G184" s="25">
        <v>43297</v>
      </c>
      <c r="H184" s="32">
        <f t="shared" si="4"/>
        <v>14</v>
      </c>
      <c r="I184" s="29">
        <f t="shared" si="5"/>
        <v>5740</v>
      </c>
    </row>
    <row r="185" spans="1:9" x14ac:dyDescent="0.3">
      <c r="A185" s="25">
        <v>43311</v>
      </c>
      <c r="B185" t="s">
        <v>312</v>
      </c>
      <c r="C185" s="29">
        <v>2164</v>
      </c>
      <c r="D185" s="25">
        <v>43311</v>
      </c>
      <c r="E185" s="25">
        <v>43301</v>
      </c>
      <c r="F185" s="27" t="s">
        <v>313</v>
      </c>
      <c r="G185" s="25">
        <v>43305</v>
      </c>
      <c r="H185" s="32">
        <f t="shared" si="4"/>
        <v>6</v>
      </c>
      <c r="I185" s="29">
        <f t="shared" si="5"/>
        <v>12984</v>
      </c>
    </row>
    <row r="186" spans="1:9" x14ac:dyDescent="0.3">
      <c r="A186" s="25">
        <v>43311</v>
      </c>
      <c r="B186" t="s">
        <v>314</v>
      </c>
      <c r="C186" s="29">
        <v>3000</v>
      </c>
      <c r="D186" s="25">
        <v>43311</v>
      </c>
      <c r="E186" s="25">
        <v>43281</v>
      </c>
      <c r="F186" s="27" t="s">
        <v>315</v>
      </c>
      <c r="G186" s="25">
        <v>43305</v>
      </c>
      <c r="H186" s="32">
        <f t="shared" si="4"/>
        <v>6</v>
      </c>
      <c r="I186" s="29">
        <f t="shared" si="5"/>
        <v>18000</v>
      </c>
    </row>
    <row r="187" spans="1:9" x14ac:dyDescent="0.3">
      <c r="A187" s="25">
        <v>43311</v>
      </c>
      <c r="B187" t="s">
        <v>316</v>
      </c>
      <c r="C187" s="29">
        <v>2908.33</v>
      </c>
      <c r="D187" s="25">
        <v>43311</v>
      </c>
      <c r="E187" s="25">
        <v>43281</v>
      </c>
      <c r="F187" s="27" t="s">
        <v>317</v>
      </c>
      <c r="G187" s="25">
        <v>43293</v>
      </c>
      <c r="H187" s="32">
        <f t="shared" si="4"/>
        <v>18</v>
      </c>
      <c r="I187" s="29">
        <f t="shared" si="5"/>
        <v>52349.94</v>
      </c>
    </row>
    <row r="188" spans="1:9" x14ac:dyDescent="0.3">
      <c r="A188" s="25">
        <v>43311</v>
      </c>
      <c r="B188" t="s">
        <v>318</v>
      </c>
      <c r="C188" s="29">
        <v>1000</v>
      </c>
      <c r="D188" s="25">
        <v>43311</v>
      </c>
      <c r="E188" s="25">
        <v>43285</v>
      </c>
      <c r="F188" s="27" t="s">
        <v>319</v>
      </c>
      <c r="G188" s="25">
        <v>43285</v>
      </c>
      <c r="H188" s="32">
        <f t="shared" si="4"/>
        <v>26</v>
      </c>
      <c r="I188" s="29">
        <f t="shared" si="5"/>
        <v>26000</v>
      </c>
    </row>
    <row r="189" spans="1:9" x14ac:dyDescent="0.3">
      <c r="A189" s="25">
        <v>43311</v>
      </c>
      <c r="B189" t="s">
        <v>320</v>
      </c>
      <c r="C189" s="29">
        <v>2975</v>
      </c>
      <c r="D189" s="25">
        <v>43311</v>
      </c>
      <c r="E189" s="25">
        <v>43266</v>
      </c>
      <c r="F189" s="27" t="s">
        <v>321</v>
      </c>
      <c r="G189" s="25">
        <v>43278</v>
      </c>
      <c r="H189" s="32">
        <f t="shared" si="4"/>
        <v>33</v>
      </c>
      <c r="I189" s="29">
        <f t="shared" si="5"/>
        <v>98175</v>
      </c>
    </row>
    <row r="190" spans="1:9" x14ac:dyDescent="0.3">
      <c r="A190" s="25">
        <v>43311</v>
      </c>
      <c r="B190" t="s">
        <v>320</v>
      </c>
      <c r="C190" s="29">
        <v>2500</v>
      </c>
      <c r="D190" s="25">
        <v>43311</v>
      </c>
      <c r="E190" s="25">
        <v>43266</v>
      </c>
      <c r="F190" s="27" t="s">
        <v>322</v>
      </c>
      <c r="G190" s="25">
        <v>43278</v>
      </c>
      <c r="H190" s="32">
        <f t="shared" si="4"/>
        <v>33</v>
      </c>
      <c r="I190" s="29">
        <f t="shared" si="5"/>
        <v>82500</v>
      </c>
    </row>
    <row r="191" spans="1:9" x14ac:dyDescent="0.3">
      <c r="A191" s="25">
        <v>43311</v>
      </c>
      <c r="B191" t="s">
        <v>323</v>
      </c>
      <c r="C191" s="29">
        <v>11325</v>
      </c>
      <c r="D191" s="25">
        <v>43311</v>
      </c>
      <c r="E191" s="25">
        <v>43273</v>
      </c>
      <c r="F191" s="27" t="s">
        <v>324</v>
      </c>
      <c r="G191" s="25">
        <v>43277</v>
      </c>
      <c r="H191" s="32">
        <f t="shared" si="4"/>
        <v>34</v>
      </c>
      <c r="I191" s="29">
        <f t="shared" si="5"/>
        <v>385050</v>
      </c>
    </row>
    <row r="192" spans="1:9" x14ac:dyDescent="0.3">
      <c r="A192" s="25">
        <v>43310</v>
      </c>
      <c r="B192" t="s">
        <v>325</v>
      </c>
      <c r="C192" s="29">
        <v>2950</v>
      </c>
      <c r="D192" s="25">
        <v>43305</v>
      </c>
      <c r="E192" s="25">
        <v>43207</v>
      </c>
      <c r="F192" s="27" t="s">
        <v>326</v>
      </c>
      <c r="G192" s="25">
        <v>43298</v>
      </c>
      <c r="H192" s="32">
        <f t="shared" si="4"/>
        <v>7</v>
      </c>
      <c r="I192" s="29">
        <f t="shared" si="5"/>
        <v>20650</v>
      </c>
    </row>
    <row r="193" spans="1:9" x14ac:dyDescent="0.3">
      <c r="A193" s="25">
        <v>43311</v>
      </c>
      <c r="B193" t="s">
        <v>327</v>
      </c>
      <c r="C193" s="29">
        <v>1597.58</v>
      </c>
      <c r="D193" s="25">
        <v>43311</v>
      </c>
      <c r="E193" s="25">
        <v>43278</v>
      </c>
      <c r="F193" s="27" t="s">
        <v>328</v>
      </c>
      <c r="G193" s="25">
        <v>43291</v>
      </c>
      <c r="H193" s="32">
        <f t="shared" si="4"/>
        <v>20</v>
      </c>
      <c r="I193" s="29">
        <f t="shared" si="5"/>
        <v>31951.599999999999</v>
      </c>
    </row>
    <row r="194" spans="1:9" x14ac:dyDescent="0.3">
      <c r="A194" s="25">
        <v>43311</v>
      </c>
      <c r="B194" t="s">
        <v>327</v>
      </c>
      <c r="C194" s="29">
        <v>633.67999999999995</v>
      </c>
      <c r="D194" s="25">
        <v>43311</v>
      </c>
      <c r="E194" s="25">
        <v>43278</v>
      </c>
      <c r="F194" s="27" t="s">
        <v>329</v>
      </c>
      <c r="G194" s="25">
        <v>43291</v>
      </c>
      <c r="H194" s="32">
        <f t="shared" si="4"/>
        <v>20</v>
      </c>
      <c r="I194" s="29">
        <f t="shared" si="5"/>
        <v>12673.599999999999</v>
      </c>
    </row>
    <row r="195" spans="1:9" x14ac:dyDescent="0.3">
      <c r="A195" s="25">
        <v>43311</v>
      </c>
      <c r="B195" t="s">
        <v>327</v>
      </c>
      <c r="C195" s="29">
        <v>1338.75</v>
      </c>
      <c r="D195" s="25">
        <v>43311</v>
      </c>
      <c r="E195" s="25">
        <v>43278</v>
      </c>
      <c r="F195" s="27" t="s">
        <v>330</v>
      </c>
      <c r="G195" s="25">
        <v>43291</v>
      </c>
      <c r="H195" s="32">
        <f t="shared" si="4"/>
        <v>20</v>
      </c>
      <c r="I195" s="29">
        <f t="shared" si="5"/>
        <v>26775</v>
      </c>
    </row>
    <row r="196" spans="1:9" x14ac:dyDescent="0.3">
      <c r="A196" s="25">
        <v>43311</v>
      </c>
      <c r="B196" t="s">
        <v>331</v>
      </c>
      <c r="C196" s="29">
        <v>14952.35</v>
      </c>
      <c r="D196" s="25">
        <v>43311</v>
      </c>
      <c r="E196" s="25">
        <v>43301</v>
      </c>
      <c r="F196" s="27" t="s">
        <v>332</v>
      </c>
      <c r="G196" s="25">
        <v>43305</v>
      </c>
      <c r="H196" s="32">
        <f t="shared" si="4"/>
        <v>6</v>
      </c>
      <c r="I196" s="29">
        <f t="shared" si="5"/>
        <v>89714.1</v>
      </c>
    </row>
    <row r="197" spans="1:9" x14ac:dyDescent="0.3">
      <c r="A197" s="25">
        <v>43311</v>
      </c>
      <c r="B197" t="s">
        <v>333</v>
      </c>
      <c r="C197" s="29">
        <v>2115.38</v>
      </c>
      <c r="D197" s="25">
        <v>43311</v>
      </c>
      <c r="E197" s="25">
        <v>43300</v>
      </c>
      <c r="F197" s="27" t="s">
        <v>334</v>
      </c>
      <c r="G197" s="25">
        <v>43307</v>
      </c>
      <c r="H197" s="32">
        <f t="shared" si="4"/>
        <v>4</v>
      </c>
      <c r="I197" s="29">
        <f t="shared" si="5"/>
        <v>8461.52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1" sqref="B1"/>
    </sheetView>
  </sheetViews>
  <sheetFormatPr baseColWidth="10" defaultRowHeight="14.4" x14ac:dyDescent="0.3"/>
  <cols>
    <col min="1" max="1" width="10.5546875" bestFit="1" customWidth="1"/>
    <col min="2" max="2" width="40.6640625" bestFit="1" customWidth="1"/>
    <col min="3" max="3" width="10.6640625" style="29" bestFit="1" customWidth="1"/>
    <col min="4" max="4" width="27.21875" bestFit="1" customWidth="1"/>
    <col min="5" max="5" width="10.5546875" bestFit="1" customWidth="1"/>
    <col min="6" max="6" width="16.5546875" bestFit="1" customWidth="1"/>
    <col min="7" max="7" width="10.77734375" bestFit="1" customWidth="1"/>
    <col min="8" max="8" width="17.77734375" style="32" bestFit="1" customWidth="1"/>
    <col min="9" max="9" width="10.33203125" bestFit="1" customWidth="1"/>
  </cols>
  <sheetData>
    <row r="1" spans="1:9" ht="54" customHeight="1" thickTop="1" thickBot="1" x14ac:dyDescent="0.35">
      <c r="A1" s="4"/>
      <c r="B1" s="4"/>
      <c r="C1" s="12"/>
      <c r="D1" s="4"/>
      <c r="E1" s="9" t="s">
        <v>336</v>
      </c>
      <c r="F1" s="10"/>
      <c r="G1" s="18">
        <f>I3/C3</f>
        <v>0.10665835289436658</v>
      </c>
      <c r="H1" s="35" t="s">
        <v>17</v>
      </c>
      <c r="I1" s="19">
        <v>43312</v>
      </c>
    </row>
    <row r="2" spans="1:9" ht="54" thickTop="1" thickBot="1" x14ac:dyDescent="0.35">
      <c r="A2" s="20" t="s">
        <v>8</v>
      </c>
      <c r="B2" s="21" t="s">
        <v>9</v>
      </c>
      <c r="C2" s="33" t="s">
        <v>10</v>
      </c>
      <c r="D2" s="21" t="s">
        <v>18</v>
      </c>
      <c r="E2" s="20" t="s">
        <v>12</v>
      </c>
      <c r="F2" s="21" t="s">
        <v>13</v>
      </c>
      <c r="G2" s="15" t="s">
        <v>14</v>
      </c>
      <c r="H2" s="36" t="s">
        <v>19</v>
      </c>
      <c r="I2" s="15" t="s">
        <v>20</v>
      </c>
    </row>
    <row r="3" spans="1:9" ht="15" thickTop="1" x14ac:dyDescent="0.3">
      <c r="A3" s="22"/>
      <c r="B3" s="23"/>
      <c r="C3" s="34">
        <f>SUM(C4:C30)</f>
        <v>62530.78</v>
      </c>
      <c r="D3" s="23"/>
      <c r="E3" s="22"/>
      <c r="F3" s="23"/>
      <c r="G3" s="24"/>
      <c r="H3" s="37" t="s">
        <v>21</v>
      </c>
      <c r="I3" s="38">
        <f>SUM(I4:I16)</f>
        <v>6669.4299999999994</v>
      </c>
    </row>
    <row r="4" spans="1:9" x14ac:dyDescent="0.3">
      <c r="A4" s="25">
        <v>43343</v>
      </c>
      <c r="B4" t="s">
        <v>37</v>
      </c>
      <c r="C4" s="29">
        <v>7.64</v>
      </c>
      <c r="D4" t="s">
        <v>337</v>
      </c>
      <c r="E4" s="25">
        <v>43312</v>
      </c>
      <c r="F4" t="s">
        <v>338</v>
      </c>
      <c r="G4" s="25">
        <v>43312</v>
      </c>
      <c r="H4" s="32">
        <f>+$I$1-G4</f>
        <v>0</v>
      </c>
      <c r="I4" s="29">
        <f>+H4*C4</f>
        <v>0</v>
      </c>
    </row>
    <row r="5" spans="1:9" x14ac:dyDescent="0.3">
      <c r="A5" s="25">
        <v>43343</v>
      </c>
      <c r="B5" t="s">
        <v>47</v>
      </c>
      <c r="C5" s="29">
        <v>300</v>
      </c>
      <c r="D5" t="s">
        <v>339</v>
      </c>
      <c r="E5" s="25">
        <v>43299</v>
      </c>
      <c r="F5" t="s">
        <v>340</v>
      </c>
      <c r="G5" s="25">
        <v>43307</v>
      </c>
      <c r="H5" s="32">
        <f t="shared" ref="H5:H30" si="0">+$I$1-G5</f>
        <v>5</v>
      </c>
      <c r="I5" s="29">
        <f t="shared" ref="I5:I30" si="1">+H5*C5</f>
        <v>1500</v>
      </c>
    </row>
    <row r="6" spans="1:9" x14ac:dyDescent="0.3">
      <c r="A6" s="25">
        <v>43343</v>
      </c>
      <c r="B6" t="s">
        <v>51</v>
      </c>
      <c r="C6" s="29">
        <v>23300.899999999998</v>
      </c>
      <c r="D6" t="s">
        <v>341</v>
      </c>
      <c r="E6" s="25">
        <v>43312</v>
      </c>
      <c r="F6" t="s">
        <v>342</v>
      </c>
      <c r="G6" s="25">
        <v>43312</v>
      </c>
      <c r="H6" s="32">
        <f t="shared" si="0"/>
        <v>0</v>
      </c>
      <c r="I6" s="29">
        <f t="shared" si="1"/>
        <v>0</v>
      </c>
    </row>
    <row r="7" spans="1:9" x14ac:dyDescent="0.3">
      <c r="A7" s="25">
        <v>43343</v>
      </c>
      <c r="B7" t="s">
        <v>51</v>
      </c>
      <c r="C7" s="29">
        <v>2670.8100000000004</v>
      </c>
      <c r="D7" t="s">
        <v>343</v>
      </c>
      <c r="E7" s="25">
        <v>43312</v>
      </c>
      <c r="F7" t="s">
        <v>344</v>
      </c>
      <c r="G7" s="25">
        <v>43312</v>
      </c>
      <c r="H7" s="32">
        <f t="shared" si="0"/>
        <v>0</v>
      </c>
      <c r="I7" s="29">
        <f t="shared" si="1"/>
        <v>0</v>
      </c>
    </row>
    <row r="8" spans="1:9" x14ac:dyDescent="0.3">
      <c r="A8" s="25">
        <v>43343</v>
      </c>
      <c r="B8" t="s">
        <v>345</v>
      </c>
      <c r="C8" s="29">
        <v>1284.53</v>
      </c>
      <c r="D8" t="s">
        <v>346</v>
      </c>
      <c r="E8" s="25">
        <v>43257</v>
      </c>
      <c r="F8" t="s">
        <v>347</v>
      </c>
      <c r="G8" s="25">
        <v>43311</v>
      </c>
      <c r="H8" s="32">
        <f t="shared" si="0"/>
        <v>1</v>
      </c>
      <c r="I8" s="29">
        <f t="shared" si="1"/>
        <v>1284.53</v>
      </c>
    </row>
    <row r="9" spans="1:9" x14ac:dyDescent="0.3">
      <c r="A9" s="25">
        <v>43343</v>
      </c>
      <c r="B9" t="s">
        <v>345</v>
      </c>
      <c r="C9" s="29">
        <v>726</v>
      </c>
      <c r="D9" t="s">
        <v>348</v>
      </c>
      <c r="E9" s="25">
        <v>43291</v>
      </c>
      <c r="F9" t="s">
        <v>349</v>
      </c>
      <c r="G9" s="25">
        <v>43311</v>
      </c>
      <c r="H9" s="32">
        <f t="shared" si="0"/>
        <v>1</v>
      </c>
      <c r="I9" s="29">
        <f t="shared" si="1"/>
        <v>726</v>
      </c>
    </row>
    <row r="10" spans="1:9" x14ac:dyDescent="0.3">
      <c r="A10" s="25">
        <v>43343</v>
      </c>
      <c r="B10" t="s">
        <v>345</v>
      </c>
      <c r="C10" s="29">
        <v>605</v>
      </c>
      <c r="D10" t="s">
        <v>350</v>
      </c>
      <c r="E10" s="25">
        <v>43291</v>
      </c>
      <c r="F10" t="s">
        <v>351</v>
      </c>
      <c r="G10" s="25">
        <v>43311</v>
      </c>
      <c r="H10" s="32">
        <f t="shared" si="0"/>
        <v>1</v>
      </c>
      <c r="I10" s="29">
        <f t="shared" si="1"/>
        <v>605</v>
      </c>
    </row>
    <row r="11" spans="1:9" x14ac:dyDescent="0.3">
      <c r="A11" s="25">
        <v>43343</v>
      </c>
      <c r="B11" t="s">
        <v>352</v>
      </c>
      <c r="C11" s="29">
        <v>327.24</v>
      </c>
      <c r="D11" t="s">
        <v>353</v>
      </c>
      <c r="E11" s="25">
        <v>43265</v>
      </c>
      <c r="F11" t="s">
        <v>354</v>
      </c>
      <c r="G11" s="25">
        <v>43311</v>
      </c>
      <c r="H11" s="32">
        <f t="shared" si="0"/>
        <v>1</v>
      </c>
      <c r="I11" s="29">
        <f t="shared" si="1"/>
        <v>327.24</v>
      </c>
    </row>
    <row r="12" spans="1:9" x14ac:dyDescent="0.3">
      <c r="A12" s="25">
        <v>43343</v>
      </c>
      <c r="B12" t="s">
        <v>352</v>
      </c>
      <c r="C12" s="29">
        <v>399.97</v>
      </c>
      <c r="D12" t="s">
        <v>355</v>
      </c>
      <c r="E12" s="25">
        <v>43307</v>
      </c>
      <c r="F12" t="s">
        <v>356</v>
      </c>
      <c r="G12" s="25">
        <v>43312</v>
      </c>
      <c r="H12" s="32">
        <f t="shared" si="0"/>
        <v>0</v>
      </c>
      <c r="I12" s="29">
        <f t="shared" si="1"/>
        <v>0</v>
      </c>
    </row>
    <row r="13" spans="1:9" x14ac:dyDescent="0.3">
      <c r="A13" s="25">
        <v>43343</v>
      </c>
      <c r="B13" t="s">
        <v>357</v>
      </c>
      <c r="C13" s="29">
        <v>259.36</v>
      </c>
      <c r="D13" t="s">
        <v>358</v>
      </c>
      <c r="E13" s="25">
        <v>43306</v>
      </c>
      <c r="F13" t="s">
        <v>359</v>
      </c>
      <c r="G13" s="25">
        <v>43306</v>
      </c>
      <c r="H13" s="32">
        <f t="shared" si="0"/>
        <v>6</v>
      </c>
      <c r="I13" s="29">
        <f t="shared" si="1"/>
        <v>1556.16</v>
      </c>
    </row>
    <row r="14" spans="1:9" x14ac:dyDescent="0.3">
      <c r="A14" s="25">
        <v>43343</v>
      </c>
      <c r="B14" t="s">
        <v>357</v>
      </c>
      <c r="C14" s="29">
        <v>58.02</v>
      </c>
      <c r="D14" t="s">
        <v>360</v>
      </c>
      <c r="E14" s="25">
        <v>43306</v>
      </c>
      <c r="F14" t="s">
        <v>361</v>
      </c>
      <c r="G14" s="25">
        <v>43307</v>
      </c>
      <c r="H14" s="32">
        <f t="shared" si="0"/>
        <v>5</v>
      </c>
      <c r="I14" s="29">
        <f t="shared" si="1"/>
        <v>290.10000000000002</v>
      </c>
    </row>
    <row r="15" spans="1:9" x14ac:dyDescent="0.3">
      <c r="A15" s="25">
        <v>43343</v>
      </c>
      <c r="B15" t="s">
        <v>357</v>
      </c>
      <c r="C15" s="29">
        <v>63.4</v>
      </c>
      <c r="D15" t="s">
        <v>362</v>
      </c>
      <c r="E15" s="25">
        <v>43306</v>
      </c>
      <c r="F15" t="s">
        <v>363</v>
      </c>
      <c r="G15" s="25">
        <v>43306</v>
      </c>
      <c r="H15" s="32">
        <f t="shared" si="0"/>
        <v>6</v>
      </c>
      <c r="I15" s="29">
        <f t="shared" si="1"/>
        <v>380.4</v>
      </c>
    </row>
    <row r="16" spans="1:9" x14ac:dyDescent="0.3">
      <c r="A16" s="25">
        <v>43343</v>
      </c>
      <c r="B16" t="s">
        <v>74</v>
      </c>
      <c r="C16" s="29">
        <v>338.67</v>
      </c>
      <c r="D16" t="s">
        <v>364</v>
      </c>
      <c r="E16" s="25">
        <v>43312</v>
      </c>
      <c r="F16" t="s">
        <v>365</v>
      </c>
      <c r="G16" s="25">
        <v>43312</v>
      </c>
      <c r="H16" s="32">
        <f t="shared" si="0"/>
        <v>0</v>
      </c>
      <c r="I16" s="29">
        <f t="shared" si="1"/>
        <v>0</v>
      </c>
    </row>
    <row r="17" spans="1:9" x14ac:dyDescent="0.3">
      <c r="A17" s="25">
        <v>43343</v>
      </c>
      <c r="B17" t="s">
        <v>366</v>
      </c>
      <c r="C17" s="29">
        <v>496.31</v>
      </c>
      <c r="D17" t="s">
        <v>367</v>
      </c>
      <c r="E17" s="25">
        <v>43311</v>
      </c>
      <c r="F17" t="s">
        <v>368</v>
      </c>
      <c r="G17" s="25">
        <v>43311</v>
      </c>
      <c r="H17" s="32">
        <f t="shared" si="0"/>
        <v>1</v>
      </c>
      <c r="I17" s="29">
        <f t="shared" si="1"/>
        <v>496.31</v>
      </c>
    </row>
    <row r="18" spans="1:9" x14ac:dyDescent="0.3">
      <c r="A18" s="25">
        <v>43343</v>
      </c>
      <c r="B18" t="s">
        <v>106</v>
      </c>
      <c r="C18" s="29">
        <v>19894.310000000001</v>
      </c>
      <c r="D18" t="s">
        <v>369</v>
      </c>
      <c r="E18" s="25">
        <v>43312</v>
      </c>
      <c r="F18" t="s">
        <v>370</v>
      </c>
      <c r="G18" s="25">
        <v>43312</v>
      </c>
      <c r="H18" s="32">
        <f t="shared" si="0"/>
        <v>0</v>
      </c>
      <c r="I18" s="29">
        <f t="shared" si="1"/>
        <v>0</v>
      </c>
    </row>
    <row r="19" spans="1:9" x14ac:dyDescent="0.3">
      <c r="A19" s="25">
        <v>43343</v>
      </c>
      <c r="B19" t="s">
        <v>157</v>
      </c>
      <c r="C19" s="29">
        <v>70</v>
      </c>
      <c r="D19" t="s">
        <v>371</v>
      </c>
      <c r="E19" s="25">
        <v>43311</v>
      </c>
      <c r="F19" t="s">
        <v>372</v>
      </c>
      <c r="G19" s="25">
        <v>43311</v>
      </c>
      <c r="H19" s="32">
        <f t="shared" si="0"/>
        <v>1</v>
      </c>
      <c r="I19" s="29">
        <f t="shared" si="1"/>
        <v>70</v>
      </c>
    </row>
    <row r="20" spans="1:9" x14ac:dyDescent="0.3">
      <c r="A20" s="25">
        <v>43343</v>
      </c>
      <c r="B20" t="s">
        <v>173</v>
      </c>
      <c r="C20" s="29">
        <v>12.1</v>
      </c>
      <c r="D20" t="s">
        <v>373</v>
      </c>
      <c r="E20" s="25">
        <v>43308</v>
      </c>
      <c r="F20" t="s">
        <v>374</v>
      </c>
      <c r="G20" s="25">
        <v>43311</v>
      </c>
      <c r="H20" s="32">
        <f t="shared" si="0"/>
        <v>1</v>
      </c>
      <c r="I20" s="29">
        <f t="shared" si="1"/>
        <v>12.1</v>
      </c>
    </row>
    <row r="21" spans="1:9" x14ac:dyDescent="0.3">
      <c r="A21" s="25">
        <v>43343</v>
      </c>
      <c r="B21" t="s">
        <v>375</v>
      </c>
      <c r="C21" s="29">
        <v>166.36</v>
      </c>
      <c r="D21" t="s">
        <v>376</v>
      </c>
      <c r="E21" s="25">
        <v>43290</v>
      </c>
      <c r="F21" t="s">
        <v>377</v>
      </c>
      <c r="G21" s="25">
        <v>43290</v>
      </c>
      <c r="H21" s="32">
        <f t="shared" si="0"/>
        <v>22</v>
      </c>
      <c r="I21" s="29">
        <f t="shared" si="1"/>
        <v>3659.92</v>
      </c>
    </row>
    <row r="22" spans="1:9" x14ac:dyDescent="0.3">
      <c r="A22" s="25">
        <v>43343</v>
      </c>
      <c r="B22" t="s">
        <v>378</v>
      </c>
      <c r="C22" s="29">
        <v>23.18</v>
      </c>
      <c r="D22" t="s">
        <v>379</v>
      </c>
      <c r="E22" s="25">
        <v>43190</v>
      </c>
      <c r="F22" t="s">
        <v>380</v>
      </c>
      <c r="G22" s="25">
        <v>43307</v>
      </c>
      <c r="H22" s="32">
        <f t="shared" si="0"/>
        <v>5</v>
      </c>
      <c r="I22" s="29">
        <f t="shared" si="1"/>
        <v>115.9</v>
      </c>
    </row>
    <row r="23" spans="1:9" x14ac:dyDescent="0.3">
      <c r="A23" s="25">
        <v>43343</v>
      </c>
      <c r="B23" t="s">
        <v>378</v>
      </c>
      <c r="C23" s="29">
        <v>855.28</v>
      </c>
      <c r="D23" t="s">
        <v>381</v>
      </c>
      <c r="E23" s="25">
        <v>43220</v>
      </c>
      <c r="F23" t="s">
        <v>382</v>
      </c>
      <c r="G23" s="25">
        <v>43307</v>
      </c>
      <c r="H23" s="32">
        <f t="shared" si="0"/>
        <v>5</v>
      </c>
      <c r="I23" s="29">
        <f t="shared" si="1"/>
        <v>4276.3999999999996</v>
      </c>
    </row>
    <row r="24" spans="1:9" x14ac:dyDescent="0.3">
      <c r="A24" s="25">
        <v>43343</v>
      </c>
      <c r="B24" t="s">
        <v>228</v>
      </c>
      <c r="C24" s="29">
        <v>9075</v>
      </c>
      <c r="D24" t="s">
        <v>383</v>
      </c>
      <c r="E24" s="25">
        <v>43312</v>
      </c>
      <c r="F24" t="s">
        <v>384</v>
      </c>
      <c r="G24" s="25">
        <v>43307</v>
      </c>
      <c r="H24" s="32">
        <f t="shared" si="0"/>
        <v>5</v>
      </c>
      <c r="I24" s="29">
        <f t="shared" si="1"/>
        <v>45375</v>
      </c>
    </row>
    <row r="25" spans="1:9" x14ac:dyDescent="0.3">
      <c r="A25" s="25">
        <v>43343</v>
      </c>
      <c r="B25" t="s">
        <v>239</v>
      </c>
      <c r="C25" s="29">
        <v>76.650000000000006</v>
      </c>
      <c r="D25" t="s">
        <v>385</v>
      </c>
      <c r="E25" s="25">
        <v>43308</v>
      </c>
      <c r="F25" t="s">
        <v>386</v>
      </c>
      <c r="G25" s="25">
        <v>43311</v>
      </c>
      <c r="H25" s="32">
        <f t="shared" si="0"/>
        <v>1</v>
      </c>
      <c r="I25" s="29">
        <f t="shared" si="1"/>
        <v>76.650000000000006</v>
      </c>
    </row>
    <row r="26" spans="1:9" x14ac:dyDescent="0.3">
      <c r="A26" s="25">
        <v>43343</v>
      </c>
      <c r="B26" t="s">
        <v>241</v>
      </c>
      <c r="C26" s="29">
        <v>453.75</v>
      </c>
      <c r="D26" t="s">
        <v>387</v>
      </c>
      <c r="E26" s="25">
        <v>43312</v>
      </c>
      <c r="F26" t="s">
        <v>388</v>
      </c>
      <c r="G26" s="25">
        <v>43312</v>
      </c>
      <c r="H26" s="32">
        <f t="shared" si="0"/>
        <v>0</v>
      </c>
      <c r="I26" s="29">
        <f t="shared" si="1"/>
        <v>0</v>
      </c>
    </row>
    <row r="27" spans="1:9" x14ac:dyDescent="0.3">
      <c r="A27" s="25">
        <v>43343</v>
      </c>
      <c r="B27" t="s">
        <v>389</v>
      </c>
      <c r="C27" s="29">
        <v>508.2</v>
      </c>
      <c r="D27" t="s">
        <v>390</v>
      </c>
      <c r="E27" s="25">
        <v>43306</v>
      </c>
      <c r="F27" t="s">
        <v>391</v>
      </c>
      <c r="G27" s="25">
        <v>43307</v>
      </c>
      <c r="H27" s="32">
        <f t="shared" si="0"/>
        <v>5</v>
      </c>
      <c r="I27" s="29">
        <f t="shared" si="1"/>
        <v>2541</v>
      </c>
    </row>
    <row r="28" spans="1:9" x14ac:dyDescent="0.3">
      <c r="A28" s="25">
        <v>43343</v>
      </c>
      <c r="B28" t="s">
        <v>392</v>
      </c>
      <c r="C28" s="29">
        <v>46.2</v>
      </c>
      <c r="D28" t="s">
        <v>393</v>
      </c>
      <c r="E28" s="25">
        <v>43138</v>
      </c>
      <c r="F28" t="s">
        <v>394</v>
      </c>
      <c r="G28" s="25">
        <v>43138</v>
      </c>
      <c r="H28" s="32">
        <f t="shared" si="0"/>
        <v>174</v>
      </c>
      <c r="I28" s="29">
        <f t="shared" si="1"/>
        <v>8038.8</v>
      </c>
    </row>
    <row r="29" spans="1:9" x14ac:dyDescent="0.3">
      <c r="A29" s="25">
        <v>43343</v>
      </c>
      <c r="B29" t="s">
        <v>293</v>
      </c>
      <c r="C29" s="29">
        <v>361.9</v>
      </c>
      <c r="D29" t="s">
        <v>395</v>
      </c>
      <c r="E29" s="25">
        <v>43299</v>
      </c>
      <c r="F29" t="s">
        <v>396</v>
      </c>
      <c r="G29" s="25">
        <v>43300</v>
      </c>
      <c r="H29" s="32">
        <f t="shared" si="0"/>
        <v>12</v>
      </c>
      <c r="I29" s="29">
        <f t="shared" si="1"/>
        <v>4342.7999999999993</v>
      </c>
    </row>
    <row r="30" spans="1:9" x14ac:dyDescent="0.3">
      <c r="A30" s="25">
        <v>43343</v>
      </c>
      <c r="B30" t="s">
        <v>397</v>
      </c>
      <c r="C30" s="29">
        <v>150</v>
      </c>
      <c r="D30" t="s">
        <v>398</v>
      </c>
      <c r="E30" s="25">
        <v>43308</v>
      </c>
      <c r="F30" t="s">
        <v>399</v>
      </c>
      <c r="G30" s="25">
        <v>43308</v>
      </c>
      <c r="H30" s="32">
        <f t="shared" si="0"/>
        <v>4</v>
      </c>
      <c r="I30" s="29">
        <f t="shared" si="1"/>
        <v>600</v>
      </c>
    </row>
  </sheetData>
  <autoFilter ref="A2:I30"/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pagadas julio 2018</vt:lpstr>
      <vt:lpstr>no pagadas julio 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García</dc:creator>
  <cp:lastModifiedBy>Patricia García</cp:lastModifiedBy>
  <dcterms:created xsi:type="dcterms:W3CDTF">2018-08-08T08:41:44Z</dcterms:created>
  <dcterms:modified xsi:type="dcterms:W3CDTF">2018-08-08T09:17:01Z</dcterms:modified>
</cp:coreProperties>
</file>