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AYUNTAMIENTO\PERIODO MEDIO DE PAGO\PMP 2018\"/>
    </mc:Choice>
  </mc:AlternateContent>
  <bookViews>
    <workbookView xWindow="0" yWindow="0" windowWidth="19200" windowHeight="5940" activeTab="1"/>
  </bookViews>
  <sheets>
    <sheet name="resumen" sheetId="3" r:id="rId1"/>
    <sheet name="pagadas MAYO" sheetId="1" r:id="rId2"/>
    <sheet name="no pagadas MAYO" sheetId="2" r:id="rId3"/>
  </sheets>
  <definedNames>
    <definedName name="_xlnm.Print_Titles" localSheetId="2">'no pagadas MAYO'!$2:$2</definedName>
    <definedName name="_xlnm.Print_Titles" localSheetId="1">'pagadas MAYO'!$2:$2</definedName>
  </definedNames>
  <calcPr calcId="162913"/>
</workbook>
</file>

<file path=xl/calcChain.xml><?xml version="1.0" encoding="utf-8"?>
<calcChain xmlns="http://schemas.openxmlformats.org/spreadsheetml/2006/main">
  <c r="H1" i="1" l="1"/>
  <c r="G1" i="2"/>
  <c r="H4" i="2" l="1"/>
  <c r="I3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4" i="1" l="1"/>
  <c r="I4" i="1" s="1"/>
  <c r="C3" i="2"/>
  <c r="D4" i="3" s="1"/>
  <c r="B4" i="3"/>
  <c r="C3" i="1"/>
  <c r="H5" i="1"/>
  <c r="I5" i="1" s="1"/>
  <c r="H6" i="1"/>
  <c r="I6" i="1" s="1"/>
  <c r="H7" i="1"/>
  <c r="I7" i="1" s="1"/>
  <c r="H8" i="1"/>
  <c r="I8" i="1" s="1"/>
  <c r="H9" i="1"/>
  <c r="I9" i="1" s="1"/>
  <c r="H10" i="1"/>
  <c r="I10" i="1" s="1"/>
  <c r="H11" i="1"/>
  <c r="I11" i="1" s="1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75" i="1"/>
  <c r="I75" i="1" s="1"/>
  <c r="H76" i="1"/>
  <c r="I76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I3" i="1" l="1"/>
  <c r="A4" i="3" s="1"/>
  <c r="C4" i="3" l="1"/>
  <c r="E4" i="3" s="1"/>
</calcChain>
</file>

<file path=xl/sharedStrings.xml><?xml version="1.0" encoding="utf-8"?>
<sst xmlns="http://schemas.openxmlformats.org/spreadsheetml/2006/main" count="566" uniqueCount="490">
  <si>
    <t>fechavto</t>
  </si>
  <si>
    <t>nomprov</t>
  </si>
  <si>
    <t>importe</t>
  </si>
  <si>
    <t>concepto</t>
  </si>
  <si>
    <t>fpago</t>
  </si>
  <si>
    <t>fecfra</t>
  </si>
  <si>
    <t>factura</t>
  </si>
  <si>
    <t>fecrep</t>
  </si>
  <si>
    <t>A COCINAR, S.L.</t>
  </si>
  <si>
    <t>PAGO S/FRA:80/2018</t>
  </si>
  <si>
    <t>A. J. VALENCIA GUIAS S.L.</t>
  </si>
  <si>
    <t>PAGO S/FRA:420/18</t>
  </si>
  <si>
    <t>PAGO S/FRA:497/18</t>
  </si>
  <si>
    <t>PAGO S/FRA:512/18</t>
  </si>
  <si>
    <t>A.A.RESTAURACION S.L(Q TOMAS)</t>
  </si>
  <si>
    <t>PAGO S/FRA:2018021QT BIS</t>
  </si>
  <si>
    <t>PAGO S/FRA:2018026QT</t>
  </si>
  <si>
    <t>AC HOTEL VALENCIA S.R.LU</t>
  </si>
  <si>
    <t>PAGO S/FRA:18007416</t>
  </si>
  <si>
    <t>ACCIONA-CIA. TRASMEDITERRANEA SA</t>
  </si>
  <si>
    <t>PAGO S/FRA:17R2018000108</t>
  </si>
  <si>
    <t>ADIF ALTA VELOCIDAD</t>
  </si>
  <si>
    <t>PAGO S/FRA:1801505892</t>
  </si>
  <si>
    <t>PAGO S/FRA:1801505893</t>
  </si>
  <si>
    <t>PAGO S/FRA:1801505891</t>
  </si>
  <si>
    <t>AE GESTIO S.L.</t>
  </si>
  <si>
    <t>PAGO S/FRA:000352</t>
  </si>
  <si>
    <t>PAGO S/FRA:000409</t>
  </si>
  <si>
    <t>AENA S.A</t>
  </si>
  <si>
    <t>PAGO S/FRA:41/1850776867</t>
  </si>
  <si>
    <t>PAGO S/FRA:41/370101207</t>
  </si>
  <si>
    <t>ALCOSERRA 2014 S.L (GOYA GALLERY RTE)</t>
  </si>
  <si>
    <t>PAGO S/FRA:000100031</t>
  </si>
  <si>
    <t>ALMIRANTE SERVICIOS INTEGRALES S.L(ALMA</t>
  </si>
  <si>
    <t>PAGO S/FRA:218021801337</t>
  </si>
  <si>
    <t>ALTICHEL S.L (RTE LA MOZAIRA)</t>
  </si>
  <si>
    <t>PAGO S/FRA:000-14458</t>
  </si>
  <si>
    <t>ART VALENCIA 2002 TURISMO CULTURAL S.L</t>
  </si>
  <si>
    <t>PAGO S/FRA:18/A-027</t>
  </si>
  <si>
    <t>ASADOR PLAYA S.L(RTE PANES Y PECES)</t>
  </si>
  <si>
    <t>PAGO S/FRA:37</t>
  </si>
  <si>
    <t>ATBT VALENCIA S.L.</t>
  </si>
  <si>
    <t>PAGO S/FRA:000076/18</t>
  </si>
  <si>
    <t>PAGO S/FRA:000077/18</t>
  </si>
  <si>
    <t>PAGO S/FRA:000078/18</t>
  </si>
  <si>
    <t>AUTOCARES CAPAZ S.L.</t>
  </si>
  <si>
    <t>PAGO S/FRA:18/2190361</t>
  </si>
  <si>
    <t>AVANCE DE PUBLICIDAD, S.L.</t>
  </si>
  <si>
    <t>PAGO S/FRA:1 000218</t>
  </si>
  <si>
    <t>PAGO S/FRA:1 000230</t>
  </si>
  <si>
    <t>BAOLI VALENCIA S.L</t>
  </si>
  <si>
    <t>PAGO S/FRA:16</t>
  </si>
  <si>
    <t>BARCELO ARRENDAMIENTOS HOTELEROS, SL</t>
  </si>
  <si>
    <t>PAGO S/FRA:10039359</t>
  </si>
  <si>
    <t>PAGO S/FRA:32737550</t>
  </si>
  <si>
    <t>BIERWINKEL (BAR MI CUB)</t>
  </si>
  <si>
    <t>PAGO S/FRA:BUF 47</t>
  </si>
  <si>
    <t>PAGO S/FRA:BUF 48</t>
  </si>
  <si>
    <t>BISTRO COLON S.L</t>
  </si>
  <si>
    <t>PAGO S/FRA:47.897/2018</t>
  </si>
  <si>
    <t>PAGO S/FRA:C004/2018</t>
  </si>
  <si>
    <t>CAMARENA GASTRONOMIA S.L (CANALLA BISTRO</t>
  </si>
  <si>
    <t>PAGO S/FRA:C05/2018</t>
  </si>
  <si>
    <t>CANON ESPAÑA S.A</t>
  </si>
  <si>
    <t>PAGO S/FRA:401264667</t>
  </si>
  <si>
    <t>PAGO S/FRA:401264703</t>
  </si>
  <si>
    <t>CASA MIRALLES S.L (LA ALEGRIA DE LA HUER</t>
  </si>
  <si>
    <t>PAGO S/FRA:15</t>
  </si>
  <si>
    <t>CATERVALENCIA S.L</t>
  </si>
  <si>
    <t>PAGO S/FRA:2018/1625/175</t>
  </si>
  <si>
    <t>CONS. PALACIO CONGRESOS VCIA.</t>
  </si>
  <si>
    <t>PAGO S/FRA:20180170</t>
  </si>
  <si>
    <t>CONSUHOSTEL S.L (RTE VLUE ARRIBAR)</t>
  </si>
  <si>
    <t>PAGO S/FRA:38</t>
  </si>
  <si>
    <t>CORREOS 8 BAR S.L</t>
  </si>
  <si>
    <t>PAGO S/FRA:CO/003</t>
  </si>
  <si>
    <t>CREAMOS SINERGIAS S.L</t>
  </si>
  <si>
    <t>PAGO S/FRA:18/280</t>
  </si>
  <si>
    <t>DIGITAL BRAND &amp; COMUNICATION GROUP SL</t>
  </si>
  <si>
    <t>PAGO S/FRA:180297</t>
  </si>
  <si>
    <t>DIGITAL MARKET(COMERCIAL JM SUBIRATS S.L</t>
  </si>
  <si>
    <t>PAGO S/FRA:A/254</t>
  </si>
  <si>
    <t>DO YOUBIKE, SLNE</t>
  </si>
  <si>
    <t>PAGO S/FRA:000100059</t>
  </si>
  <si>
    <t>DOMINGO GARCIA, OSCAR - MYSTERY SHOPPER</t>
  </si>
  <si>
    <t>PAGO S/FRA:MS18 45</t>
  </si>
  <si>
    <t>DOUBLET IBERICA S.A</t>
  </si>
  <si>
    <t>PAGO S/FRA:89774/103933</t>
  </si>
  <si>
    <t>DUART REGAL, CARLOS -RTE. CA DUART</t>
  </si>
  <si>
    <t>PAGO S/FRA:000000022</t>
  </si>
  <si>
    <t>EDITORIAL DIGITAL  2014 S.L</t>
  </si>
  <si>
    <t>PAGO S/FRA:18/000091</t>
  </si>
  <si>
    <t>EL COSO DE LAS ARENAS S.L</t>
  </si>
  <si>
    <t>PAGO S/FRA:009705</t>
  </si>
  <si>
    <t>EL TRIDENTE DE NEPTUNO, S.L.</t>
  </si>
  <si>
    <t>PAGO S/FRA:8672</t>
  </si>
  <si>
    <t>ESPACIO PALADAR SL - RTE NOU GOURMET</t>
  </si>
  <si>
    <t>PAGO S/FRA:P/0065</t>
  </si>
  <si>
    <t>ETIQUETAS Y BOBINAS S.L</t>
  </si>
  <si>
    <t>PAGO S/FRA:18A/1720</t>
  </si>
  <si>
    <t>EUROPEAN CITIES MARKETING - ECM</t>
  </si>
  <si>
    <t>PAGO S/FRA:MAL18-0022-0042</t>
  </si>
  <si>
    <t>F. PASCUAL Y A. MALDONADO, C.B.</t>
  </si>
  <si>
    <t>PAGO S/FRA:MM 004338</t>
  </si>
  <si>
    <t>FERRERO M,AS VICENTE FCO</t>
  </si>
  <si>
    <t>PAGO S/FRA:1</t>
  </si>
  <si>
    <t>FINEST DESTINATION MANAGEMENT SERVICES S</t>
  </si>
  <si>
    <t>PAGO S/FRA:201836</t>
  </si>
  <si>
    <t>PAGO S/FRA:201843</t>
  </si>
  <si>
    <t>FLORAZAR  S.L. (SH VALENCIA PALACE)</t>
  </si>
  <si>
    <t>PAGO S/FRA:621876</t>
  </si>
  <si>
    <t>PAGO S/FRA:622640</t>
  </si>
  <si>
    <t>FLORAZAR , S.A. (SH SINGULAR INGLÉS)</t>
  </si>
  <si>
    <t>PAGO S/FRA:235356</t>
  </si>
  <si>
    <t>GARCIA FURIO, SALVADOR (RTE. A TU GUSTO)</t>
  </si>
  <si>
    <t>PAGO S/FRA:283</t>
  </si>
  <si>
    <t>GARCIA MENDEZ RAFAEL</t>
  </si>
  <si>
    <t>PAGO S/FRA:009/2018</t>
  </si>
  <si>
    <t>GENERA QUATRO, S.L.</t>
  </si>
  <si>
    <t>PAGO S/FRA:18002319</t>
  </si>
  <si>
    <t>HIDIMAR S.A - HOTEL DIMAR</t>
  </si>
  <si>
    <t>PAGO S/FRA:F18 4656</t>
  </si>
  <si>
    <t>PAGO S/FRA:F18 4658</t>
  </si>
  <si>
    <t>PAGO S/FRA:F18 4659</t>
  </si>
  <si>
    <t>PAGO S/FRA:F18 4660</t>
  </si>
  <si>
    <t>PAGO S/FRA:F18 4661</t>
  </si>
  <si>
    <t>ILUNION HOTELS S.A (LUNION AQUA 4)</t>
  </si>
  <si>
    <t>PAGO S/FRA:2206547</t>
  </si>
  <si>
    <t>IMPRENTA ROMEU  S.L.</t>
  </si>
  <si>
    <t>PAGO S/FRA:A2449</t>
  </si>
  <si>
    <t>INDUSTRIAS HOTELERAS SENDRA S.A (AYRE)</t>
  </si>
  <si>
    <t>PAGO S/FRA:851 35328716</t>
  </si>
  <si>
    <t>INVERSIONES NARON (SERCOTEL SOROLLA P)</t>
  </si>
  <si>
    <t>PAGO S/FRA:f006 1015348</t>
  </si>
  <si>
    <t>KIM DISCOVERING VALENCIA S.L</t>
  </si>
  <si>
    <t>PAGO S/FRA:IKMT2018-080</t>
  </si>
  <si>
    <t>PAGO S/FRA:IKMXT/2018-083</t>
  </si>
  <si>
    <t>PAGO S/FRA:IKT/2018-091</t>
  </si>
  <si>
    <t>PAGO S/FRA:IYT/2018-069</t>
  </si>
  <si>
    <t>PAGO S/FRA:KMT/2018-094</t>
  </si>
  <si>
    <t>PAGO S/FRA:KT/2018-092</t>
  </si>
  <si>
    <t>PAGO S/FRA:KXT/2018-088</t>
  </si>
  <si>
    <t>PAGO S/FRA:MXT/2018-090</t>
  </si>
  <si>
    <t>PAGO S/FRA:MYT/2018-079</t>
  </si>
  <si>
    <t>LA BODEGUITA DE MARIA 1994 S.L</t>
  </si>
  <si>
    <t>PAGO S/FRA:000961</t>
  </si>
  <si>
    <t>LA BONA TRADICIO S.L</t>
  </si>
  <si>
    <t>PAGO S/FRA:151/2018</t>
  </si>
  <si>
    <t>PAGO S/FRA:155/2018</t>
  </si>
  <si>
    <t>LA CUINA DELS NOSTRES IAIOS S.L(CIGRONA)</t>
  </si>
  <si>
    <t>PAGO S/FRA:A20180060</t>
  </si>
  <si>
    <t>PAGO S/FRA:A20180073</t>
  </si>
  <si>
    <t>LA FALCONERA C.B (2 ESTACIONES)</t>
  </si>
  <si>
    <t>PAGO S/FRA:00009</t>
  </si>
  <si>
    <t>LA IMPRENTA COMUNICACION GRAFICA S.L.</t>
  </si>
  <si>
    <t>PAGO S/FRA:475</t>
  </si>
  <si>
    <t>LIBRERIA VANAOL, SL (SARGANTANA)</t>
  </si>
  <si>
    <t>PAGO S/FRA:CV/7.100.559</t>
  </si>
  <si>
    <t>LOTELITO 2015 S.L</t>
  </si>
  <si>
    <t>PAGO S/FRA:010/18</t>
  </si>
  <si>
    <t>MA KHIN MARKET S.L</t>
  </si>
  <si>
    <t>PAGO S/FRA:2018/178</t>
  </si>
  <si>
    <t>PAGO S/FRA:2017A53358</t>
  </si>
  <si>
    <t>MACEDONIO SANCHEZ (RTE LEIXURI)</t>
  </si>
  <si>
    <t>PAGO S/FRA:67227</t>
  </si>
  <si>
    <t>MEDIA MARKT (FOTO, S.A.UNIPER.)</t>
  </si>
  <si>
    <t>PAGO S/FRA:40749400</t>
  </si>
  <si>
    <t>MEDITERRANEA DE OSTRAS S.L (OSTRARIUM BA</t>
  </si>
  <si>
    <t>PAGO S/FRA:18</t>
  </si>
  <si>
    <t>MENUDA BACANAL, SL - RTE MON</t>
  </si>
  <si>
    <t>PAGO S/FRA:FE1-18/365</t>
  </si>
  <si>
    <t>MERAKI ROOMS S.L</t>
  </si>
  <si>
    <t>PAGO S/FRA:2203</t>
  </si>
  <si>
    <t>MICROFILM 2.0 S.L</t>
  </si>
  <si>
    <t>PAGO S/FRA:246-020518</t>
  </si>
  <si>
    <t>MONTAÑA SELECCION, S.L.</t>
  </si>
  <si>
    <t>PAGO S/FRA:S-026</t>
  </si>
  <si>
    <t>MOVIMIENTO ALIMENTO S.L (RTE KIMPIRA)</t>
  </si>
  <si>
    <t>PAGO S/FRA:180021</t>
  </si>
  <si>
    <t>MULANDHARA RESTAURACION SL-MACELLUM</t>
  </si>
  <si>
    <t>PAGO S/FRA:MLR18/001</t>
  </si>
  <si>
    <t>NAVARRO SANCHEZ ALEJANDRO</t>
  </si>
  <si>
    <t>PAGO S/FRA:18024</t>
  </si>
  <si>
    <t>NOU RACO RESTAURANTE, S.L</t>
  </si>
  <si>
    <t>PAGO S/FRA:FA 216</t>
  </si>
  <si>
    <t>PAL-ART SERVICIOS VALENCIA SL - GOURMET</t>
  </si>
  <si>
    <t>PAGO S/FRA:2018/1718/254</t>
  </si>
  <si>
    <t>PALMA TOOLS S.L.</t>
  </si>
  <si>
    <t>PAGO S/FRA:C/18/18</t>
  </si>
  <si>
    <t>PARRILLA GRAULLERA ANTONIO</t>
  </si>
  <si>
    <t>PAGO S/FRA:141</t>
  </si>
  <si>
    <t>PAGO S/FRA:177</t>
  </si>
  <si>
    <t>PAZ Y TAPAS S.L</t>
  </si>
  <si>
    <t>PAGO S/FRA:001764</t>
  </si>
  <si>
    <t>PAGO S/FRA:001917</t>
  </si>
  <si>
    <t>PIMPERNELLE S.L (RTE RIFF)</t>
  </si>
  <si>
    <t>PAGO S/FRA:001082</t>
  </si>
  <si>
    <t>PRO RED COMUNICACIONES, S.L.</t>
  </si>
  <si>
    <t>PAGO S/FRA:9218488</t>
  </si>
  <si>
    <t>PROAVA</t>
  </si>
  <si>
    <t>PAGO S/FRA:000009</t>
  </si>
  <si>
    <t>PUBLICACIONES M&amp;D, S.L.</t>
  </si>
  <si>
    <t>PAGO S/FRA:18227-2018</t>
  </si>
  <si>
    <t>PUERTOLITO S.L</t>
  </si>
  <si>
    <t>PAGO S/FRA:213/18</t>
  </si>
  <si>
    <t>QUEEN OF TRUFFLES S.L</t>
  </si>
  <si>
    <t>PAGO S/FRA:108/18</t>
  </si>
  <si>
    <t>PAGO S/FRA:109/18</t>
  </si>
  <si>
    <t>RECABA INVERSIONES TURIST.(MARINA BEACH)</t>
  </si>
  <si>
    <t>PAGO S/FRA:B/185</t>
  </si>
  <si>
    <t>PAGO S/FRA:B/200</t>
  </si>
  <si>
    <t>RECABA INVERSIONES TURISTICAS (PANORAMA)</t>
  </si>
  <si>
    <t>PAGO S/FRA:A/39</t>
  </si>
  <si>
    <t>PAGO S/FRA:A/43</t>
  </si>
  <si>
    <t>RESTAURANTE 2012 EL PRINCIPIO DEL FIN SL</t>
  </si>
  <si>
    <t>PAGO S/FRA:T/1029</t>
  </si>
  <si>
    <t>RESTAURANTE ALEJANDRO DEL TORO SLU</t>
  </si>
  <si>
    <t>PAGO S/FRA:6964/A</t>
  </si>
  <si>
    <t>RESTAURANTE APICIUS (ZARAKOLIN S.L)</t>
  </si>
  <si>
    <t>PAGO S/FRA:201307492-92-94</t>
  </si>
  <si>
    <t>RESTAURANTE DOLIUM S.L</t>
  </si>
  <si>
    <t>PAGO S/FRA:4715</t>
  </si>
  <si>
    <t>RESTAURANTE KAYMUS S.L</t>
  </si>
  <si>
    <t>PAGO S/FRA:016823</t>
  </si>
  <si>
    <t>RESTAURANTE LIENZO, S.L.</t>
  </si>
  <si>
    <t>PAGO S/FRA:F-276</t>
  </si>
  <si>
    <t>RESTAURANTE LOW COST S.L</t>
  </si>
  <si>
    <t>PAGO S/FRA:CO/001</t>
  </si>
  <si>
    <t>ROTA DAVID</t>
  </si>
  <si>
    <t>PAGO S/FRA:2018.0330012</t>
  </si>
  <si>
    <t>S.A. AGRICULTORES DE LA VEGA DE VALENCIA</t>
  </si>
  <si>
    <t>PAGO S/FRA:018/1.658</t>
  </si>
  <si>
    <t>SALAD EXPRESS SL - FRESC CO</t>
  </si>
  <si>
    <t>PAGO S/FRA:2018/161</t>
  </si>
  <si>
    <t>SERVINOPAR S.L. PARADIS GROUP.</t>
  </si>
  <si>
    <t>PAGO S/FRA:2018/1079/205</t>
  </si>
  <si>
    <t>SINERGIA CLIMA, S.L.U.</t>
  </si>
  <si>
    <t>PAGO S/FRA:00000200</t>
  </si>
  <si>
    <t>TESI, S.L</t>
  </si>
  <si>
    <t>PAGO S/FRA:A/180305</t>
  </si>
  <si>
    <t>THR ASESORES EN TURISMO HOSTELERIA Y REC</t>
  </si>
  <si>
    <t>PAGO S/FRA:18-05VR001</t>
  </si>
  <si>
    <t>TIPOGRAFIA BERNES S.L.</t>
  </si>
  <si>
    <t>PAGO S/FRA:1240</t>
  </si>
  <si>
    <t>TORENAL S.L (RTE TRENCADISH)</t>
  </si>
  <si>
    <t>PAGO S/FRA:22208</t>
  </si>
  <si>
    <t>TRANSVIA  S.L.</t>
  </si>
  <si>
    <t>PAGO S/FRA:A-0500041</t>
  </si>
  <si>
    <t>PAGO S/FRA:A-0500134</t>
  </si>
  <si>
    <t>TRINIDAD MARTINEZ, M DOLORES (VLC ABOUT)</t>
  </si>
  <si>
    <t>PAGO S/FRA:126</t>
  </si>
  <si>
    <t>PAGO S/FRA:158</t>
  </si>
  <si>
    <t>UNIVERSAL DE SUMINISTRO SS.L (BLUE MARIN</t>
  </si>
  <si>
    <t>PAGO S/FRA:FVR180683</t>
  </si>
  <si>
    <t>VALENBIER S.L (RTE EL HUERTO)</t>
  </si>
  <si>
    <t>PAGO S/FRA:004-2018</t>
  </si>
  <si>
    <t>VINCCI HOTELES S.A (MERCAT VALENCIA)</t>
  </si>
  <si>
    <t>PAGO S/FRA:11803328/31</t>
  </si>
  <si>
    <t>VISITALBUFERA, C.B.</t>
  </si>
  <si>
    <t>PAGO S/FRA:F-566</t>
  </si>
  <si>
    <t>WHITE MS PRODUCCIONES SL (LA BULERIA)</t>
  </si>
  <si>
    <t>PAGO S/FRA:A180058</t>
  </si>
  <si>
    <t>ZARAGOZA SALCEDO, JAVIER (RTE BELMONTE)</t>
  </si>
  <si>
    <t>PAGO S/FRA:A/012</t>
  </si>
  <si>
    <t>ZASA 2011 HOSTELERIA SL (CERV.NAVELLOS)</t>
  </si>
  <si>
    <t>PAGO S/FRA:b-28</t>
  </si>
  <si>
    <t>Nº dias de pago</t>
  </si>
  <si>
    <t>Dias pago x importe</t>
  </si>
  <si>
    <t>RATIO DE LAS OPERACIONES PAGADAS DE MAYO 2018</t>
  </si>
  <si>
    <t>Último día del periodo</t>
  </si>
  <si>
    <t>fecha entrada registro</t>
  </si>
  <si>
    <t>Nº Días pdtes. Pago</t>
  </si>
  <si>
    <t>Día pdtes pago x importe pdte pago</t>
  </si>
  <si>
    <t>fperiodo-(fregistro)</t>
  </si>
  <si>
    <t>RATIO DE LAS OPERACIONES PENDIENTES DE PAGO MAYO 2018</t>
  </si>
  <si>
    <t>TOTAL PAGOS EFECTUADOS EN EL MES</t>
  </si>
  <si>
    <t>TOTAL PENDIENTE DE PAGO EN EL MES</t>
  </si>
  <si>
    <t>RATIO DE OPERACIONES PAGADAS</t>
  </si>
  <si>
    <t>IMPORTE PAGOS REALIZADOS</t>
  </si>
  <si>
    <t>RATIO OPERACIONES PENDIENTES DE PAGO</t>
  </si>
  <si>
    <t>IMPORTES PAGOS PENDIENTES</t>
  </si>
  <si>
    <t>PMP Mensual         (en dias)</t>
  </si>
  <si>
    <t xml:space="preserve"> PERIODO MEDIO DE PAGO  - MAYO 2018                                                                                                                                             FUNDACIÓN TURISMO VALÈNCIA DE LA COMUNITAT VALENCIANA</t>
  </si>
  <si>
    <t>PAGO S/FRA:79/2018</t>
  </si>
  <si>
    <t>PAGO S/FRA:434/18</t>
  </si>
  <si>
    <t>A.C. FALLA PLAZA DR.COLLADO</t>
  </si>
  <si>
    <t>PAGO S/FRA:2018-0009</t>
  </si>
  <si>
    <t>ALAIN CHARLES PUBLISHING LTD</t>
  </si>
  <si>
    <t>PAGO S/FRA:TB37362</t>
  </si>
  <si>
    <t>ALCALA-SANTAELLA CASANOVA MARGARITA</t>
  </si>
  <si>
    <t>PAGO S/FRA:MA201812</t>
  </si>
  <si>
    <t>PAGO S/FRA:MA201813</t>
  </si>
  <si>
    <t>ANTENNA AUDIO LTD</t>
  </si>
  <si>
    <t>PAGO S/FRA:3855</t>
  </si>
  <si>
    <t>ASOC. CULTURAL TURISMO Y ARTE (TURIART)</t>
  </si>
  <si>
    <t>PAGO S/FRA:A18/000119</t>
  </si>
  <si>
    <t>PAGO S/FRA:A18/000120</t>
  </si>
  <si>
    <t>AUTOBUSES VIALCO S.L.</t>
  </si>
  <si>
    <t>PAGO S/FRA:0018/050075</t>
  </si>
  <si>
    <t>PAGO S/FRA:1 000251</t>
  </si>
  <si>
    <t>AVANQUA OCEANOGRAFIC-AGORA, S.L.</t>
  </si>
  <si>
    <t>PAGO S/FRA:1-180002198</t>
  </si>
  <si>
    <t>BENLLIURE GASTRONOMIKA S.L( RTE ORIO)</t>
  </si>
  <si>
    <t>PAGO S/FRA:TF-B1818003</t>
  </si>
  <si>
    <t>PAGO S/FRA:BUFF 34</t>
  </si>
  <si>
    <t>BROSETA ABOGADOS S.L.U</t>
  </si>
  <si>
    <t>PAGO S/FRA:BA1805-000053</t>
  </si>
  <si>
    <t>C.A.C. S.A.</t>
  </si>
  <si>
    <t>PAGO S/FRA:18/4206/2018</t>
  </si>
  <si>
    <t>PAGO S/FRA:918/4211/2018</t>
  </si>
  <si>
    <t>CAMARENA Y MOLTO S.L(RICARD CAMARENA)</t>
  </si>
  <si>
    <t>PAGO S/FRA:002-208414</t>
  </si>
  <si>
    <t>CITY STYLE MODA SLU (ROBIN RUTH)</t>
  </si>
  <si>
    <t>PAGO S/FRA:1202</t>
  </si>
  <si>
    <t>CIVIRED-CONSULTORIA INFORM. V R, SL</t>
  </si>
  <si>
    <t>PAGO S/FRA:18/000098</t>
  </si>
  <si>
    <t>PAGO S/FRA:18/000100</t>
  </si>
  <si>
    <t>COMPLEJO HOTELERO OLYMPIA, S.L.</t>
  </si>
  <si>
    <t>PAGO S/FRA:A145535</t>
  </si>
  <si>
    <t>DE TORRES &amp; AÑÓN GEST. OCIO Y TURISMO SL</t>
  </si>
  <si>
    <t>PAGO S/FRA:A-0045</t>
  </si>
  <si>
    <t>PAGO S/FRA:D-0016</t>
  </si>
  <si>
    <t>EL PALMAR, C.B.</t>
  </si>
  <si>
    <t>PAGO S/FRA:1820</t>
  </si>
  <si>
    <t>FERROCARRILS GENERALITAT VCANA.</t>
  </si>
  <si>
    <t>PAGO S/FRA:7018100338</t>
  </si>
  <si>
    <t>PAGO S/FRA:235825</t>
  </si>
  <si>
    <t>PAGO S/FRA:18002780</t>
  </si>
  <si>
    <t>GRANT THORNTON S.L</t>
  </si>
  <si>
    <t>PAGO S/FRA:FA184-0246</t>
  </si>
  <si>
    <t>H SANTOS D. S.L. HOTEL LAS ARENAS</t>
  </si>
  <si>
    <t>PAGO S/FRA:val0791800142</t>
  </si>
  <si>
    <t>HERRERO Y ASOCIADOS  S.L.</t>
  </si>
  <si>
    <t>PAGO S/FRA:01810478</t>
  </si>
  <si>
    <t>PAGO S/FRA:01811487</t>
  </si>
  <si>
    <t>PAGO S/FRA:F18 5514</t>
  </si>
  <si>
    <t>PAGO S/FRA:2206585</t>
  </si>
  <si>
    <t>ILUNION LIMPIEZA Y MEDIOAMBIENTE S.A</t>
  </si>
  <si>
    <t>PAGO S/FRA:6400675688</t>
  </si>
  <si>
    <t>PAGO S/FRA:A2522</t>
  </si>
  <si>
    <t>ITINERIS LABORA S.L</t>
  </si>
  <si>
    <t>PAGO S/FRA:2018-6</t>
  </si>
  <si>
    <t>PAGO S/FRA:2018-40</t>
  </si>
  <si>
    <t>LA FERRERA HOSTELERIA VALENCIANA S.L</t>
  </si>
  <si>
    <t>PAGO S/FRA:25496</t>
  </si>
  <si>
    <t>LATINA MARKETING LIMITED</t>
  </si>
  <si>
    <t>PAGO S/FRA:2560</t>
  </si>
  <si>
    <t>PAGO S/FRA:2561</t>
  </si>
  <si>
    <t>LEAN LEMON S.L(RATE NOW)</t>
  </si>
  <si>
    <t>PAGO S/FRA:2018356</t>
  </si>
  <si>
    <t>MEYDIS  S.L.</t>
  </si>
  <si>
    <t>PAGO S/FRA:20183005000118</t>
  </si>
  <si>
    <t>PAGO S/FRA:2018FV000121</t>
  </si>
  <si>
    <t>PAGO S/FRA:18027</t>
  </si>
  <si>
    <t>NET DESIGN STUDIO S.L.</t>
  </si>
  <si>
    <t>PAGO S/FRA:2018-000256</t>
  </si>
  <si>
    <t>OFILINGUA S.L</t>
  </si>
  <si>
    <t>PAGO S/FRA:299/18</t>
  </si>
  <si>
    <t>PAGO S/FRA:392/18</t>
  </si>
  <si>
    <t>PAGO S/FRA:422/18</t>
  </si>
  <si>
    <t>PAGO S/FRA:2018/1718/281</t>
  </si>
  <si>
    <t>PALACE FESOL, S.L.</t>
  </si>
  <si>
    <t>PAGO S/FRA:00001FM000977</t>
  </si>
  <si>
    <t>PLANETA DE AGOSTINI FORMACION S.LU</t>
  </si>
  <si>
    <t>PAGO S/FRA:000529478</t>
  </si>
  <si>
    <t>PREMIUM MARKETING INC.</t>
  </si>
  <si>
    <t>PAGO S/FRA:IN-0929</t>
  </si>
  <si>
    <t>PAGO S/FRA:9213690</t>
  </si>
  <si>
    <t>PAGO S/FRA:9218344</t>
  </si>
  <si>
    <t>PAGO S/FRA:9223099</t>
  </si>
  <si>
    <t>RAIN FOREST VALENCIA, S.A.</t>
  </si>
  <si>
    <t>PAGO S/FRA:A180000000321</t>
  </si>
  <si>
    <t>PAGO S/FRA:A180000000322</t>
  </si>
  <si>
    <t>PAGO S/FRA:A180000000320</t>
  </si>
  <si>
    <t>RESCORVAL, SL (RTE VERTICAL)</t>
  </si>
  <si>
    <t>PAGO S/FRA:1475</t>
  </si>
  <si>
    <t>SARL INDIGO UNLIMITED</t>
  </si>
  <si>
    <t>PAGO S/FRA:FH090-2018</t>
  </si>
  <si>
    <t>SEND POSIDON S.L.</t>
  </si>
  <si>
    <t>PAGO S/FRA:N2018/073393</t>
  </si>
  <si>
    <t>SERVICIOS AUXILIARES TURIART, S.L.</t>
  </si>
  <si>
    <t>PAGO S/FRA:A18/000101</t>
  </si>
  <si>
    <t>SESDERMA S.L</t>
  </si>
  <si>
    <t>PAGO S/FRA:392107</t>
  </si>
  <si>
    <t>SHOPPING &amp; INCOMING SERVICES VCIA SL VC</t>
  </si>
  <si>
    <t>PAGO S/FRA:201826</t>
  </si>
  <si>
    <t>SOCIEDAD ESP. RADIODIFUSION SL</t>
  </si>
  <si>
    <t>PAGO S/FRA:185005PA00781</t>
  </si>
  <si>
    <t>SUITEHOTEL S.L (ADHOC)</t>
  </si>
  <si>
    <t>PAGO S/FRA:70</t>
  </si>
  <si>
    <t>PAGO S/FRA:1287</t>
  </si>
  <si>
    <t>PAGO S/FRA:22348</t>
  </si>
  <si>
    <t>PAGO S/FRA:22382</t>
  </si>
  <si>
    <t>TRAENTRO XXI, S.L. (HOSPES PALAU LA MAR)</t>
  </si>
  <si>
    <t>PAGO S/FRA:18904417</t>
  </si>
  <si>
    <t>PAGO S/FRA:18905275</t>
  </si>
  <si>
    <t>TTG MEDIA LIMITED</t>
  </si>
  <si>
    <t>PAGO S/FRA:MI/02577</t>
  </si>
  <si>
    <t>TURIANORTE S.L. INTERXPRESS</t>
  </si>
  <si>
    <t>PAGO S/FRA:18.055</t>
  </si>
  <si>
    <t>UVEDEUVE COMUNICACION S.L (VDV)</t>
  </si>
  <si>
    <t>PAGO S/FRA:51008/18</t>
  </si>
  <si>
    <t>VALICA SRL</t>
  </si>
  <si>
    <t>PAGO S/FRA:67</t>
  </si>
  <si>
    <t>VIAJES PRIVILEGE S.L</t>
  </si>
  <si>
    <t>PAGO S/FRA:B-066/18</t>
  </si>
  <si>
    <t>PAGO S/FRA:B-068/18</t>
  </si>
  <si>
    <t>VIAJES TRANSVIA TOURS S.L.</t>
  </si>
  <si>
    <t>PAGO S/FRA:V/05002061/18</t>
  </si>
  <si>
    <t>PAGO S/FRA:V/0500262/18</t>
  </si>
  <si>
    <t>79/2018</t>
  </si>
  <si>
    <t>434/18</t>
  </si>
  <si>
    <t>2018-0009</t>
  </si>
  <si>
    <t>TB37362</t>
  </si>
  <si>
    <t>MA201812</t>
  </si>
  <si>
    <t>MA201813</t>
  </si>
  <si>
    <t>3855</t>
  </si>
  <si>
    <t>A18/000119</t>
  </si>
  <si>
    <t>A18/000120</t>
  </si>
  <si>
    <t>0018/050075</t>
  </si>
  <si>
    <t>1 000251</t>
  </si>
  <si>
    <t>1-180002198</t>
  </si>
  <si>
    <t>TF-B1818003</t>
  </si>
  <si>
    <t>BUFF 34</t>
  </si>
  <si>
    <t>BA1805-000053</t>
  </si>
  <si>
    <t>18/4206/2018</t>
  </si>
  <si>
    <t>918/4211/2018</t>
  </si>
  <si>
    <t>002-208414</t>
  </si>
  <si>
    <t>1202</t>
  </si>
  <si>
    <t>18/000098</t>
  </si>
  <si>
    <t>18/000100</t>
  </si>
  <si>
    <t>A145535</t>
  </si>
  <si>
    <t>A-0045</t>
  </si>
  <si>
    <t>D-0016</t>
  </si>
  <si>
    <t>1820</t>
  </si>
  <si>
    <t>7018100338</t>
  </si>
  <si>
    <t>235825</t>
  </si>
  <si>
    <t>18002780</t>
  </si>
  <si>
    <t>FA184-0246</t>
  </si>
  <si>
    <t>val0791800142</t>
  </si>
  <si>
    <t>01810478</t>
  </si>
  <si>
    <t>01811487</t>
  </si>
  <si>
    <t>F18 5514</t>
  </si>
  <si>
    <t>2206585</t>
  </si>
  <si>
    <t>6400675688</t>
  </si>
  <si>
    <t>A2522</t>
  </si>
  <si>
    <t>2018-6</t>
  </si>
  <si>
    <t>2018-40</t>
  </si>
  <si>
    <t>25496</t>
  </si>
  <si>
    <t>2560</t>
  </si>
  <si>
    <t>2561</t>
  </si>
  <si>
    <t>2018356</t>
  </si>
  <si>
    <t>20183005000118</t>
  </si>
  <si>
    <t>2018FV000121</t>
  </si>
  <si>
    <t>18027</t>
  </si>
  <si>
    <t>2018-000256</t>
  </si>
  <si>
    <t>299/18</t>
  </si>
  <si>
    <t>392/18</t>
  </si>
  <si>
    <t>422/18</t>
  </si>
  <si>
    <t>2018/1718/281</t>
  </si>
  <si>
    <t>00001FM000977</t>
  </si>
  <si>
    <t>000529478</t>
  </si>
  <si>
    <t>IN-0929</t>
  </si>
  <si>
    <t>9213690</t>
  </si>
  <si>
    <t>9218344</t>
  </si>
  <si>
    <t>9223099</t>
  </si>
  <si>
    <t>A180000000321</t>
  </si>
  <si>
    <t>A180000000322</t>
  </si>
  <si>
    <t>A180000000320</t>
  </si>
  <si>
    <t>1475</t>
  </si>
  <si>
    <t>FH090-2018</t>
  </si>
  <si>
    <t>N2018/073393</t>
  </si>
  <si>
    <t>A18/000101</t>
  </si>
  <si>
    <t>392107</t>
  </si>
  <si>
    <t>201826</t>
  </si>
  <si>
    <t>185005PA00781</t>
  </si>
  <si>
    <t>70</t>
  </si>
  <si>
    <t>1287</t>
  </si>
  <si>
    <t>22348</t>
  </si>
  <si>
    <t>22382</t>
  </si>
  <si>
    <t>18904417</t>
  </si>
  <si>
    <t>18905275</t>
  </si>
  <si>
    <t>MI/02577</t>
  </si>
  <si>
    <t>18.055</t>
  </si>
  <si>
    <t>51008/18</t>
  </si>
  <si>
    <t>67</t>
  </si>
  <si>
    <t>B-066/18</t>
  </si>
  <si>
    <t>B-068/18</t>
  </si>
  <si>
    <t>V/05002061/18</t>
  </si>
  <si>
    <t>V/0500262/18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</si>
</sst>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5117038483843"/>
        <bgColor theme="4" tint="-0.24994659260841701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14" fontId="0" fillId="0" borderId="0" xfId="0" applyNumberFormat="1"/>
    <xf numFmtId="0" fontId="1" fillId="0" borderId="0" xfId="1"/>
    <xf numFmtId="4" fontId="1" fillId="0" borderId="0" xfId="1" applyNumberFormat="1"/>
    <xf numFmtId="2" fontId="2" fillId="2" borderId="3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4" fontId="2" fillId="4" borderId="4" xfId="1" applyNumberFormat="1" applyFont="1" applyFill="1" applyBorder="1" applyAlignment="1">
      <alignment horizontal="center" vertical="center" wrapText="1"/>
    </xf>
    <xf numFmtId="4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0" fontId="2" fillId="4" borderId="4" xfId="1" applyFont="1" applyFill="1" applyBorder="1" applyAlignment="1">
      <alignment horizontal="center" vertical="center" wrapText="1"/>
    </xf>
    <xf numFmtId="164" fontId="1" fillId="0" borderId="0" xfId="1" applyNumberFormat="1"/>
    <xf numFmtId="164" fontId="2" fillId="4" borderId="4" xfId="1" applyNumberFormat="1" applyFont="1" applyFill="1" applyBorder="1" applyAlignment="1">
      <alignment horizontal="center" vertical="center" wrapText="1"/>
    </xf>
    <xf numFmtId="164" fontId="0" fillId="4" borderId="0" xfId="0" applyNumberFormat="1" applyFill="1"/>
    <xf numFmtId="164" fontId="0" fillId="0" borderId="0" xfId="0" applyNumberFormat="1"/>
    <xf numFmtId="164" fontId="2" fillId="4" borderId="0" xfId="0" applyNumberFormat="1" applyFont="1" applyFill="1"/>
    <xf numFmtId="4" fontId="2" fillId="4" borderId="0" xfId="0" applyNumberFormat="1" applyFont="1" applyFill="1"/>
    <xf numFmtId="2" fontId="2" fillId="2" borderId="7" xfId="1" applyNumberFormat="1" applyFont="1" applyFill="1" applyBorder="1" applyAlignment="1">
      <alignment horizontal="center" vertical="center"/>
    </xf>
    <xf numFmtId="0" fontId="2" fillId="5" borderId="0" xfId="1" applyFont="1" applyFill="1" applyAlignment="1">
      <alignment horizontal="center" vertical="center" wrapText="1"/>
    </xf>
    <xf numFmtId="14" fontId="2" fillId="5" borderId="0" xfId="1" applyNumberFormat="1" applyFont="1" applyFill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3" borderId="4" xfId="1" applyFont="1" applyFill="1" applyBorder="1" applyAlignment="1">
      <alignment horizontal="center" vertical="center"/>
    </xf>
    <xf numFmtId="164" fontId="2" fillId="3" borderId="4" xfId="1" applyNumberFormat="1" applyFont="1" applyFill="1" applyBorder="1" applyAlignment="1">
      <alignment horizontal="center" vertical="center"/>
    </xf>
    <xf numFmtId="164" fontId="2" fillId="3" borderId="0" xfId="1" applyNumberFormat="1" applyFont="1" applyFill="1"/>
    <xf numFmtId="0" fontId="3" fillId="6" borderId="4" xfId="0" applyFont="1" applyFill="1" applyBorder="1" applyAlignment="1">
      <alignment horizontal="center" vertical="center" wrapText="1"/>
    </xf>
    <xf numFmtId="4" fontId="1" fillId="7" borderId="4" xfId="1" applyNumberFormat="1" applyFill="1" applyBorder="1" applyAlignment="1">
      <alignment horizontal="center" vertical="center"/>
    </xf>
    <xf numFmtId="4" fontId="2" fillId="7" borderId="4" xfId="0" applyNumberFormat="1" applyFont="1" applyFill="1" applyBorder="1" applyAlignment="1">
      <alignment horizontal="center" vertical="center"/>
    </xf>
    <xf numFmtId="0" fontId="1" fillId="4" borderId="0" xfId="1" applyFill="1"/>
    <xf numFmtId="0" fontId="2" fillId="4" borderId="0" xfId="1" applyFont="1" applyFill="1" applyAlignment="1">
      <alignment horizontal="center" vertical="center"/>
    </xf>
    <xf numFmtId="0" fontId="2" fillId="0" borderId="4" xfId="1" applyFont="1" applyFill="1" applyBorder="1" applyAlignment="1">
      <alignment horizontal="center" vertical="center"/>
    </xf>
    <xf numFmtId="0" fontId="1" fillId="0" borderId="0" xfId="1" applyFill="1"/>
    <xf numFmtId="164" fontId="0" fillId="3" borderId="0" xfId="0" applyNumberFormat="1" applyFill="1"/>
    <xf numFmtId="2" fontId="0" fillId="4" borderId="0" xfId="0" applyNumberFormat="1" applyFill="1"/>
    <xf numFmtId="2" fontId="1" fillId="4" borderId="0" xfId="1" applyNumberFormat="1" applyFill="1"/>
    <xf numFmtId="3" fontId="0" fillId="4" borderId="0" xfId="0" applyNumberFormat="1" applyFill="1"/>
    <xf numFmtId="0" fontId="3" fillId="6" borderId="5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139700</xdr:colOff>
      <xdr:row>0</xdr:row>
      <xdr:rowOff>120650</xdr:rowOff>
    </xdr:from>
    <xdr:to>
      <xdr:col>4</xdr:col>
      <xdr:colOff>1212850</xdr:colOff>
      <xdr:row>0</xdr:row>
      <xdr:rowOff>414100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120650"/>
          <a:ext cx="1073150" cy="293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C11" sqref="C11"/>
    </sheetView>
  </sheetViews>
  <sheetFormatPr baseColWidth="10" defaultRowHeight="12.5" x14ac:dyDescent="0.25"/>
  <cols>
    <col min="1" max="5" width="17.7265625" customWidth="1"/>
  </cols>
  <sheetData>
    <row r="1" spans="1:5" ht="35" customHeight="1" thickTop="1" thickBot="1" x14ac:dyDescent="0.3">
      <c r="A1" s="36" t="s">
        <v>282</v>
      </c>
      <c r="B1" s="37"/>
      <c r="C1" s="37"/>
      <c r="D1" s="38"/>
    </row>
    <row r="2" spans="1:5" ht="35" customHeight="1" thickTop="1" thickBot="1" x14ac:dyDescent="0.3">
      <c r="A2" s="39" t="s">
        <v>275</v>
      </c>
      <c r="B2" s="39"/>
      <c r="C2" s="39" t="s">
        <v>276</v>
      </c>
      <c r="D2" s="39"/>
    </row>
    <row r="3" spans="1:5" ht="53" thickTop="1" thickBot="1" x14ac:dyDescent="0.3">
      <c r="A3" s="25" t="s">
        <v>277</v>
      </c>
      <c r="B3" s="25" t="s">
        <v>278</v>
      </c>
      <c r="C3" s="25" t="s">
        <v>279</v>
      </c>
      <c r="D3" s="25" t="s">
        <v>280</v>
      </c>
      <c r="E3" s="25" t="s">
        <v>281</v>
      </c>
    </row>
    <row r="4" spans="1:5" ht="20" customHeight="1" thickTop="1" thickBot="1" x14ac:dyDescent="0.3">
      <c r="A4" s="26">
        <f>+'pagadas MAYO'!H1</f>
        <v>11.983145272124464</v>
      </c>
      <c r="B4" s="26">
        <f>+'pagadas MAYO'!C3</f>
        <v>332646.13000000006</v>
      </c>
      <c r="C4" s="26">
        <f>+'no pagadas MAYO'!G1</f>
        <v>3.2535841953957005</v>
      </c>
      <c r="D4" s="26">
        <f>+'no pagadas MAYO'!C3</f>
        <v>236435.90999999995</v>
      </c>
      <c r="E4" s="27">
        <f>+((A4*B4)+(C4*D4))/(B4+D4)</f>
        <v>8.356283814544561</v>
      </c>
    </row>
    <row r="5" spans="1:5" ht="13" thickTop="1" x14ac:dyDescent="0.25"/>
  </sheetData>
  <mergeCells count="3">
    <mergeCell ref="A1:D1"/>
    <mergeCell ref="A2:B2"/>
    <mergeCell ref="C2:D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1"/>
  <sheetViews>
    <sheetView tabSelected="1" workbookViewId="0">
      <selection activeCell="H2" sqref="H2"/>
    </sheetView>
  </sheetViews>
  <sheetFormatPr baseColWidth="10" defaultRowHeight="12.5" x14ac:dyDescent="0.25"/>
  <cols>
    <col min="2" max="2" width="45.1796875" bestFit="1" customWidth="1"/>
    <col min="4" max="4" width="27.7265625" bestFit="1" customWidth="1"/>
    <col min="8" max="8" width="9.90625" bestFit="1" customWidth="1"/>
    <col min="9" max="9" width="12" style="15" bestFit="1" customWidth="1"/>
  </cols>
  <sheetData>
    <row r="1" spans="1:9" s="2" customFormat="1" ht="48" customHeight="1" thickTop="1" thickBot="1" x14ac:dyDescent="0.3">
      <c r="C1" s="3"/>
      <c r="E1" s="40" t="s">
        <v>268</v>
      </c>
      <c r="F1" s="41"/>
      <c r="G1" s="41"/>
      <c r="H1" s="4">
        <f>I3/C3</f>
        <v>11.983145272124464</v>
      </c>
      <c r="I1" s="12"/>
    </row>
    <row r="2" spans="1:9" s="2" customFormat="1" ht="27" thickTop="1" thickBot="1" x14ac:dyDescent="0.3">
      <c r="A2" s="5" t="s">
        <v>0</v>
      </c>
      <c r="B2" s="5" t="s">
        <v>1</v>
      </c>
      <c r="C2" s="7" t="s">
        <v>2</v>
      </c>
      <c r="D2" s="5" t="s">
        <v>3</v>
      </c>
      <c r="E2" s="6" t="s">
        <v>4</v>
      </c>
      <c r="F2" s="5" t="s">
        <v>5</v>
      </c>
      <c r="G2" s="11" t="s">
        <v>7</v>
      </c>
      <c r="H2" s="11" t="s">
        <v>266</v>
      </c>
      <c r="I2" s="13" t="s">
        <v>267</v>
      </c>
    </row>
    <row r="3" spans="1:9" ht="13.5" thickTop="1" x14ac:dyDescent="0.3">
      <c r="C3" s="17">
        <f>SUM(C4:C151)</f>
        <v>332646.13000000006</v>
      </c>
      <c r="E3" s="9"/>
      <c r="G3" s="9"/>
      <c r="H3" s="33"/>
      <c r="I3" s="16">
        <f>SUM(I4:I151)</f>
        <v>3986146.9000000004</v>
      </c>
    </row>
    <row r="4" spans="1:9" x14ac:dyDescent="0.25">
      <c r="A4" s="1">
        <v>43251</v>
      </c>
      <c r="B4" t="s">
        <v>8</v>
      </c>
      <c r="C4" s="8">
        <v>329.97</v>
      </c>
      <c r="D4" t="s">
        <v>9</v>
      </c>
      <c r="E4" s="10">
        <v>43248</v>
      </c>
      <c r="F4" s="1">
        <v>43221</v>
      </c>
      <c r="G4" s="10">
        <v>43221</v>
      </c>
      <c r="H4" s="34">
        <f>+E4-G4</f>
        <v>27</v>
      </c>
      <c r="I4" s="14">
        <f>+H4*C4</f>
        <v>8909.19</v>
      </c>
    </row>
    <row r="5" spans="1:9" x14ac:dyDescent="0.25">
      <c r="A5" s="1">
        <v>43251</v>
      </c>
      <c r="B5" t="s">
        <v>10</v>
      </c>
      <c r="C5" s="8">
        <v>174</v>
      </c>
      <c r="D5" t="s">
        <v>11</v>
      </c>
      <c r="E5" s="10">
        <v>43248</v>
      </c>
      <c r="F5" s="1">
        <v>43228</v>
      </c>
      <c r="G5" s="10">
        <v>43228</v>
      </c>
      <c r="H5" s="34">
        <f t="shared" ref="H5:H68" si="0">+E5-G5</f>
        <v>20</v>
      </c>
      <c r="I5" s="14">
        <f t="shared" ref="I5:I68" si="1">+H5*C5</f>
        <v>3480</v>
      </c>
    </row>
    <row r="6" spans="1:9" x14ac:dyDescent="0.25">
      <c r="A6" s="1">
        <v>43251</v>
      </c>
      <c r="B6" t="s">
        <v>10</v>
      </c>
      <c r="C6" s="8">
        <v>174</v>
      </c>
      <c r="D6" t="s">
        <v>12</v>
      </c>
      <c r="E6" s="10">
        <v>43248</v>
      </c>
      <c r="F6" s="1">
        <v>43241</v>
      </c>
      <c r="G6" s="10">
        <v>43241</v>
      </c>
      <c r="H6" s="34">
        <f t="shared" si="0"/>
        <v>7</v>
      </c>
      <c r="I6" s="14">
        <f t="shared" si="1"/>
        <v>1218</v>
      </c>
    </row>
    <row r="7" spans="1:9" x14ac:dyDescent="0.25">
      <c r="A7" s="1">
        <v>43251</v>
      </c>
      <c r="B7" t="s">
        <v>10</v>
      </c>
      <c r="C7" s="8">
        <v>174</v>
      </c>
      <c r="D7" t="s">
        <v>13</v>
      </c>
      <c r="E7" s="10">
        <v>43248</v>
      </c>
      <c r="F7" s="1">
        <v>43242</v>
      </c>
      <c r="G7" s="10">
        <v>43242</v>
      </c>
      <c r="H7" s="34">
        <f t="shared" si="0"/>
        <v>6</v>
      </c>
      <c r="I7" s="14">
        <f t="shared" si="1"/>
        <v>1044</v>
      </c>
    </row>
    <row r="8" spans="1:9" x14ac:dyDescent="0.25">
      <c r="A8" s="1">
        <v>43238</v>
      </c>
      <c r="B8" t="s">
        <v>14</v>
      </c>
      <c r="C8" s="8">
        <v>14146</v>
      </c>
      <c r="D8" t="s">
        <v>15</v>
      </c>
      <c r="E8" s="10">
        <v>43237</v>
      </c>
      <c r="F8" s="1">
        <v>43227</v>
      </c>
      <c r="G8" s="10">
        <v>43227</v>
      </c>
      <c r="H8" s="34">
        <f t="shared" si="0"/>
        <v>10</v>
      </c>
      <c r="I8" s="14">
        <f t="shared" si="1"/>
        <v>141460</v>
      </c>
    </row>
    <row r="9" spans="1:9" x14ac:dyDescent="0.25">
      <c r="A9" s="1">
        <v>43251</v>
      </c>
      <c r="B9" t="s">
        <v>14</v>
      </c>
      <c r="C9" s="8">
        <v>70</v>
      </c>
      <c r="D9" t="s">
        <v>16</v>
      </c>
      <c r="E9" s="10">
        <v>43248</v>
      </c>
      <c r="F9" s="1">
        <v>43241</v>
      </c>
      <c r="G9" s="10">
        <v>43241</v>
      </c>
      <c r="H9" s="34">
        <f t="shared" si="0"/>
        <v>7</v>
      </c>
      <c r="I9" s="14">
        <f t="shared" si="1"/>
        <v>490</v>
      </c>
    </row>
    <row r="10" spans="1:9" x14ac:dyDescent="0.25">
      <c r="A10" s="1">
        <v>43251</v>
      </c>
      <c r="B10" t="s">
        <v>17</v>
      </c>
      <c r="C10" s="8">
        <v>1270.5</v>
      </c>
      <c r="D10" t="s">
        <v>18</v>
      </c>
      <c r="E10" s="10">
        <v>43248</v>
      </c>
      <c r="F10" s="1">
        <v>43227</v>
      </c>
      <c r="G10" s="10">
        <v>43227</v>
      </c>
      <c r="H10" s="34">
        <f t="shared" si="0"/>
        <v>21</v>
      </c>
      <c r="I10" s="14">
        <f t="shared" si="1"/>
        <v>26680.5</v>
      </c>
    </row>
    <row r="11" spans="1:9" x14ac:dyDescent="0.25">
      <c r="A11" s="1">
        <v>43251</v>
      </c>
      <c r="B11" t="s">
        <v>19</v>
      </c>
      <c r="C11" s="8">
        <v>496.31</v>
      </c>
      <c r="D11" t="s">
        <v>20</v>
      </c>
      <c r="E11" s="10">
        <v>43248</v>
      </c>
      <c r="F11" s="1">
        <v>43236</v>
      </c>
      <c r="G11" s="10">
        <v>43236</v>
      </c>
      <c r="H11" s="34">
        <f t="shared" si="0"/>
        <v>12</v>
      </c>
      <c r="I11" s="14">
        <f t="shared" si="1"/>
        <v>5955.72</v>
      </c>
    </row>
    <row r="12" spans="1:9" x14ac:dyDescent="0.25">
      <c r="A12" s="1">
        <v>43251</v>
      </c>
      <c r="B12" t="s">
        <v>21</v>
      </c>
      <c r="C12" s="8">
        <v>53.36</v>
      </c>
      <c r="D12" t="s">
        <v>22</v>
      </c>
      <c r="E12" s="10">
        <v>43248</v>
      </c>
      <c r="F12" s="1">
        <v>43222</v>
      </c>
      <c r="G12" s="10">
        <v>43222</v>
      </c>
      <c r="H12" s="34">
        <f t="shared" si="0"/>
        <v>26</v>
      </c>
      <c r="I12" s="14">
        <f t="shared" si="1"/>
        <v>1387.36</v>
      </c>
    </row>
    <row r="13" spans="1:9" x14ac:dyDescent="0.25">
      <c r="A13" s="1">
        <v>43251</v>
      </c>
      <c r="B13" t="s">
        <v>21</v>
      </c>
      <c r="C13" s="8">
        <v>197.47</v>
      </c>
      <c r="D13" t="s">
        <v>23</v>
      </c>
      <c r="E13" s="10">
        <v>43248</v>
      </c>
      <c r="F13" s="1">
        <v>43222</v>
      </c>
      <c r="G13" s="10">
        <v>43222</v>
      </c>
      <c r="H13" s="34">
        <f t="shared" si="0"/>
        <v>26</v>
      </c>
      <c r="I13" s="14">
        <f t="shared" si="1"/>
        <v>5134.22</v>
      </c>
    </row>
    <row r="14" spans="1:9" x14ac:dyDescent="0.25">
      <c r="A14" s="1">
        <v>43251</v>
      </c>
      <c r="B14" t="s">
        <v>21</v>
      </c>
      <c r="C14" s="8">
        <v>2668.26</v>
      </c>
      <c r="D14" t="s">
        <v>24</v>
      </c>
      <c r="E14" s="10">
        <v>43248</v>
      </c>
      <c r="F14" s="1">
        <v>43222</v>
      </c>
      <c r="G14" s="10">
        <v>43222</v>
      </c>
      <c r="H14" s="34">
        <f t="shared" si="0"/>
        <v>26</v>
      </c>
      <c r="I14" s="14">
        <f t="shared" si="1"/>
        <v>69374.760000000009</v>
      </c>
    </row>
    <row r="15" spans="1:9" x14ac:dyDescent="0.25">
      <c r="A15" s="1">
        <v>43251</v>
      </c>
      <c r="B15" t="s">
        <v>25</v>
      </c>
      <c r="C15" s="8">
        <v>1316.3</v>
      </c>
      <c r="D15" t="s">
        <v>26</v>
      </c>
      <c r="E15" s="10">
        <v>43248</v>
      </c>
      <c r="F15" s="1">
        <v>43223</v>
      </c>
      <c r="G15" s="10">
        <v>43223</v>
      </c>
      <c r="H15" s="34">
        <f t="shared" si="0"/>
        <v>25</v>
      </c>
      <c r="I15" s="14">
        <f t="shared" si="1"/>
        <v>32907.5</v>
      </c>
    </row>
    <row r="16" spans="1:9" x14ac:dyDescent="0.25">
      <c r="A16" s="1">
        <v>43251</v>
      </c>
      <c r="B16" t="s">
        <v>25</v>
      </c>
      <c r="C16" s="8">
        <v>423.5</v>
      </c>
      <c r="D16" t="s">
        <v>27</v>
      </c>
      <c r="E16" s="10">
        <v>43248</v>
      </c>
      <c r="F16" s="1">
        <v>43227</v>
      </c>
      <c r="G16" s="10">
        <v>43227</v>
      </c>
      <c r="H16" s="34">
        <f t="shared" si="0"/>
        <v>21</v>
      </c>
      <c r="I16" s="14">
        <f t="shared" si="1"/>
        <v>8893.5</v>
      </c>
    </row>
    <row r="17" spans="1:9" x14ac:dyDescent="0.25">
      <c r="A17" s="1">
        <v>43251</v>
      </c>
      <c r="B17" t="s">
        <v>28</v>
      </c>
      <c r="C17" s="8">
        <v>2100.5300000000002</v>
      </c>
      <c r="D17" t="s">
        <v>29</v>
      </c>
      <c r="E17" s="10">
        <v>43248</v>
      </c>
      <c r="F17" s="1">
        <v>43241</v>
      </c>
      <c r="G17" s="10">
        <v>43241</v>
      </c>
      <c r="H17" s="34">
        <f t="shared" si="0"/>
        <v>7</v>
      </c>
      <c r="I17" s="14">
        <f t="shared" si="1"/>
        <v>14703.710000000001</v>
      </c>
    </row>
    <row r="18" spans="1:9" x14ac:dyDescent="0.25">
      <c r="A18" s="1">
        <v>43251</v>
      </c>
      <c r="B18" t="s">
        <v>28</v>
      </c>
      <c r="C18" s="8">
        <v>30.03</v>
      </c>
      <c r="D18" t="s">
        <v>30</v>
      </c>
      <c r="E18" s="10">
        <v>43248</v>
      </c>
      <c r="F18" s="1">
        <v>43241</v>
      </c>
      <c r="G18" s="10">
        <v>43241</v>
      </c>
      <c r="H18" s="34">
        <f t="shared" si="0"/>
        <v>7</v>
      </c>
      <c r="I18" s="14">
        <f t="shared" si="1"/>
        <v>210.21</v>
      </c>
    </row>
    <row r="19" spans="1:9" x14ac:dyDescent="0.25">
      <c r="A19" s="1">
        <v>43238</v>
      </c>
      <c r="B19" t="s">
        <v>31</v>
      </c>
      <c r="C19" s="8">
        <v>2716</v>
      </c>
      <c r="D19" t="s">
        <v>32</v>
      </c>
      <c r="E19" s="10">
        <v>43237</v>
      </c>
      <c r="F19" s="1">
        <v>43228</v>
      </c>
      <c r="G19" s="10">
        <v>43228</v>
      </c>
      <c r="H19" s="34">
        <f t="shared" si="0"/>
        <v>9</v>
      </c>
      <c r="I19" s="14">
        <f t="shared" si="1"/>
        <v>24444</v>
      </c>
    </row>
    <row r="20" spans="1:9" x14ac:dyDescent="0.25">
      <c r="A20" s="1">
        <v>43238</v>
      </c>
      <c r="B20" t="s">
        <v>33</v>
      </c>
      <c r="C20" s="8">
        <v>5148</v>
      </c>
      <c r="D20" t="s">
        <v>34</v>
      </c>
      <c r="E20" s="10">
        <v>43237</v>
      </c>
      <c r="F20" s="1">
        <v>43223</v>
      </c>
      <c r="G20" s="10">
        <v>43223</v>
      </c>
      <c r="H20" s="34">
        <f t="shared" si="0"/>
        <v>14</v>
      </c>
      <c r="I20" s="14">
        <f t="shared" si="1"/>
        <v>72072</v>
      </c>
    </row>
    <row r="21" spans="1:9" x14ac:dyDescent="0.25">
      <c r="A21" s="1">
        <v>43244</v>
      </c>
      <c r="B21" t="s">
        <v>35</v>
      </c>
      <c r="C21" s="8">
        <v>3507</v>
      </c>
      <c r="D21" t="s">
        <v>36</v>
      </c>
      <c r="E21" s="10">
        <v>43245</v>
      </c>
      <c r="F21" s="1">
        <v>43243</v>
      </c>
      <c r="G21" s="10">
        <v>43243</v>
      </c>
      <c r="H21" s="34">
        <f t="shared" si="0"/>
        <v>2</v>
      </c>
      <c r="I21" s="14">
        <f t="shared" si="1"/>
        <v>7014</v>
      </c>
    </row>
    <row r="22" spans="1:9" x14ac:dyDescent="0.25">
      <c r="A22" s="1">
        <v>43251</v>
      </c>
      <c r="B22" t="s">
        <v>37</v>
      </c>
      <c r="C22" s="8">
        <v>105</v>
      </c>
      <c r="D22" t="s">
        <v>38</v>
      </c>
      <c r="E22" s="10">
        <v>43248</v>
      </c>
      <c r="F22" s="1">
        <v>43222</v>
      </c>
      <c r="G22" s="10">
        <v>43222</v>
      </c>
      <c r="H22" s="34">
        <f t="shared" si="0"/>
        <v>26</v>
      </c>
      <c r="I22" s="14">
        <f t="shared" si="1"/>
        <v>2730</v>
      </c>
    </row>
    <row r="23" spans="1:9" x14ac:dyDescent="0.25">
      <c r="A23" s="1">
        <v>43238</v>
      </c>
      <c r="B23" t="s">
        <v>39</v>
      </c>
      <c r="C23" s="8">
        <v>456</v>
      </c>
      <c r="D23" t="s">
        <v>40</v>
      </c>
      <c r="E23" s="10">
        <v>43237</v>
      </c>
      <c r="F23" s="1">
        <v>43230</v>
      </c>
      <c r="G23" s="10">
        <v>43230</v>
      </c>
      <c r="H23" s="34">
        <f t="shared" si="0"/>
        <v>7</v>
      </c>
      <c r="I23" s="14">
        <f t="shared" si="1"/>
        <v>3192</v>
      </c>
    </row>
    <row r="24" spans="1:9" x14ac:dyDescent="0.25">
      <c r="A24" s="1">
        <v>43251</v>
      </c>
      <c r="B24" t="s">
        <v>41</v>
      </c>
      <c r="C24" s="8">
        <v>297.5</v>
      </c>
      <c r="D24" t="s">
        <v>42</v>
      </c>
      <c r="E24" s="10">
        <v>43248</v>
      </c>
      <c r="F24" s="1">
        <v>43228</v>
      </c>
      <c r="G24" s="10">
        <v>43228</v>
      </c>
      <c r="H24" s="34">
        <f t="shared" si="0"/>
        <v>20</v>
      </c>
      <c r="I24" s="14">
        <f t="shared" si="1"/>
        <v>5950</v>
      </c>
    </row>
    <row r="25" spans="1:9" x14ac:dyDescent="0.25">
      <c r="A25" s="1">
        <v>43251</v>
      </c>
      <c r="B25" t="s">
        <v>41</v>
      </c>
      <c r="C25" s="8">
        <v>85</v>
      </c>
      <c r="D25" t="s">
        <v>43</v>
      </c>
      <c r="E25" s="10">
        <v>43248</v>
      </c>
      <c r="F25" s="1">
        <v>43228</v>
      </c>
      <c r="G25" s="10">
        <v>43228</v>
      </c>
      <c r="H25" s="34">
        <f t="shared" si="0"/>
        <v>20</v>
      </c>
      <c r="I25" s="14">
        <f t="shared" si="1"/>
        <v>1700</v>
      </c>
    </row>
    <row r="26" spans="1:9" x14ac:dyDescent="0.25">
      <c r="A26" s="1">
        <v>43251</v>
      </c>
      <c r="B26" t="s">
        <v>41</v>
      </c>
      <c r="C26" s="8">
        <v>119</v>
      </c>
      <c r="D26" t="s">
        <v>44</v>
      </c>
      <c r="E26" s="10">
        <v>43248</v>
      </c>
      <c r="F26" s="1">
        <v>43228</v>
      </c>
      <c r="G26" s="10">
        <v>43228</v>
      </c>
      <c r="H26" s="34">
        <f t="shared" si="0"/>
        <v>20</v>
      </c>
      <c r="I26" s="14">
        <f t="shared" si="1"/>
        <v>2380</v>
      </c>
    </row>
    <row r="27" spans="1:9" x14ac:dyDescent="0.25">
      <c r="A27" s="1">
        <v>43251</v>
      </c>
      <c r="B27" t="s">
        <v>45</v>
      </c>
      <c r="C27" s="8">
        <v>286</v>
      </c>
      <c r="D27" t="s">
        <v>46</v>
      </c>
      <c r="E27" s="10">
        <v>43248</v>
      </c>
      <c r="F27" s="1">
        <v>43237</v>
      </c>
      <c r="G27" s="10">
        <v>43237</v>
      </c>
      <c r="H27" s="34">
        <f t="shared" si="0"/>
        <v>11</v>
      </c>
      <c r="I27" s="14">
        <f t="shared" si="1"/>
        <v>3146</v>
      </c>
    </row>
    <row r="28" spans="1:9" x14ac:dyDescent="0.25">
      <c r="A28" s="1">
        <v>43251</v>
      </c>
      <c r="B28" t="s">
        <v>47</v>
      </c>
      <c r="C28" s="8">
        <v>387.2</v>
      </c>
      <c r="D28" t="s">
        <v>48</v>
      </c>
      <c r="E28" s="10">
        <v>43248</v>
      </c>
      <c r="F28" s="1">
        <v>43229</v>
      </c>
      <c r="G28" s="10">
        <v>43229</v>
      </c>
      <c r="H28" s="34">
        <f t="shared" si="0"/>
        <v>19</v>
      </c>
      <c r="I28" s="14">
        <f t="shared" si="1"/>
        <v>7356.8</v>
      </c>
    </row>
    <row r="29" spans="1:9" x14ac:dyDescent="0.25">
      <c r="A29" s="1">
        <v>43251</v>
      </c>
      <c r="B29" t="s">
        <v>47</v>
      </c>
      <c r="C29" s="8">
        <v>31.1</v>
      </c>
      <c r="D29" t="s">
        <v>49</v>
      </c>
      <c r="E29" s="10">
        <v>43248</v>
      </c>
      <c r="F29" s="1">
        <v>43234</v>
      </c>
      <c r="G29" s="10">
        <v>43234</v>
      </c>
      <c r="H29" s="34">
        <f t="shared" si="0"/>
        <v>14</v>
      </c>
      <c r="I29" s="14">
        <f t="shared" si="1"/>
        <v>435.40000000000003</v>
      </c>
    </row>
    <row r="30" spans="1:9" x14ac:dyDescent="0.25">
      <c r="A30" s="1">
        <v>43251</v>
      </c>
      <c r="B30" t="s">
        <v>50</v>
      </c>
      <c r="C30" s="8">
        <v>1398</v>
      </c>
      <c r="D30" t="s">
        <v>51</v>
      </c>
      <c r="E30" s="10">
        <v>43248</v>
      </c>
      <c r="F30" s="1">
        <v>43244</v>
      </c>
      <c r="G30" s="10">
        <v>43244</v>
      </c>
      <c r="H30" s="34">
        <f t="shared" si="0"/>
        <v>4</v>
      </c>
      <c r="I30" s="14">
        <f t="shared" si="1"/>
        <v>5592</v>
      </c>
    </row>
    <row r="31" spans="1:9" x14ac:dyDescent="0.25">
      <c r="A31" s="1">
        <v>43251</v>
      </c>
      <c r="B31" t="s">
        <v>52</v>
      </c>
      <c r="C31" s="8">
        <v>85</v>
      </c>
      <c r="D31" t="s">
        <v>53</v>
      </c>
      <c r="E31" s="10">
        <v>43248</v>
      </c>
      <c r="F31" s="1">
        <v>43229</v>
      </c>
      <c r="G31" s="10">
        <v>43229</v>
      </c>
      <c r="H31" s="34">
        <f t="shared" si="0"/>
        <v>19</v>
      </c>
      <c r="I31" s="14">
        <f t="shared" si="1"/>
        <v>1615</v>
      </c>
    </row>
    <row r="32" spans="1:9" x14ac:dyDescent="0.25">
      <c r="A32" s="1">
        <v>43238</v>
      </c>
      <c r="B32" t="s">
        <v>52</v>
      </c>
      <c r="C32" s="8">
        <v>1578</v>
      </c>
      <c r="D32" t="s">
        <v>54</v>
      </c>
      <c r="E32" s="10">
        <v>43237</v>
      </c>
      <c r="F32" s="1">
        <v>43230</v>
      </c>
      <c r="G32" s="10">
        <v>43230</v>
      </c>
      <c r="H32" s="34">
        <f t="shared" si="0"/>
        <v>7</v>
      </c>
      <c r="I32" s="14">
        <f t="shared" si="1"/>
        <v>11046</v>
      </c>
    </row>
    <row r="33" spans="1:9" x14ac:dyDescent="0.25">
      <c r="A33" s="1">
        <v>43251</v>
      </c>
      <c r="B33" t="s">
        <v>55</v>
      </c>
      <c r="C33" s="8">
        <v>324</v>
      </c>
      <c r="D33" t="s">
        <v>56</v>
      </c>
      <c r="E33" s="10">
        <v>43248</v>
      </c>
      <c r="F33" s="1">
        <v>43225</v>
      </c>
      <c r="G33" s="10">
        <v>43225</v>
      </c>
      <c r="H33" s="34">
        <f t="shared" si="0"/>
        <v>23</v>
      </c>
      <c r="I33" s="14">
        <f t="shared" si="1"/>
        <v>7452</v>
      </c>
    </row>
    <row r="34" spans="1:9" x14ac:dyDescent="0.25">
      <c r="A34" s="1">
        <v>43251</v>
      </c>
      <c r="B34" t="s">
        <v>55</v>
      </c>
      <c r="C34" s="8">
        <v>31.2</v>
      </c>
      <c r="D34" t="s">
        <v>57</v>
      </c>
      <c r="E34" s="10">
        <v>43248</v>
      </c>
      <c r="F34" s="1">
        <v>43225</v>
      </c>
      <c r="G34" s="10">
        <v>43225</v>
      </c>
      <c r="H34" s="34">
        <f t="shared" si="0"/>
        <v>23</v>
      </c>
      <c r="I34" s="14">
        <f t="shared" si="1"/>
        <v>717.6</v>
      </c>
    </row>
    <row r="35" spans="1:9" x14ac:dyDescent="0.25">
      <c r="A35" s="1">
        <v>43251</v>
      </c>
      <c r="B35" t="s">
        <v>58</v>
      </c>
      <c r="C35" s="8">
        <v>60</v>
      </c>
      <c r="D35" t="s">
        <v>59</v>
      </c>
      <c r="E35" s="10">
        <v>43248</v>
      </c>
      <c r="F35" s="1">
        <v>43241</v>
      </c>
      <c r="G35" s="10">
        <v>43241</v>
      </c>
      <c r="H35" s="34">
        <f t="shared" si="0"/>
        <v>7</v>
      </c>
      <c r="I35" s="14">
        <f t="shared" si="1"/>
        <v>420</v>
      </c>
    </row>
    <row r="36" spans="1:9" x14ac:dyDescent="0.25">
      <c r="A36" s="1">
        <v>43238</v>
      </c>
      <c r="B36" t="s">
        <v>58</v>
      </c>
      <c r="C36" s="8">
        <v>14553</v>
      </c>
      <c r="D36" t="s">
        <v>60</v>
      </c>
      <c r="E36" s="10">
        <v>43237</v>
      </c>
      <c r="F36" s="1">
        <v>43236</v>
      </c>
      <c r="G36" s="10">
        <v>43236</v>
      </c>
      <c r="H36" s="34">
        <f t="shared" si="0"/>
        <v>1</v>
      </c>
      <c r="I36" s="14">
        <f t="shared" si="1"/>
        <v>14553</v>
      </c>
    </row>
    <row r="37" spans="1:9" x14ac:dyDescent="0.25">
      <c r="A37" s="1">
        <v>43238</v>
      </c>
      <c r="B37" t="s">
        <v>61</v>
      </c>
      <c r="C37" s="8">
        <v>14169</v>
      </c>
      <c r="D37" t="s">
        <v>62</v>
      </c>
      <c r="E37" s="10">
        <v>43237</v>
      </c>
      <c r="F37" s="1">
        <v>43236</v>
      </c>
      <c r="G37" s="10">
        <v>43236</v>
      </c>
      <c r="H37" s="34">
        <f t="shared" si="0"/>
        <v>1</v>
      </c>
      <c r="I37" s="14">
        <f t="shared" si="1"/>
        <v>14169</v>
      </c>
    </row>
    <row r="38" spans="1:9" x14ac:dyDescent="0.25">
      <c r="A38" s="1">
        <v>43251</v>
      </c>
      <c r="B38" t="s">
        <v>63</v>
      </c>
      <c r="C38" s="8">
        <v>183.85999999999999</v>
      </c>
      <c r="D38" t="s">
        <v>64</v>
      </c>
      <c r="E38" s="10">
        <v>43248</v>
      </c>
      <c r="F38" s="1">
        <v>43228</v>
      </c>
      <c r="G38" s="10">
        <v>43228</v>
      </c>
      <c r="H38" s="34">
        <f t="shared" si="0"/>
        <v>20</v>
      </c>
      <c r="I38" s="14">
        <f t="shared" si="1"/>
        <v>3677.2</v>
      </c>
    </row>
    <row r="39" spans="1:9" x14ac:dyDescent="0.25">
      <c r="A39" s="1">
        <v>43251</v>
      </c>
      <c r="B39" t="s">
        <v>63</v>
      </c>
      <c r="C39" s="8">
        <v>128.20999999999998</v>
      </c>
      <c r="D39" t="s">
        <v>65</v>
      </c>
      <c r="E39" s="10">
        <v>43248</v>
      </c>
      <c r="F39" s="1">
        <v>43228</v>
      </c>
      <c r="G39" s="10">
        <v>43228</v>
      </c>
      <c r="H39" s="34">
        <f t="shared" si="0"/>
        <v>20</v>
      </c>
      <c r="I39" s="14">
        <f t="shared" si="1"/>
        <v>2564.1999999999998</v>
      </c>
    </row>
    <row r="40" spans="1:9" x14ac:dyDescent="0.25">
      <c r="A40" s="1">
        <v>43238</v>
      </c>
      <c r="B40" t="s">
        <v>66</v>
      </c>
      <c r="C40" s="8">
        <v>114</v>
      </c>
      <c r="D40" t="s">
        <v>67</v>
      </c>
      <c r="E40" s="10">
        <v>43237</v>
      </c>
      <c r="F40" s="1">
        <v>43227</v>
      </c>
      <c r="G40" s="10">
        <v>43227</v>
      </c>
      <c r="H40" s="34">
        <f t="shared" si="0"/>
        <v>10</v>
      </c>
      <c r="I40" s="14">
        <f t="shared" si="1"/>
        <v>1140</v>
      </c>
    </row>
    <row r="41" spans="1:9" x14ac:dyDescent="0.25">
      <c r="A41" s="1">
        <v>43244</v>
      </c>
      <c r="B41" t="s">
        <v>68</v>
      </c>
      <c r="C41" s="8">
        <v>5159</v>
      </c>
      <c r="D41" t="s">
        <v>69</v>
      </c>
      <c r="E41" s="10">
        <v>43245</v>
      </c>
      <c r="F41" s="1">
        <v>43241</v>
      </c>
      <c r="G41" s="10">
        <v>43241</v>
      </c>
      <c r="H41" s="34">
        <f t="shared" si="0"/>
        <v>4</v>
      </c>
      <c r="I41" s="14">
        <f t="shared" si="1"/>
        <v>20636</v>
      </c>
    </row>
    <row r="42" spans="1:9" x14ac:dyDescent="0.25">
      <c r="A42" s="1">
        <v>43251</v>
      </c>
      <c r="B42" t="s">
        <v>70</v>
      </c>
      <c r="C42" s="8">
        <v>130.68</v>
      </c>
      <c r="D42" t="s">
        <v>71</v>
      </c>
      <c r="E42" s="10">
        <v>43248</v>
      </c>
      <c r="F42" s="1">
        <v>43229</v>
      </c>
      <c r="G42" s="10">
        <v>43229</v>
      </c>
      <c r="H42" s="34">
        <f t="shared" si="0"/>
        <v>19</v>
      </c>
      <c r="I42" s="14">
        <f t="shared" si="1"/>
        <v>2482.92</v>
      </c>
    </row>
    <row r="43" spans="1:9" x14ac:dyDescent="0.25">
      <c r="A43" s="1">
        <v>43238</v>
      </c>
      <c r="B43" t="s">
        <v>72</v>
      </c>
      <c r="C43" s="8">
        <v>3081</v>
      </c>
      <c r="D43" t="s">
        <v>73</v>
      </c>
      <c r="E43" s="10">
        <v>43237</v>
      </c>
      <c r="F43" s="1">
        <v>43228</v>
      </c>
      <c r="G43" s="10">
        <v>43228</v>
      </c>
      <c r="H43" s="34">
        <f t="shared" si="0"/>
        <v>9</v>
      </c>
      <c r="I43" s="14">
        <f t="shared" si="1"/>
        <v>27729</v>
      </c>
    </row>
    <row r="44" spans="1:9" x14ac:dyDescent="0.25">
      <c r="A44" s="1">
        <v>43238</v>
      </c>
      <c r="B44" t="s">
        <v>74</v>
      </c>
      <c r="C44" s="8">
        <v>19760.5</v>
      </c>
      <c r="D44" t="s">
        <v>75</v>
      </c>
      <c r="E44" s="10">
        <v>43237</v>
      </c>
      <c r="F44" s="1">
        <v>43229</v>
      </c>
      <c r="G44" s="10">
        <v>43229</v>
      </c>
      <c r="H44" s="34">
        <f t="shared" si="0"/>
        <v>8</v>
      </c>
      <c r="I44" s="14">
        <f t="shared" si="1"/>
        <v>158084</v>
      </c>
    </row>
    <row r="45" spans="1:9" x14ac:dyDescent="0.25">
      <c r="A45" s="1">
        <v>43251</v>
      </c>
      <c r="B45" t="s">
        <v>76</v>
      </c>
      <c r="C45" s="8">
        <v>74.900000000000006</v>
      </c>
      <c r="D45" t="s">
        <v>77</v>
      </c>
      <c r="E45" s="10">
        <v>43248</v>
      </c>
      <c r="F45" s="1">
        <v>43230</v>
      </c>
      <c r="G45" s="10">
        <v>43230</v>
      </c>
      <c r="H45" s="34">
        <f t="shared" si="0"/>
        <v>18</v>
      </c>
      <c r="I45" s="14">
        <f t="shared" si="1"/>
        <v>1348.2</v>
      </c>
    </row>
    <row r="46" spans="1:9" x14ac:dyDescent="0.25">
      <c r="A46" s="1">
        <v>43251</v>
      </c>
      <c r="B46" t="s">
        <v>78</v>
      </c>
      <c r="C46" s="8">
        <v>90.75</v>
      </c>
      <c r="D46" t="s">
        <v>79</v>
      </c>
      <c r="E46" s="10">
        <v>43248</v>
      </c>
      <c r="F46" s="1">
        <v>43229</v>
      </c>
      <c r="G46" s="10">
        <v>43229</v>
      </c>
      <c r="H46" s="34">
        <f t="shared" si="0"/>
        <v>19</v>
      </c>
      <c r="I46" s="14">
        <f t="shared" si="1"/>
        <v>1724.25</v>
      </c>
    </row>
    <row r="47" spans="1:9" x14ac:dyDescent="0.25">
      <c r="A47" s="1">
        <v>43251</v>
      </c>
      <c r="B47" t="s">
        <v>80</v>
      </c>
      <c r="C47" s="8">
        <v>413.62</v>
      </c>
      <c r="D47" t="s">
        <v>81</v>
      </c>
      <c r="E47" s="10">
        <v>43248</v>
      </c>
      <c r="F47" s="1">
        <v>43227</v>
      </c>
      <c r="G47" s="10">
        <v>43227</v>
      </c>
      <c r="H47" s="34">
        <f t="shared" si="0"/>
        <v>21</v>
      </c>
      <c r="I47" s="14">
        <f t="shared" si="1"/>
        <v>8686.02</v>
      </c>
    </row>
    <row r="48" spans="1:9" x14ac:dyDescent="0.25">
      <c r="A48" s="1">
        <v>43251</v>
      </c>
      <c r="B48" t="s">
        <v>82</v>
      </c>
      <c r="C48" s="8">
        <v>266.2</v>
      </c>
      <c r="D48" t="s">
        <v>83</v>
      </c>
      <c r="E48" s="10">
        <v>43248</v>
      </c>
      <c r="F48" s="1">
        <v>43241</v>
      </c>
      <c r="G48" s="10">
        <v>43241</v>
      </c>
      <c r="H48" s="34">
        <f t="shared" si="0"/>
        <v>7</v>
      </c>
      <c r="I48" s="14">
        <f t="shared" si="1"/>
        <v>1863.3999999999999</v>
      </c>
    </row>
    <row r="49" spans="1:9" x14ac:dyDescent="0.25">
      <c r="A49" s="1">
        <v>43251</v>
      </c>
      <c r="B49" t="s">
        <v>84</v>
      </c>
      <c r="C49" s="8">
        <v>353.40000000000003</v>
      </c>
      <c r="D49" t="s">
        <v>85</v>
      </c>
      <c r="E49" s="10">
        <v>43248</v>
      </c>
      <c r="F49" s="1">
        <v>43222</v>
      </c>
      <c r="G49" s="10">
        <v>43222</v>
      </c>
      <c r="H49" s="34">
        <f t="shared" si="0"/>
        <v>26</v>
      </c>
      <c r="I49" s="14">
        <f t="shared" si="1"/>
        <v>9188.4000000000015</v>
      </c>
    </row>
    <row r="50" spans="1:9" x14ac:dyDescent="0.25">
      <c r="A50" s="1">
        <v>43251</v>
      </c>
      <c r="B50" t="s">
        <v>86</v>
      </c>
      <c r="C50" s="8">
        <v>264.02</v>
      </c>
      <c r="D50" t="s">
        <v>87</v>
      </c>
      <c r="E50" s="10">
        <v>43248</v>
      </c>
      <c r="F50" s="1">
        <v>43238</v>
      </c>
      <c r="G50" s="10">
        <v>43245</v>
      </c>
      <c r="H50" s="34">
        <f t="shared" si="0"/>
        <v>3</v>
      </c>
      <c r="I50" s="14">
        <f t="shared" si="1"/>
        <v>792.06</v>
      </c>
    </row>
    <row r="51" spans="1:9" x14ac:dyDescent="0.25">
      <c r="A51" s="1">
        <v>43238</v>
      </c>
      <c r="B51" t="s">
        <v>88</v>
      </c>
      <c r="C51" s="8">
        <v>10349.9</v>
      </c>
      <c r="D51" t="s">
        <v>89</v>
      </c>
      <c r="E51" s="10">
        <v>43237</v>
      </c>
      <c r="F51" s="1">
        <v>43227</v>
      </c>
      <c r="G51" s="10">
        <v>43227</v>
      </c>
      <c r="H51" s="34">
        <f t="shared" si="0"/>
        <v>10</v>
      </c>
      <c r="I51" s="14">
        <f t="shared" si="1"/>
        <v>103499</v>
      </c>
    </row>
    <row r="52" spans="1:9" x14ac:dyDescent="0.25">
      <c r="A52" s="1">
        <v>43251</v>
      </c>
      <c r="B52" t="s">
        <v>90</v>
      </c>
      <c r="C52" s="8">
        <v>500</v>
      </c>
      <c r="D52" t="s">
        <v>91</v>
      </c>
      <c r="E52" s="10">
        <v>43248</v>
      </c>
      <c r="F52" s="1">
        <v>43227</v>
      </c>
      <c r="G52" s="10">
        <v>43227</v>
      </c>
      <c r="H52" s="34">
        <f t="shared" si="0"/>
        <v>21</v>
      </c>
      <c r="I52" s="14">
        <f t="shared" si="1"/>
        <v>10500</v>
      </c>
    </row>
    <row r="53" spans="1:9" x14ac:dyDescent="0.25">
      <c r="A53" s="1">
        <v>43238</v>
      </c>
      <c r="B53" t="s">
        <v>92</v>
      </c>
      <c r="C53" s="8">
        <v>3175</v>
      </c>
      <c r="D53" t="s">
        <v>93</v>
      </c>
      <c r="E53" s="10">
        <v>43237</v>
      </c>
      <c r="F53" s="1">
        <v>43224</v>
      </c>
      <c r="G53" s="10">
        <v>43224</v>
      </c>
      <c r="H53" s="34">
        <f t="shared" si="0"/>
        <v>13</v>
      </c>
      <c r="I53" s="14">
        <f t="shared" si="1"/>
        <v>41275</v>
      </c>
    </row>
    <row r="54" spans="1:9" x14ac:dyDescent="0.25">
      <c r="A54" s="1">
        <v>43238</v>
      </c>
      <c r="B54" t="s">
        <v>94</v>
      </c>
      <c r="C54" s="8">
        <v>4394.17</v>
      </c>
      <c r="D54" t="s">
        <v>95</v>
      </c>
      <c r="E54" s="10">
        <v>43237</v>
      </c>
      <c r="F54" s="1">
        <v>43228</v>
      </c>
      <c r="G54" s="10">
        <v>43228</v>
      </c>
      <c r="H54" s="34">
        <f t="shared" si="0"/>
        <v>9</v>
      </c>
      <c r="I54" s="14">
        <f t="shared" si="1"/>
        <v>39547.53</v>
      </c>
    </row>
    <row r="55" spans="1:9" x14ac:dyDescent="0.25">
      <c r="A55" s="1">
        <v>43238</v>
      </c>
      <c r="B55" t="s">
        <v>96</v>
      </c>
      <c r="C55" s="8">
        <v>1429</v>
      </c>
      <c r="D55" t="s">
        <v>97</v>
      </c>
      <c r="E55" s="10">
        <v>43237</v>
      </c>
      <c r="F55" s="1">
        <v>43228</v>
      </c>
      <c r="G55" s="10">
        <v>43228</v>
      </c>
      <c r="H55" s="34">
        <f t="shared" si="0"/>
        <v>9</v>
      </c>
      <c r="I55" s="14">
        <f t="shared" si="1"/>
        <v>12861</v>
      </c>
    </row>
    <row r="56" spans="1:9" x14ac:dyDescent="0.25">
      <c r="A56" s="1">
        <v>43251</v>
      </c>
      <c r="B56" t="s">
        <v>98</v>
      </c>
      <c r="C56" s="8">
        <v>2727.33</v>
      </c>
      <c r="D56" t="s">
        <v>99</v>
      </c>
      <c r="E56" s="10">
        <v>43248</v>
      </c>
      <c r="F56" s="1">
        <v>43241</v>
      </c>
      <c r="G56" s="10">
        <v>43241</v>
      </c>
      <c r="H56" s="34">
        <f t="shared" si="0"/>
        <v>7</v>
      </c>
      <c r="I56" s="14">
        <f t="shared" si="1"/>
        <v>19091.309999999998</v>
      </c>
    </row>
    <row r="57" spans="1:9" x14ac:dyDescent="0.25">
      <c r="A57" s="1">
        <v>43250</v>
      </c>
      <c r="B57" t="s">
        <v>100</v>
      </c>
      <c r="C57" s="8">
        <v>550</v>
      </c>
      <c r="D57" t="s">
        <v>101</v>
      </c>
      <c r="E57" s="10">
        <v>43237</v>
      </c>
      <c r="F57" s="1">
        <v>43229</v>
      </c>
      <c r="G57" s="10">
        <v>43229</v>
      </c>
      <c r="H57" s="34">
        <f t="shared" si="0"/>
        <v>8</v>
      </c>
      <c r="I57" s="14">
        <f t="shared" si="1"/>
        <v>4400</v>
      </c>
    </row>
    <row r="58" spans="1:9" x14ac:dyDescent="0.25">
      <c r="A58" s="1">
        <v>43251</v>
      </c>
      <c r="B58" t="s">
        <v>102</v>
      </c>
      <c r="C58" s="8">
        <v>66.45</v>
      </c>
      <c r="D58" t="s">
        <v>103</v>
      </c>
      <c r="E58" s="10">
        <v>43248</v>
      </c>
      <c r="F58" s="1">
        <v>43231</v>
      </c>
      <c r="G58" s="10">
        <v>43231</v>
      </c>
      <c r="H58" s="34">
        <f t="shared" si="0"/>
        <v>17</v>
      </c>
      <c r="I58" s="14">
        <f t="shared" si="1"/>
        <v>1129.6500000000001</v>
      </c>
    </row>
    <row r="59" spans="1:9" x14ac:dyDescent="0.25">
      <c r="A59" s="1">
        <v>43251</v>
      </c>
      <c r="B59" t="s">
        <v>104</v>
      </c>
      <c r="C59" s="8">
        <v>53.9</v>
      </c>
      <c r="D59" t="s">
        <v>105</v>
      </c>
      <c r="E59" s="10">
        <v>43248</v>
      </c>
      <c r="F59" s="1">
        <v>43231</v>
      </c>
      <c r="G59" s="10">
        <v>43231</v>
      </c>
      <c r="H59" s="34">
        <f t="shared" si="0"/>
        <v>17</v>
      </c>
      <c r="I59" s="14">
        <f t="shared" si="1"/>
        <v>916.3</v>
      </c>
    </row>
    <row r="60" spans="1:9" x14ac:dyDescent="0.25">
      <c r="A60" s="1">
        <v>43251</v>
      </c>
      <c r="B60" t="s">
        <v>106</v>
      </c>
      <c r="C60" s="8">
        <v>121</v>
      </c>
      <c r="D60" t="s">
        <v>107</v>
      </c>
      <c r="E60" s="10">
        <v>43248</v>
      </c>
      <c r="F60" s="1">
        <v>43222</v>
      </c>
      <c r="G60" s="10">
        <v>43222</v>
      </c>
      <c r="H60" s="34">
        <f t="shared" si="0"/>
        <v>26</v>
      </c>
      <c r="I60" s="14">
        <f t="shared" si="1"/>
        <v>3146</v>
      </c>
    </row>
    <row r="61" spans="1:9" x14ac:dyDescent="0.25">
      <c r="A61" s="1">
        <v>43251</v>
      </c>
      <c r="B61" t="s">
        <v>106</v>
      </c>
      <c r="C61" s="8">
        <v>121</v>
      </c>
      <c r="D61" t="s">
        <v>108</v>
      </c>
      <c r="E61" s="10">
        <v>43248</v>
      </c>
      <c r="F61" s="1">
        <v>43241</v>
      </c>
      <c r="G61" s="10">
        <v>43241</v>
      </c>
      <c r="H61" s="34">
        <f t="shared" si="0"/>
        <v>7</v>
      </c>
      <c r="I61" s="14">
        <f t="shared" si="1"/>
        <v>847</v>
      </c>
    </row>
    <row r="62" spans="1:9" x14ac:dyDescent="0.25">
      <c r="A62" s="1">
        <v>43238</v>
      </c>
      <c r="B62" t="s">
        <v>109</v>
      </c>
      <c r="C62" s="8">
        <v>6688</v>
      </c>
      <c r="D62" t="s">
        <v>110</v>
      </c>
      <c r="E62" s="10">
        <v>43237</v>
      </c>
      <c r="F62" s="1">
        <v>43228</v>
      </c>
      <c r="G62" s="10">
        <v>43228</v>
      </c>
      <c r="H62" s="34">
        <f t="shared" si="0"/>
        <v>9</v>
      </c>
      <c r="I62" s="14">
        <f t="shared" si="1"/>
        <v>60192</v>
      </c>
    </row>
    <row r="63" spans="1:9" x14ac:dyDescent="0.25">
      <c r="A63" s="1">
        <v>43251</v>
      </c>
      <c r="B63" t="s">
        <v>109</v>
      </c>
      <c r="C63" s="8">
        <v>180</v>
      </c>
      <c r="D63" t="s">
        <v>111</v>
      </c>
      <c r="E63" s="10">
        <v>43248</v>
      </c>
      <c r="F63" s="1">
        <v>43240</v>
      </c>
      <c r="G63" s="10">
        <v>43240</v>
      </c>
      <c r="H63" s="34">
        <f t="shared" si="0"/>
        <v>8</v>
      </c>
      <c r="I63" s="14">
        <f t="shared" si="1"/>
        <v>1440</v>
      </c>
    </row>
    <row r="64" spans="1:9" x14ac:dyDescent="0.25">
      <c r="A64" s="1">
        <v>43251</v>
      </c>
      <c r="B64" t="s">
        <v>112</v>
      </c>
      <c r="C64" s="8">
        <v>246</v>
      </c>
      <c r="D64" t="s">
        <v>113</v>
      </c>
      <c r="E64" s="10">
        <v>43248</v>
      </c>
      <c r="F64" s="1">
        <v>43225</v>
      </c>
      <c r="G64" s="10">
        <v>43225</v>
      </c>
      <c r="H64" s="34">
        <f t="shared" si="0"/>
        <v>23</v>
      </c>
      <c r="I64" s="14">
        <f t="shared" si="1"/>
        <v>5658</v>
      </c>
    </row>
    <row r="65" spans="1:9" x14ac:dyDescent="0.25">
      <c r="A65" s="1">
        <v>43238</v>
      </c>
      <c r="B65" t="s">
        <v>114</v>
      </c>
      <c r="C65" s="8">
        <v>2810</v>
      </c>
      <c r="D65" t="s">
        <v>115</v>
      </c>
      <c r="E65" s="10">
        <v>43237</v>
      </c>
      <c r="F65" s="1">
        <v>43222</v>
      </c>
      <c r="G65" s="10">
        <v>43222</v>
      </c>
      <c r="H65" s="34">
        <f t="shared" si="0"/>
        <v>15</v>
      </c>
      <c r="I65" s="14">
        <f t="shared" si="1"/>
        <v>42150</v>
      </c>
    </row>
    <row r="66" spans="1:9" x14ac:dyDescent="0.25">
      <c r="A66" s="1">
        <v>43251</v>
      </c>
      <c r="B66" t="s">
        <v>116</v>
      </c>
      <c r="C66" s="8">
        <v>3079.71</v>
      </c>
      <c r="D66" t="s">
        <v>117</v>
      </c>
      <c r="E66" s="10">
        <v>43248</v>
      </c>
      <c r="F66" s="1">
        <v>43222</v>
      </c>
      <c r="G66" s="10">
        <v>43222</v>
      </c>
      <c r="H66" s="34">
        <f t="shared" si="0"/>
        <v>26</v>
      </c>
      <c r="I66" s="14">
        <f t="shared" si="1"/>
        <v>80072.460000000006</v>
      </c>
    </row>
    <row r="67" spans="1:9" x14ac:dyDescent="0.25">
      <c r="A67" s="1">
        <v>43251</v>
      </c>
      <c r="B67" t="s">
        <v>118</v>
      </c>
      <c r="C67" s="8">
        <v>91.25</v>
      </c>
      <c r="D67" t="s">
        <v>119</v>
      </c>
      <c r="E67" s="10">
        <v>43248</v>
      </c>
      <c r="F67" s="1">
        <v>43227</v>
      </c>
      <c r="G67" s="10">
        <v>43227</v>
      </c>
      <c r="H67" s="34">
        <f t="shared" si="0"/>
        <v>21</v>
      </c>
      <c r="I67" s="14">
        <f t="shared" si="1"/>
        <v>1916.25</v>
      </c>
    </row>
    <row r="68" spans="1:9" x14ac:dyDescent="0.25">
      <c r="A68" s="1">
        <v>43251</v>
      </c>
      <c r="B68" t="s">
        <v>120</v>
      </c>
      <c r="C68" s="8">
        <v>170</v>
      </c>
      <c r="D68" t="s">
        <v>121</v>
      </c>
      <c r="E68" s="10">
        <v>43248</v>
      </c>
      <c r="F68" s="1">
        <v>43225</v>
      </c>
      <c r="G68" s="10">
        <v>43225</v>
      </c>
      <c r="H68" s="34">
        <f t="shared" si="0"/>
        <v>23</v>
      </c>
      <c r="I68" s="14">
        <f t="shared" si="1"/>
        <v>3910</v>
      </c>
    </row>
    <row r="69" spans="1:9" x14ac:dyDescent="0.25">
      <c r="A69" s="1">
        <v>43251</v>
      </c>
      <c r="B69" t="s">
        <v>120</v>
      </c>
      <c r="C69" s="8">
        <v>170</v>
      </c>
      <c r="D69" t="s">
        <v>122</v>
      </c>
      <c r="E69" s="10">
        <v>43248</v>
      </c>
      <c r="F69" s="1">
        <v>43225</v>
      </c>
      <c r="G69" s="10">
        <v>43225</v>
      </c>
      <c r="H69" s="34">
        <f t="shared" ref="H69:H132" si="2">+E69-G69</f>
        <v>23</v>
      </c>
      <c r="I69" s="14">
        <f t="shared" ref="I69:I132" si="3">+H69*C69</f>
        <v>3910</v>
      </c>
    </row>
    <row r="70" spans="1:9" x14ac:dyDescent="0.25">
      <c r="A70" s="1">
        <v>43251</v>
      </c>
      <c r="B70" t="s">
        <v>120</v>
      </c>
      <c r="C70" s="8">
        <v>170</v>
      </c>
      <c r="D70" t="s">
        <v>123</v>
      </c>
      <c r="E70" s="10">
        <v>43248</v>
      </c>
      <c r="F70" s="1">
        <v>43225</v>
      </c>
      <c r="G70" s="10">
        <v>43225</v>
      </c>
      <c r="H70" s="34">
        <f t="shared" si="2"/>
        <v>23</v>
      </c>
      <c r="I70" s="14">
        <f t="shared" si="3"/>
        <v>3910</v>
      </c>
    </row>
    <row r="71" spans="1:9" x14ac:dyDescent="0.25">
      <c r="A71" s="1">
        <v>43251</v>
      </c>
      <c r="B71" t="s">
        <v>120</v>
      </c>
      <c r="C71" s="8">
        <v>170</v>
      </c>
      <c r="D71" t="s">
        <v>124</v>
      </c>
      <c r="E71" s="10">
        <v>43248</v>
      </c>
      <c r="F71" s="1">
        <v>43225</v>
      </c>
      <c r="G71" s="10">
        <v>43225</v>
      </c>
      <c r="H71" s="34">
        <f t="shared" si="2"/>
        <v>23</v>
      </c>
      <c r="I71" s="14">
        <f t="shared" si="3"/>
        <v>3910</v>
      </c>
    </row>
    <row r="72" spans="1:9" x14ac:dyDescent="0.25">
      <c r="A72" s="1">
        <v>43251</v>
      </c>
      <c r="B72" t="s">
        <v>120</v>
      </c>
      <c r="C72" s="8">
        <v>170</v>
      </c>
      <c r="D72" t="s">
        <v>125</v>
      </c>
      <c r="E72" s="10">
        <v>43248</v>
      </c>
      <c r="F72" s="1">
        <v>43225</v>
      </c>
      <c r="G72" s="10">
        <v>43225</v>
      </c>
      <c r="H72" s="34">
        <f t="shared" si="2"/>
        <v>23</v>
      </c>
      <c r="I72" s="14">
        <f t="shared" si="3"/>
        <v>3910</v>
      </c>
    </row>
    <row r="73" spans="1:9" x14ac:dyDescent="0.25">
      <c r="A73" s="1">
        <v>43251</v>
      </c>
      <c r="B73" t="s">
        <v>126</v>
      </c>
      <c r="C73" s="8">
        <v>390.01</v>
      </c>
      <c r="D73" t="s">
        <v>127</v>
      </c>
      <c r="E73" s="10">
        <v>43248</v>
      </c>
      <c r="F73" s="1">
        <v>43238</v>
      </c>
      <c r="G73" s="10">
        <v>43238</v>
      </c>
      <c r="H73" s="34">
        <f t="shared" si="2"/>
        <v>10</v>
      </c>
      <c r="I73" s="14">
        <f t="shared" si="3"/>
        <v>3900.1</v>
      </c>
    </row>
    <row r="74" spans="1:9" x14ac:dyDescent="0.25">
      <c r="A74" s="1">
        <v>43251</v>
      </c>
      <c r="B74" t="s">
        <v>128</v>
      </c>
      <c r="C74" s="8">
        <v>70.789999999999992</v>
      </c>
      <c r="D74" t="s">
        <v>129</v>
      </c>
      <c r="E74" s="10">
        <v>43248</v>
      </c>
      <c r="F74" s="1">
        <v>43237</v>
      </c>
      <c r="G74" s="10">
        <v>43237</v>
      </c>
      <c r="H74" s="34">
        <f t="shared" si="2"/>
        <v>11</v>
      </c>
      <c r="I74" s="14">
        <f t="shared" si="3"/>
        <v>778.68999999999994</v>
      </c>
    </row>
    <row r="75" spans="1:9" x14ac:dyDescent="0.25">
      <c r="A75" s="1">
        <v>43238</v>
      </c>
      <c r="B75" t="s">
        <v>130</v>
      </c>
      <c r="C75" s="8">
        <v>3743</v>
      </c>
      <c r="D75" t="s">
        <v>131</v>
      </c>
      <c r="E75" s="10">
        <v>43237</v>
      </c>
      <c r="F75" s="1">
        <v>43229</v>
      </c>
      <c r="G75" s="10">
        <v>43229</v>
      </c>
      <c r="H75" s="34">
        <f t="shared" si="2"/>
        <v>8</v>
      </c>
      <c r="I75" s="14">
        <f t="shared" si="3"/>
        <v>29944</v>
      </c>
    </row>
    <row r="76" spans="1:9" x14ac:dyDescent="0.25">
      <c r="A76" s="1">
        <v>43251</v>
      </c>
      <c r="B76" t="s">
        <v>132</v>
      </c>
      <c r="C76" s="8">
        <v>154</v>
      </c>
      <c r="D76" t="s">
        <v>133</v>
      </c>
      <c r="E76" s="10">
        <v>43248</v>
      </c>
      <c r="F76" s="1">
        <v>43239</v>
      </c>
      <c r="G76" s="10">
        <v>43239</v>
      </c>
      <c r="H76" s="34">
        <f t="shared" si="2"/>
        <v>9</v>
      </c>
      <c r="I76" s="14">
        <f t="shared" si="3"/>
        <v>1386</v>
      </c>
    </row>
    <row r="77" spans="1:9" x14ac:dyDescent="0.25">
      <c r="A77" s="1">
        <v>43251</v>
      </c>
      <c r="B77" t="s">
        <v>134</v>
      </c>
      <c r="C77" s="8">
        <v>256</v>
      </c>
      <c r="D77" t="s">
        <v>135</v>
      </c>
      <c r="E77" s="10">
        <v>43248</v>
      </c>
      <c r="F77" s="1">
        <v>43233</v>
      </c>
      <c r="G77" s="10">
        <v>43233</v>
      </c>
      <c r="H77" s="34">
        <f t="shared" si="2"/>
        <v>15</v>
      </c>
      <c r="I77" s="14">
        <f t="shared" si="3"/>
        <v>3840</v>
      </c>
    </row>
    <row r="78" spans="1:9" x14ac:dyDescent="0.25">
      <c r="A78" s="1">
        <v>43251</v>
      </c>
      <c r="B78" t="s">
        <v>134</v>
      </c>
      <c r="C78" s="8">
        <v>546</v>
      </c>
      <c r="D78" t="s">
        <v>136</v>
      </c>
      <c r="E78" s="10">
        <v>43248</v>
      </c>
      <c r="F78" s="1">
        <v>43235</v>
      </c>
      <c r="G78" s="10">
        <v>43235</v>
      </c>
      <c r="H78" s="34">
        <f t="shared" si="2"/>
        <v>13</v>
      </c>
      <c r="I78" s="14">
        <f t="shared" si="3"/>
        <v>7098</v>
      </c>
    </row>
    <row r="79" spans="1:9" x14ac:dyDescent="0.25">
      <c r="A79" s="1">
        <v>43251</v>
      </c>
      <c r="B79" t="s">
        <v>134</v>
      </c>
      <c r="C79" s="8">
        <v>128.01</v>
      </c>
      <c r="D79" t="s">
        <v>137</v>
      </c>
      <c r="E79" s="10">
        <v>43248</v>
      </c>
      <c r="F79" s="1">
        <v>43244</v>
      </c>
      <c r="G79" s="10">
        <v>43244</v>
      </c>
      <c r="H79" s="34">
        <f t="shared" si="2"/>
        <v>4</v>
      </c>
      <c r="I79" s="14">
        <f t="shared" si="3"/>
        <v>512.04</v>
      </c>
    </row>
    <row r="80" spans="1:9" x14ac:dyDescent="0.25">
      <c r="A80" s="1">
        <v>43251</v>
      </c>
      <c r="B80" t="s">
        <v>134</v>
      </c>
      <c r="C80" s="8">
        <v>128.01</v>
      </c>
      <c r="D80" t="s">
        <v>138</v>
      </c>
      <c r="E80" s="10">
        <v>43248</v>
      </c>
      <c r="F80" s="1">
        <v>43222</v>
      </c>
      <c r="G80" s="10">
        <v>43222</v>
      </c>
      <c r="H80" s="34">
        <f t="shared" si="2"/>
        <v>26</v>
      </c>
      <c r="I80" s="14">
        <f t="shared" si="3"/>
        <v>3328.2599999999998</v>
      </c>
    </row>
    <row r="81" spans="1:9" x14ac:dyDescent="0.25">
      <c r="A81" s="1">
        <v>43251</v>
      </c>
      <c r="B81" t="s">
        <v>134</v>
      </c>
      <c r="C81" s="8">
        <v>256</v>
      </c>
      <c r="D81" t="s">
        <v>139</v>
      </c>
      <c r="E81" s="10">
        <v>43248</v>
      </c>
      <c r="F81" s="1">
        <v>43246</v>
      </c>
      <c r="G81" s="10">
        <v>43246</v>
      </c>
      <c r="H81" s="34">
        <f t="shared" si="2"/>
        <v>2</v>
      </c>
      <c r="I81" s="14">
        <f t="shared" si="3"/>
        <v>512</v>
      </c>
    </row>
    <row r="82" spans="1:9" x14ac:dyDescent="0.25">
      <c r="A82" s="1">
        <v>43251</v>
      </c>
      <c r="B82" t="s">
        <v>134</v>
      </c>
      <c r="C82" s="8">
        <v>156.01</v>
      </c>
      <c r="D82" t="s">
        <v>140</v>
      </c>
      <c r="E82" s="10">
        <v>43248</v>
      </c>
      <c r="F82" s="1">
        <v>43245</v>
      </c>
      <c r="G82" s="10">
        <v>43245</v>
      </c>
      <c r="H82" s="34">
        <f t="shared" si="2"/>
        <v>3</v>
      </c>
      <c r="I82" s="14">
        <f t="shared" si="3"/>
        <v>468.03</v>
      </c>
    </row>
    <row r="83" spans="1:9" x14ac:dyDescent="0.25">
      <c r="A83" s="1">
        <v>43251</v>
      </c>
      <c r="B83" t="s">
        <v>134</v>
      </c>
      <c r="C83" s="8">
        <v>384.01</v>
      </c>
      <c r="D83" t="s">
        <v>141</v>
      </c>
      <c r="E83" s="10">
        <v>43248</v>
      </c>
      <c r="F83" s="1">
        <v>43238</v>
      </c>
      <c r="G83" s="10">
        <v>43238</v>
      </c>
      <c r="H83" s="34">
        <f t="shared" si="2"/>
        <v>10</v>
      </c>
      <c r="I83" s="14">
        <f t="shared" si="3"/>
        <v>3840.1</v>
      </c>
    </row>
    <row r="84" spans="1:9" x14ac:dyDescent="0.25">
      <c r="A84" s="1">
        <v>43251</v>
      </c>
      <c r="B84" t="s">
        <v>134</v>
      </c>
      <c r="C84" s="8">
        <v>128.01</v>
      </c>
      <c r="D84" t="s">
        <v>142</v>
      </c>
      <c r="E84" s="10">
        <v>43248</v>
      </c>
      <c r="F84" s="1">
        <v>43242</v>
      </c>
      <c r="G84" s="10">
        <v>43242</v>
      </c>
      <c r="H84" s="34">
        <f t="shared" si="2"/>
        <v>6</v>
      </c>
      <c r="I84" s="14">
        <f t="shared" si="3"/>
        <v>768.06</v>
      </c>
    </row>
    <row r="85" spans="1:9" x14ac:dyDescent="0.25">
      <c r="A85" s="1">
        <v>43251</v>
      </c>
      <c r="B85" t="s">
        <v>134</v>
      </c>
      <c r="C85" s="8">
        <v>128.01</v>
      </c>
      <c r="D85" t="s">
        <v>143</v>
      </c>
      <c r="E85" s="10">
        <v>43248</v>
      </c>
      <c r="F85" s="1">
        <v>43230</v>
      </c>
      <c r="G85" s="10">
        <v>43230</v>
      </c>
      <c r="H85" s="34">
        <f t="shared" si="2"/>
        <v>18</v>
      </c>
      <c r="I85" s="14">
        <f t="shared" si="3"/>
        <v>2304.1799999999998</v>
      </c>
    </row>
    <row r="86" spans="1:9" x14ac:dyDescent="0.25">
      <c r="A86" s="1">
        <v>43244</v>
      </c>
      <c r="B86" t="s">
        <v>144</v>
      </c>
      <c r="C86" s="8">
        <v>4543</v>
      </c>
      <c r="D86" t="s">
        <v>145</v>
      </c>
      <c r="E86" s="10">
        <v>43245</v>
      </c>
      <c r="F86" s="1">
        <v>43237</v>
      </c>
      <c r="G86" s="10">
        <v>43237</v>
      </c>
      <c r="H86" s="34">
        <f t="shared" si="2"/>
        <v>8</v>
      </c>
      <c r="I86" s="14">
        <f t="shared" si="3"/>
        <v>36344</v>
      </c>
    </row>
    <row r="87" spans="1:9" x14ac:dyDescent="0.25">
      <c r="A87" s="1">
        <v>43251</v>
      </c>
      <c r="B87" t="s">
        <v>146</v>
      </c>
      <c r="C87" s="8">
        <v>1155</v>
      </c>
      <c r="D87" t="s">
        <v>147</v>
      </c>
      <c r="E87" s="10">
        <v>43248</v>
      </c>
      <c r="F87" s="1">
        <v>43237</v>
      </c>
      <c r="G87" s="10">
        <v>43237</v>
      </c>
      <c r="H87" s="34">
        <f t="shared" si="2"/>
        <v>11</v>
      </c>
      <c r="I87" s="14">
        <f t="shared" si="3"/>
        <v>12705</v>
      </c>
    </row>
    <row r="88" spans="1:9" x14ac:dyDescent="0.25">
      <c r="A88" s="1">
        <v>43251</v>
      </c>
      <c r="B88" t="s">
        <v>146</v>
      </c>
      <c r="C88" s="8">
        <v>440</v>
      </c>
      <c r="D88" t="s">
        <v>148</v>
      </c>
      <c r="E88" s="10">
        <v>43248</v>
      </c>
      <c r="F88" s="1">
        <v>43239</v>
      </c>
      <c r="G88" s="10">
        <v>43239</v>
      </c>
      <c r="H88" s="34">
        <f t="shared" si="2"/>
        <v>9</v>
      </c>
      <c r="I88" s="14">
        <f t="shared" si="3"/>
        <v>3960</v>
      </c>
    </row>
    <row r="89" spans="1:9" x14ac:dyDescent="0.25">
      <c r="A89" s="1">
        <v>43251</v>
      </c>
      <c r="B89" t="s">
        <v>149</v>
      </c>
      <c r="C89" s="8">
        <v>140</v>
      </c>
      <c r="D89" t="s">
        <v>150</v>
      </c>
      <c r="E89" s="10">
        <v>43248</v>
      </c>
      <c r="F89" s="1">
        <v>43223</v>
      </c>
      <c r="G89" s="10">
        <v>43223</v>
      </c>
      <c r="H89" s="34">
        <f t="shared" si="2"/>
        <v>25</v>
      </c>
      <c r="I89" s="14">
        <f t="shared" si="3"/>
        <v>3500</v>
      </c>
    </row>
    <row r="90" spans="1:9" x14ac:dyDescent="0.25">
      <c r="A90" s="1">
        <v>43251</v>
      </c>
      <c r="B90" t="s">
        <v>149</v>
      </c>
      <c r="C90" s="8">
        <v>154</v>
      </c>
      <c r="D90" t="s">
        <v>151</v>
      </c>
      <c r="E90" s="10">
        <v>43248</v>
      </c>
      <c r="F90" s="1">
        <v>43235</v>
      </c>
      <c r="G90" s="10">
        <v>43235</v>
      </c>
      <c r="H90" s="34">
        <f t="shared" si="2"/>
        <v>13</v>
      </c>
      <c r="I90" s="14">
        <f t="shared" si="3"/>
        <v>2002</v>
      </c>
    </row>
    <row r="91" spans="1:9" x14ac:dyDescent="0.25">
      <c r="A91" s="1">
        <v>43238</v>
      </c>
      <c r="B91" t="s">
        <v>152</v>
      </c>
      <c r="C91" s="8">
        <v>4077</v>
      </c>
      <c r="D91" t="s">
        <v>153</v>
      </c>
      <c r="E91" s="10">
        <v>43237</v>
      </c>
      <c r="F91" s="1">
        <v>43229</v>
      </c>
      <c r="G91" s="10">
        <v>43229</v>
      </c>
      <c r="H91" s="34">
        <f t="shared" si="2"/>
        <v>8</v>
      </c>
      <c r="I91" s="14">
        <f t="shared" si="3"/>
        <v>32616</v>
      </c>
    </row>
    <row r="92" spans="1:9" x14ac:dyDescent="0.25">
      <c r="A92" s="1">
        <v>43251</v>
      </c>
      <c r="B92" t="s">
        <v>154</v>
      </c>
      <c r="C92" s="8">
        <v>334.57</v>
      </c>
      <c r="D92" t="s">
        <v>155</v>
      </c>
      <c r="E92" s="10">
        <v>43248</v>
      </c>
      <c r="F92" s="1">
        <v>43229</v>
      </c>
      <c r="G92" s="10">
        <v>43229</v>
      </c>
      <c r="H92" s="34">
        <f t="shared" si="2"/>
        <v>19</v>
      </c>
      <c r="I92" s="14">
        <f t="shared" si="3"/>
        <v>6356.83</v>
      </c>
    </row>
    <row r="93" spans="1:9" x14ac:dyDescent="0.25">
      <c r="A93" s="1">
        <v>43251</v>
      </c>
      <c r="B93" t="s">
        <v>156</v>
      </c>
      <c r="C93" s="8">
        <v>41.72</v>
      </c>
      <c r="D93" t="s">
        <v>157</v>
      </c>
      <c r="E93" s="10">
        <v>43248</v>
      </c>
      <c r="F93" s="1">
        <v>43227</v>
      </c>
      <c r="G93" s="10">
        <v>43227</v>
      </c>
      <c r="H93" s="34">
        <f t="shared" si="2"/>
        <v>21</v>
      </c>
      <c r="I93" s="14">
        <f t="shared" si="3"/>
        <v>876.12</v>
      </c>
    </row>
    <row r="94" spans="1:9" x14ac:dyDescent="0.25">
      <c r="A94" s="1">
        <v>43238</v>
      </c>
      <c r="B94" t="s">
        <v>158</v>
      </c>
      <c r="C94" s="8">
        <v>1497</v>
      </c>
      <c r="D94" t="s">
        <v>159</v>
      </c>
      <c r="E94" s="10">
        <v>43237</v>
      </c>
      <c r="F94" s="1">
        <v>43227</v>
      </c>
      <c r="G94" s="10">
        <v>43227</v>
      </c>
      <c r="H94" s="34">
        <f t="shared" si="2"/>
        <v>10</v>
      </c>
      <c r="I94" s="14">
        <f t="shared" si="3"/>
        <v>14970</v>
      </c>
    </row>
    <row r="95" spans="1:9" x14ac:dyDescent="0.25">
      <c r="A95" s="1">
        <v>43238</v>
      </c>
      <c r="B95" t="s">
        <v>160</v>
      </c>
      <c r="C95" s="8">
        <v>5234</v>
      </c>
      <c r="D95" t="s">
        <v>161</v>
      </c>
      <c r="E95" s="10">
        <v>43237</v>
      </c>
      <c r="F95" s="1">
        <v>43230</v>
      </c>
      <c r="G95" s="10">
        <v>43230</v>
      </c>
      <c r="H95" s="34">
        <f t="shared" si="2"/>
        <v>7</v>
      </c>
      <c r="I95" s="14">
        <f t="shared" si="3"/>
        <v>36638</v>
      </c>
    </row>
    <row r="96" spans="1:9" x14ac:dyDescent="0.25">
      <c r="A96" s="1">
        <v>43251</v>
      </c>
      <c r="B96" t="s">
        <v>160</v>
      </c>
      <c r="C96" s="8">
        <v>150</v>
      </c>
      <c r="D96" t="s">
        <v>162</v>
      </c>
      <c r="E96" s="10">
        <v>43248</v>
      </c>
      <c r="F96" s="1">
        <v>43221</v>
      </c>
      <c r="G96" s="10">
        <v>43221</v>
      </c>
      <c r="H96" s="34">
        <f t="shared" si="2"/>
        <v>27</v>
      </c>
      <c r="I96" s="14">
        <f t="shared" si="3"/>
        <v>4050</v>
      </c>
    </row>
    <row r="97" spans="1:9" x14ac:dyDescent="0.25">
      <c r="A97" s="1">
        <v>43238</v>
      </c>
      <c r="B97" t="s">
        <v>163</v>
      </c>
      <c r="C97" s="8">
        <v>2777.01</v>
      </c>
      <c r="D97" t="s">
        <v>164</v>
      </c>
      <c r="E97" s="10">
        <v>43237</v>
      </c>
      <c r="F97" s="1">
        <v>43230</v>
      </c>
      <c r="G97" s="10">
        <v>43230</v>
      </c>
      <c r="H97" s="34">
        <f t="shared" si="2"/>
        <v>7</v>
      </c>
      <c r="I97" s="14">
        <f t="shared" si="3"/>
        <v>19439.07</v>
      </c>
    </row>
    <row r="98" spans="1:9" x14ac:dyDescent="0.25">
      <c r="A98" s="1">
        <v>43281</v>
      </c>
      <c r="B98" t="s">
        <v>165</v>
      </c>
      <c r="C98" s="8">
        <v>632</v>
      </c>
      <c r="D98" t="s">
        <v>166</v>
      </c>
      <c r="E98" s="10">
        <v>43241</v>
      </c>
      <c r="F98" s="1">
        <v>43245</v>
      </c>
      <c r="G98" s="10">
        <v>43245</v>
      </c>
      <c r="H98" s="34">
        <f t="shared" si="2"/>
        <v>-4</v>
      </c>
      <c r="I98" s="14">
        <f t="shared" si="3"/>
        <v>-2528</v>
      </c>
    </row>
    <row r="99" spans="1:9" x14ac:dyDescent="0.25">
      <c r="A99" s="1">
        <v>43244</v>
      </c>
      <c r="B99" t="s">
        <v>167</v>
      </c>
      <c r="C99" s="8">
        <v>1092</v>
      </c>
      <c r="D99" t="s">
        <v>168</v>
      </c>
      <c r="E99" s="10">
        <v>43245</v>
      </c>
      <c r="F99" s="1">
        <v>43221</v>
      </c>
      <c r="G99" s="10">
        <v>43221</v>
      </c>
      <c r="H99" s="34">
        <f t="shared" si="2"/>
        <v>24</v>
      </c>
      <c r="I99" s="14">
        <f t="shared" si="3"/>
        <v>26208</v>
      </c>
    </row>
    <row r="100" spans="1:9" x14ac:dyDescent="0.25">
      <c r="A100" s="1">
        <v>43251</v>
      </c>
      <c r="B100" t="s">
        <v>169</v>
      </c>
      <c r="C100" s="8">
        <v>308</v>
      </c>
      <c r="D100" t="s">
        <v>170</v>
      </c>
      <c r="E100" s="10">
        <v>43248</v>
      </c>
      <c r="F100" s="1">
        <v>43238</v>
      </c>
      <c r="G100" s="10">
        <v>43238</v>
      </c>
      <c r="H100" s="34">
        <f t="shared" si="2"/>
        <v>10</v>
      </c>
      <c r="I100" s="14">
        <f t="shared" si="3"/>
        <v>3080</v>
      </c>
    </row>
    <row r="101" spans="1:9" x14ac:dyDescent="0.25">
      <c r="A101" s="1">
        <v>43238</v>
      </c>
      <c r="B101" t="s">
        <v>171</v>
      </c>
      <c r="C101" s="8">
        <v>328</v>
      </c>
      <c r="D101" t="s">
        <v>172</v>
      </c>
      <c r="E101" s="10">
        <v>43237</v>
      </c>
      <c r="F101" s="1">
        <v>43230</v>
      </c>
      <c r="G101" s="10">
        <v>43230</v>
      </c>
      <c r="H101" s="34">
        <f t="shared" si="2"/>
        <v>7</v>
      </c>
      <c r="I101" s="14">
        <f t="shared" si="3"/>
        <v>2296</v>
      </c>
    </row>
    <row r="102" spans="1:9" x14ac:dyDescent="0.25">
      <c r="A102" s="1">
        <v>43251</v>
      </c>
      <c r="B102" t="s">
        <v>173</v>
      </c>
      <c r="C102" s="8">
        <v>242</v>
      </c>
      <c r="D102" t="s">
        <v>174</v>
      </c>
      <c r="E102" s="10">
        <v>43248</v>
      </c>
      <c r="F102" s="1">
        <v>43222</v>
      </c>
      <c r="G102" s="10">
        <v>43222</v>
      </c>
      <c r="H102" s="34">
        <f t="shared" si="2"/>
        <v>26</v>
      </c>
      <c r="I102" s="14">
        <f t="shared" si="3"/>
        <v>6292</v>
      </c>
    </row>
    <row r="103" spans="1:9" x14ac:dyDescent="0.25">
      <c r="A103" s="1">
        <v>43244</v>
      </c>
      <c r="B103" t="s">
        <v>175</v>
      </c>
      <c r="C103" s="8">
        <v>821</v>
      </c>
      <c r="D103" t="s">
        <v>176</v>
      </c>
      <c r="E103" s="10">
        <v>43245</v>
      </c>
      <c r="F103" s="1">
        <v>43243</v>
      </c>
      <c r="G103" s="10">
        <v>43243</v>
      </c>
      <c r="H103" s="34">
        <f t="shared" si="2"/>
        <v>2</v>
      </c>
      <c r="I103" s="14">
        <f t="shared" si="3"/>
        <v>1642</v>
      </c>
    </row>
    <row r="104" spans="1:9" x14ac:dyDescent="0.25">
      <c r="A104" s="1">
        <v>43238</v>
      </c>
      <c r="B104" t="s">
        <v>177</v>
      </c>
      <c r="C104" s="8">
        <v>249</v>
      </c>
      <c r="D104" t="s">
        <v>178</v>
      </c>
      <c r="E104" s="10">
        <v>43237</v>
      </c>
      <c r="F104" s="1">
        <v>43228</v>
      </c>
      <c r="G104" s="10">
        <v>43228</v>
      </c>
      <c r="H104" s="34">
        <f t="shared" si="2"/>
        <v>9</v>
      </c>
      <c r="I104" s="14">
        <f t="shared" si="3"/>
        <v>2241</v>
      </c>
    </row>
    <row r="105" spans="1:9" x14ac:dyDescent="0.25">
      <c r="A105" s="1">
        <v>43237</v>
      </c>
      <c r="B105" t="s">
        <v>179</v>
      </c>
      <c r="C105" s="8">
        <v>7178</v>
      </c>
      <c r="D105" t="s">
        <v>180</v>
      </c>
      <c r="E105" s="10">
        <v>43231</v>
      </c>
      <c r="F105" s="1">
        <v>43224</v>
      </c>
      <c r="G105" s="10">
        <v>43224</v>
      </c>
      <c r="H105" s="34">
        <f t="shared" si="2"/>
        <v>7</v>
      </c>
      <c r="I105" s="14">
        <f t="shared" si="3"/>
        <v>50246</v>
      </c>
    </row>
    <row r="106" spans="1:9" x14ac:dyDescent="0.25">
      <c r="A106" s="1">
        <v>43251</v>
      </c>
      <c r="B106" t="s">
        <v>181</v>
      </c>
      <c r="C106" s="8">
        <v>288.2</v>
      </c>
      <c r="D106" t="s">
        <v>182</v>
      </c>
      <c r="E106" s="10">
        <v>43248</v>
      </c>
      <c r="F106" s="1">
        <v>43221</v>
      </c>
      <c r="G106" s="10">
        <v>43221</v>
      </c>
      <c r="H106" s="34">
        <f t="shared" si="2"/>
        <v>27</v>
      </c>
      <c r="I106" s="14">
        <f t="shared" si="3"/>
        <v>7781.4</v>
      </c>
    </row>
    <row r="107" spans="1:9" x14ac:dyDescent="0.25">
      <c r="A107" s="1">
        <v>43251</v>
      </c>
      <c r="B107" t="s">
        <v>183</v>
      </c>
      <c r="C107" s="8">
        <v>472.90000000000003</v>
      </c>
      <c r="D107" t="s">
        <v>184</v>
      </c>
      <c r="E107" s="10">
        <v>43248</v>
      </c>
      <c r="F107" s="1">
        <v>43237</v>
      </c>
      <c r="G107" s="10">
        <v>43237</v>
      </c>
      <c r="H107" s="34">
        <f t="shared" si="2"/>
        <v>11</v>
      </c>
      <c r="I107" s="14">
        <f t="shared" si="3"/>
        <v>5201.9000000000005</v>
      </c>
    </row>
    <row r="108" spans="1:9" x14ac:dyDescent="0.25">
      <c r="A108" s="1">
        <v>43244</v>
      </c>
      <c r="B108" t="s">
        <v>185</v>
      </c>
      <c r="C108" s="8">
        <v>7233.01</v>
      </c>
      <c r="D108" t="s">
        <v>186</v>
      </c>
      <c r="E108" s="10">
        <v>43245</v>
      </c>
      <c r="F108" s="1">
        <v>43241</v>
      </c>
      <c r="G108" s="10">
        <v>43241</v>
      </c>
      <c r="H108" s="34">
        <f t="shared" si="2"/>
        <v>4</v>
      </c>
      <c r="I108" s="14">
        <f t="shared" si="3"/>
        <v>28932.04</v>
      </c>
    </row>
    <row r="109" spans="1:9" x14ac:dyDescent="0.25">
      <c r="A109" s="1">
        <v>43251</v>
      </c>
      <c r="B109" t="s">
        <v>187</v>
      </c>
      <c r="C109" s="8">
        <v>8380.76</v>
      </c>
      <c r="D109" t="s">
        <v>188</v>
      </c>
      <c r="E109" s="10">
        <v>43248</v>
      </c>
      <c r="F109" s="1">
        <v>43231</v>
      </c>
      <c r="G109" s="10">
        <v>43231</v>
      </c>
      <c r="H109" s="34">
        <f t="shared" si="2"/>
        <v>17</v>
      </c>
      <c r="I109" s="14">
        <f t="shared" si="3"/>
        <v>142472.92000000001</v>
      </c>
    </row>
    <row r="110" spans="1:9" x14ac:dyDescent="0.25">
      <c r="A110" s="1">
        <v>43251</v>
      </c>
      <c r="B110" t="s">
        <v>189</v>
      </c>
      <c r="C110" s="8">
        <v>32</v>
      </c>
      <c r="D110" t="s">
        <v>190</v>
      </c>
      <c r="E110" s="10">
        <v>43248</v>
      </c>
      <c r="F110" s="1">
        <v>43234</v>
      </c>
      <c r="G110" s="10">
        <v>43234</v>
      </c>
      <c r="H110" s="34">
        <f t="shared" si="2"/>
        <v>14</v>
      </c>
      <c r="I110" s="14">
        <f t="shared" si="3"/>
        <v>448</v>
      </c>
    </row>
    <row r="111" spans="1:9" x14ac:dyDescent="0.25">
      <c r="A111" s="1">
        <v>43251</v>
      </c>
      <c r="B111" t="s">
        <v>189</v>
      </c>
      <c r="C111" s="8">
        <v>307.8</v>
      </c>
      <c r="D111" t="s">
        <v>191</v>
      </c>
      <c r="E111" s="10">
        <v>43248</v>
      </c>
      <c r="F111" s="1">
        <v>43245</v>
      </c>
      <c r="G111" s="10">
        <v>43245</v>
      </c>
      <c r="H111" s="34">
        <f t="shared" si="2"/>
        <v>3</v>
      </c>
      <c r="I111" s="14">
        <f t="shared" si="3"/>
        <v>923.40000000000009</v>
      </c>
    </row>
    <row r="112" spans="1:9" x14ac:dyDescent="0.25">
      <c r="A112" s="1">
        <v>43238</v>
      </c>
      <c r="B112" t="s">
        <v>192</v>
      </c>
      <c r="C112" s="8">
        <v>4822</v>
      </c>
      <c r="D112" t="s">
        <v>193</v>
      </c>
      <c r="E112" s="10">
        <v>43237</v>
      </c>
      <c r="F112" s="1">
        <v>43228</v>
      </c>
      <c r="G112" s="10">
        <v>43228</v>
      </c>
      <c r="H112" s="34">
        <f t="shared" si="2"/>
        <v>9</v>
      </c>
      <c r="I112" s="14">
        <f t="shared" si="3"/>
        <v>43398</v>
      </c>
    </row>
    <row r="113" spans="1:9" x14ac:dyDescent="0.25">
      <c r="A113" s="1">
        <v>43251</v>
      </c>
      <c r="B113" t="s">
        <v>192</v>
      </c>
      <c r="C113" s="8">
        <v>441</v>
      </c>
      <c r="D113" t="s">
        <v>194</v>
      </c>
      <c r="E113" s="10">
        <v>43248</v>
      </c>
      <c r="F113" s="1">
        <v>43237</v>
      </c>
      <c r="G113" s="10">
        <v>43237</v>
      </c>
      <c r="H113" s="34">
        <f t="shared" si="2"/>
        <v>11</v>
      </c>
      <c r="I113" s="14">
        <f t="shared" si="3"/>
        <v>4851</v>
      </c>
    </row>
    <row r="114" spans="1:9" x14ac:dyDescent="0.25">
      <c r="A114" s="1">
        <v>43238</v>
      </c>
      <c r="B114" t="s">
        <v>195</v>
      </c>
      <c r="C114" s="8">
        <v>5964</v>
      </c>
      <c r="D114" t="s">
        <v>196</v>
      </c>
      <c r="E114" s="10">
        <v>43237</v>
      </c>
      <c r="F114" s="1">
        <v>43223</v>
      </c>
      <c r="G114" s="10">
        <v>43223</v>
      </c>
      <c r="H114" s="34">
        <f t="shared" si="2"/>
        <v>14</v>
      </c>
      <c r="I114" s="14">
        <f t="shared" si="3"/>
        <v>83496</v>
      </c>
    </row>
    <row r="115" spans="1:9" x14ac:dyDescent="0.25">
      <c r="A115" s="1">
        <v>43251</v>
      </c>
      <c r="B115" t="s">
        <v>197</v>
      </c>
      <c r="C115" s="8">
        <v>108.9</v>
      </c>
      <c r="D115" t="s">
        <v>198</v>
      </c>
      <c r="E115" s="10">
        <v>43248</v>
      </c>
      <c r="F115" s="1">
        <v>43221</v>
      </c>
      <c r="G115" s="10">
        <v>43221</v>
      </c>
      <c r="H115" s="34">
        <f t="shared" si="2"/>
        <v>27</v>
      </c>
      <c r="I115" s="14">
        <f t="shared" si="3"/>
        <v>2940.3</v>
      </c>
    </row>
    <row r="116" spans="1:9" x14ac:dyDescent="0.25">
      <c r="A116" s="1">
        <v>43251</v>
      </c>
      <c r="B116" t="s">
        <v>199</v>
      </c>
      <c r="C116" s="8">
        <v>289</v>
      </c>
      <c r="D116" t="s">
        <v>200</v>
      </c>
      <c r="E116" s="10">
        <v>43248</v>
      </c>
      <c r="F116" s="1">
        <v>43238</v>
      </c>
      <c r="G116" s="10">
        <v>43238</v>
      </c>
      <c r="H116" s="34">
        <f t="shared" si="2"/>
        <v>10</v>
      </c>
      <c r="I116" s="14">
        <f t="shared" si="3"/>
        <v>2890</v>
      </c>
    </row>
    <row r="117" spans="1:9" x14ac:dyDescent="0.25">
      <c r="A117" s="1">
        <v>43251</v>
      </c>
      <c r="B117" t="s">
        <v>201</v>
      </c>
      <c r="C117" s="8">
        <v>363</v>
      </c>
      <c r="D117" t="s">
        <v>202</v>
      </c>
      <c r="E117" s="10">
        <v>43248</v>
      </c>
      <c r="F117" s="1">
        <v>43221</v>
      </c>
      <c r="G117" s="10">
        <v>43221</v>
      </c>
      <c r="H117" s="34">
        <f t="shared" si="2"/>
        <v>27</v>
      </c>
      <c r="I117" s="14">
        <f t="shared" si="3"/>
        <v>9801</v>
      </c>
    </row>
    <row r="118" spans="1:9" x14ac:dyDescent="0.25">
      <c r="A118" s="1">
        <v>43238</v>
      </c>
      <c r="B118" t="s">
        <v>203</v>
      </c>
      <c r="C118" s="8">
        <v>1402</v>
      </c>
      <c r="D118" t="s">
        <v>204</v>
      </c>
      <c r="E118" s="10">
        <v>43237</v>
      </c>
      <c r="F118" s="1">
        <v>43227</v>
      </c>
      <c r="G118" s="10">
        <v>43227</v>
      </c>
      <c r="H118" s="34">
        <f t="shared" si="2"/>
        <v>10</v>
      </c>
      <c r="I118" s="14">
        <f t="shared" si="3"/>
        <v>14020</v>
      </c>
    </row>
    <row r="119" spans="1:9" x14ac:dyDescent="0.25">
      <c r="A119" s="1">
        <v>43251</v>
      </c>
      <c r="B119" t="s">
        <v>205</v>
      </c>
      <c r="C119" s="8">
        <v>267.19</v>
      </c>
      <c r="D119" t="s">
        <v>206</v>
      </c>
      <c r="E119" s="10">
        <v>43248</v>
      </c>
      <c r="F119" s="1">
        <v>43237</v>
      </c>
      <c r="G119" s="10">
        <v>43237</v>
      </c>
      <c r="H119" s="34">
        <f t="shared" si="2"/>
        <v>11</v>
      </c>
      <c r="I119" s="14">
        <f t="shared" si="3"/>
        <v>2939.09</v>
      </c>
    </row>
    <row r="120" spans="1:9" x14ac:dyDescent="0.25">
      <c r="A120" s="1">
        <v>43251</v>
      </c>
      <c r="B120" t="s">
        <v>205</v>
      </c>
      <c r="C120" s="8">
        <v>229.01999999999998</v>
      </c>
      <c r="D120" t="s">
        <v>207</v>
      </c>
      <c r="E120" s="10">
        <v>43248</v>
      </c>
      <c r="F120" s="1">
        <v>43237</v>
      </c>
      <c r="G120" s="10">
        <v>43237</v>
      </c>
      <c r="H120" s="34">
        <f t="shared" si="2"/>
        <v>11</v>
      </c>
      <c r="I120" s="14">
        <f t="shared" si="3"/>
        <v>2519.2199999999998</v>
      </c>
    </row>
    <row r="121" spans="1:9" x14ac:dyDescent="0.25">
      <c r="A121" s="1">
        <v>43238</v>
      </c>
      <c r="B121" t="s">
        <v>208</v>
      </c>
      <c r="C121" s="8">
        <v>1098</v>
      </c>
      <c r="D121" t="s">
        <v>209</v>
      </c>
      <c r="E121" s="10">
        <v>43237</v>
      </c>
      <c r="F121" s="1">
        <v>43234</v>
      </c>
      <c r="G121" s="10">
        <v>43234</v>
      </c>
      <c r="H121" s="34">
        <f t="shared" si="2"/>
        <v>3</v>
      </c>
      <c r="I121" s="14">
        <f t="shared" si="3"/>
        <v>3294</v>
      </c>
    </row>
    <row r="122" spans="1:9" x14ac:dyDescent="0.25">
      <c r="A122" s="1">
        <v>43251</v>
      </c>
      <c r="B122" t="s">
        <v>208</v>
      </c>
      <c r="C122" s="8">
        <v>175</v>
      </c>
      <c r="D122" t="s">
        <v>210</v>
      </c>
      <c r="E122" s="10">
        <v>43248</v>
      </c>
      <c r="F122" s="1">
        <v>43243</v>
      </c>
      <c r="G122" s="10">
        <v>43243</v>
      </c>
      <c r="H122" s="34">
        <f t="shared" si="2"/>
        <v>5</v>
      </c>
      <c r="I122" s="14">
        <f t="shared" si="3"/>
        <v>875</v>
      </c>
    </row>
    <row r="123" spans="1:9" x14ac:dyDescent="0.25">
      <c r="A123" s="1">
        <v>43244</v>
      </c>
      <c r="B123" t="s">
        <v>211</v>
      </c>
      <c r="C123" s="8">
        <v>2172.83</v>
      </c>
      <c r="D123" t="s">
        <v>212</v>
      </c>
      <c r="E123" s="10">
        <v>43245</v>
      </c>
      <c r="F123" s="1">
        <v>43234</v>
      </c>
      <c r="G123" s="10">
        <v>43234</v>
      </c>
      <c r="H123" s="34">
        <f t="shared" si="2"/>
        <v>11</v>
      </c>
      <c r="I123" s="14">
        <f t="shared" si="3"/>
        <v>23901.129999999997</v>
      </c>
    </row>
    <row r="124" spans="1:9" x14ac:dyDescent="0.25">
      <c r="A124" s="1">
        <v>43251</v>
      </c>
      <c r="B124" t="s">
        <v>211</v>
      </c>
      <c r="C124" s="8">
        <v>53.94</v>
      </c>
      <c r="D124" t="s">
        <v>213</v>
      </c>
      <c r="E124" s="10">
        <v>43248</v>
      </c>
      <c r="F124" s="1">
        <v>43243</v>
      </c>
      <c r="G124" s="10">
        <v>43243</v>
      </c>
      <c r="H124" s="34">
        <f t="shared" si="2"/>
        <v>5</v>
      </c>
      <c r="I124" s="14">
        <f t="shared" si="3"/>
        <v>269.7</v>
      </c>
    </row>
    <row r="125" spans="1:9" x14ac:dyDescent="0.25">
      <c r="A125" s="1">
        <v>43251</v>
      </c>
      <c r="B125" t="s">
        <v>214</v>
      </c>
      <c r="C125" s="8">
        <v>90</v>
      </c>
      <c r="D125" t="s">
        <v>215</v>
      </c>
      <c r="E125" s="10">
        <v>43248</v>
      </c>
      <c r="F125" s="1">
        <v>43240</v>
      </c>
      <c r="G125" s="10">
        <v>43240</v>
      </c>
      <c r="H125" s="34">
        <f t="shared" si="2"/>
        <v>8</v>
      </c>
      <c r="I125" s="14">
        <f t="shared" si="3"/>
        <v>720</v>
      </c>
    </row>
    <row r="126" spans="1:9" x14ac:dyDescent="0.25">
      <c r="A126" s="1">
        <v>43238</v>
      </c>
      <c r="B126" t="s">
        <v>216</v>
      </c>
      <c r="C126" s="8">
        <v>9727</v>
      </c>
      <c r="D126" t="s">
        <v>217</v>
      </c>
      <c r="E126" s="10">
        <v>43237</v>
      </c>
      <c r="F126" s="1">
        <v>43228</v>
      </c>
      <c r="G126" s="10">
        <v>43228</v>
      </c>
      <c r="H126" s="34">
        <f t="shared" si="2"/>
        <v>9</v>
      </c>
      <c r="I126" s="14">
        <f t="shared" si="3"/>
        <v>87543</v>
      </c>
    </row>
    <row r="127" spans="1:9" x14ac:dyDescent="0.25">
      <c r="A127" s="1">
        <v>43238</v>
      </c>
      <c r="B127" t="s">
        <v>218</v>
      </c>
      <c r="C127" s="8">
        <v>10324</v>
      </c>
      <c r="D127" t="s">
        <v>219</v>
      </c>
      <c r="E127" s="10">
        <v>43237</v>
      </c>
      <c r="F127" s="1">
        <v>43227</v>
      </c>
      <c r="G127" s="10">
        <v>43227</v>
      </c>
      <c r="H127" s="34">
        <f t="shared" si="2"/>
        <v>10</v>
      </c>
      <c r="I127" s="14">
        <f t="shared" si="3"/>
        <v>103240</v>
      </c>
    </row>
    <row r="128" spans="1:9" x14ac:dyDescent="0.25">
      <c r="A128" s="1">
        <v>43238</v>
      </c>
      <c r="B128" t="s">
        <v>220</v>
      </c>
      <c r="C128" s="8">
        <v>3707</v>
      </c>
      <c r="D128" t="s">
        <v>221</v>
      </c>
      <c r="E128" s="10">
        <v>43237</v>
      </c>
      <c r="F128" s="1">
        <v>43227</v>
      </c>
      <c r="G128" s="10">
        <v>43227</v>
      </c>
      <c r="H128" s="34">
        <f t="shared" si="2"/>
        <v>10</v>
      </c>
      <c r="I128" s="14">
        <f t="shared" si="3"/>
        <v>37070</v>
      </c>
    </row>
    <row r="129" spans="1:9" x14ac:dyDescent="0.25">
      <c r="A129" s="1">
        <v>43238</v>
      </c>
      <c r="B129" t="s">
        <v>222</v>
      </c>
      <c r="C129" s="8">
        <v>9092</v>
      </c>
      <c r="D129" t="s">
        <v>223</v>
      </c>
      <c r="E129" s="10">
        <v>43237</v>
      </c>
      <c r="F129" s="1">
        <v>43227</v>
      </c>
      <c r="G129" s="10">
        <v>43227</v>
      </c>
      <c r="H129" s="34">
        <f t="shared" si="2"/>
        <v>10</v>
      </c>
      <c r="I129" s="14">
        <f t="shared" si="3"/>
        <v>90920</v>
      </c>
    </row>
    <row r="130" spans="1:9" x14ac:dyDescent="0.25">
      <c r="A130" s="1">
        <v>43238</v>
      </c>
      <c r="B130" t="s">
        <v>224</v>
      </c>
      <c r="C130" s="8">
        <v>9408.5</v>
      </c>
      <c r="D130" t="s">
        <v>225</v>
      </c>
      <c r="E130" s="10">
        <v>43237</v>
      </c>
      <c r="F130" s="1">
        <v>43231</v>
      </c>
      <c r="G130" s="10">
        <v>43231</v>
      </c>
      <c r="H130" s="34">
        <f t="shared" si="2"/>
        <v>6</v>
      </c>
      <c r="I130" s="14">
        <f t="shared" si="3"/>
        <v>56451</v>
      </c>
    </row>
    <row r="131" spans="1:9" x14ac:dyDescent="0.25">
      <c r="A131" s="1">
        <v>43238</v>
      </c>
      <c r="B131" t="s">
        <v>226</v>
      </c>
      <c r="C131" s="8">
        <v>4552</v>
      </c>
      <c r="D131" t="s">
        <v>227</v>
      </c>
      <c r="E131" s="10">
        <v>43237</v>
      </c>
      <c r="F131" s="1">
        <v>43229</v>
      </c>
      <c r="G131" s="10">
        <v>43229</v>
      </c>
      <c r="H131" s="34">
        <f t="shared" si="2"/>
        <v>8</v>
      </c>
      <c r="I131" s="14">
        <f t="shared" si="3"/>
        <v>36416</v>
      </c>
    </row>
    <row r="132" spans="1:9" x14ac:dyDescent="0.25">
      <c r="A132" s="1">
        <v>43251</v>
      </c>
      <c r="B132" t="s">
        <v>228</v>
      </c>
      <c r="C132" s="8">
        <v>157.30000000000001</v>
      </c>
      <c r="D132" t="s">
        <v>229</v>
      </c>
      <c r="E132" s="10">
        <v>43248</v>
      </c>
      <c r="F132" s="1">
        <v>43234</v>
      </c>
      <c r="G132" s="10">
        <v>43234</v>
      </c>
      <c r="H132" s="34">
        <f t="shared" si="2"/>
        <v>14</v>
      </c>
      <c r="I132" s="14">
        <f t="shared" si="3"/>
        <v>2202.2000000000003</v>
      </c>
    </row>
    <row r="133" spans="1:9" x14ac:dyDescent="0.25">
      <c r="A133" s="1">
        <v>43228</v>
      </c>
      <c r="B133" t="s">
        <v>230</v>
      </c>
      <c r="C133" s="8">
        <v>270.16000000000003</v>
      </c>
      <c r="D133" t="s">
        <v>231</v>
      </c>
      <c r="E133" s="10">
        <v>43228</v>
      </c>
      <c r="F133" s="1">
        <v>43223</v>
      </c>
      <c r="G133" s="10">
        <v>43223</v>
      </c>
      <c r="H133" s="34">
        <f t="shared" ref="H133:H151" si="4">+E133-G133</f>
        <v>5</v>
      </c>
      <c r="I133" s="14">
        <f t="shared" ref="I133:I151" si="5">+H133*C133</f>
        <v>1350.8000000000002</v>
      </c>
    </row>
    <row r="134" spans="1:9" x14ac:dyDescent="0.25">
      <c r="A134" s="1">
        <v>43251</v>
      </c>
      <c r="B134" t="s">
        <v>232</v>
      </c>
      <c r="C134" s="8">
        <v>76.650000000000006</v>
      </c>
      <c r="D134" t="s">
        <v>233</v>
      </c>
      <c r="E134" s="10">
        <v>43248</v>
      </c>
      <c r="F134" s="1">
        <v>43236</v>
      </c>
      <c r="G134" s="10">
        <v>43236</v>
      </c>
      <c r="H134" s="34">
        <f t="shared" si="4"/>
        <v>12</v>
      </c>
      <c r="I134" s="14">
        <f t="shared" si="5"/>
        <v>919.80000000000007</v>
      </c>
    </row>
    <row r="135" spans="1:9" x14ac:dyDescent="0.25">
      <c r="A135" s="1">
        <v>43251</v>
      </c>
      <c r="B135" t="s">
        <v>234</v>
      </c>
      <c r="C135" s="8">
        <v>847</v>
      </c>
      <c r="D135" t="s">
        <v>235</v>
      </c>
      <c r="E135" s="10">
        <v>43248</v>
      </c>
      <c r="F135" s="1">
        <v>43236</v>
      </c>
      <c r="G135" s="10">
        <v>43236</v>
      </c>
      <c r="H135" s="34">
        <f t="shared" si="4"/>
        <v>12</v>
      </c>
      <c r="I135" s="14">
        <f t="shared" si="5"/>
        <v>10164</v>
      </c>
    </row>
    <row r="136" spans="1:9" x14ac:dyDescent="0.25">
      <c r="A136" s="1">
        <v>43251</v>
      </c>
      <c r="B136" t="s">
        <v>236</v>
      </c>
      <c r="C136" s="8">
        <v>13870.24</v>
      </c>
      <c r="D136" t="s">
        <v>237</v>
      </c>
      <c r="E136" s="10">
        <v>43248</v>
      </c>
      <c r="F136" s="1">
        <v>43221</v>
      </c>
      <c r="G136" s="10">
        <v>43221</v>
      </c>
      <c r="H136" s="34">
        <f t="shared" si="4"/>
        <v>27</v>
      </c>
      <c r="I136" s="14">
        <f t="shared" si="5"/>
        <v>374496.48</v>
      </c>
    </row>
    <row r="137" spans="1:9" x14ac:dyDescent="0.25">
      <c r="A137" s="1">
        <v>43251</v>
      </c>
      <c r="B137" t="s">
        <v>238</v>
      </c>
      <c r="C137" s="8">
        <v>1500.4</v>
      </c>
      <c r="D137" t="s">
        <v>239</v>
      </c>
      <c r="E137" s="10">
        <v>43248</v>
      </c>
      <c r="F137" s="1">
        <v>43235</v>
      </c>
      <c r="G137" s="10">
        <v>43235</v>
      </c>
      <c r="H137" s="34">
        <f t="shared" si="4"/>
        <v>13</v>
      </c>
      <c r="I137" s="14">
        <f t="shared" si="5"/>
        <v>19505.2</v>
      </c>
    </row>
    <row r="138" spans="1:9" x14ac:dyDescent="0.25">
      <c r="A138" s="1">
        <v>43251</v>
      </c>
      <c r="B138" t="s">
        <v>240</v>
      </c>
      <c r="C138" s="8">
        <v>41382</v>
      </c>
      <c r="D138" t="s">
        <v>241</v>
      </c>
      <c r="E138" s="10">
        <v>43248</v>
      </c>
      <c r="F138" s="1">
        <v>43222</v>
      </c>
      <c r="G138" s="10">
        <v>43222</v>
      </c>
      <c r="H138" s="34">
        <f t="shared" si="4"/>
        <v>26</v>
      </c>
      <c r="I138" s="14">
        <f t="shared" si="5"/>
        <v>1075932</v>
      </c>
    </row>
    <row r="139" spans="1:9" x14ac:dyDescent="0.25">
      <c r="A139" s="1">
        <v>43251</v>
      </c>
      <c r="B139" t="s">
        <v>242</v>
      </c>
      <c r="C139" s="8">
        <v>1391.49</v>
      </c>
      <c r="D139" t="s">
        <v>243</v>
      </c>
      <c r="E139" s="10">
        <v>43248</v>
      </c>
      <c r="F139" s="1">
        <v>43235</v>
      </c>
      <c r="G139" s="10">
        <v>43235</v>
      </c>
      <c r="H139" s="34">
        <f t="shared" si="4"/>
        <v>13</v>
      </c>
      <c r="I139" s="14">
        <f t="shared" si="5"/>
        <v>18089.37</v>
      </c>
    </row>
    <row r="140" spans="1:9" x14ac:dyDescent="0.25">
      <c r="A140" s="1">
        <v>43238</v>
      </c>
      <c r="B140" t="s">
        <v>244</v>
      </c>
      <c r="C140" s="8">
        <v>5159</v>
      </c>
      <c r="D140" t="s">
        <v>245</v>
      </c>
      <c r="E140" s="10">
        <v>43237</v>
      </c>
      <c r="F140" s="1">
        <v>43227</v>
      </c>
      <c r="G140" s="10">
        <v>43227</v>
      </c>
      <c r="H140" s="34">
        <f t="shared" si="4"/>
        <v>10</v>
      </c>
      <c r="I140" s="14">
        <f t="shared" si="5"/>
        <v>51590</v>
      </c>
    </row>
    <row r="141" spans="1:9" x14ac:dyDescent="0.25">
      <c r="A141" s="1">
        <v>43251</v>
      </c>
      <c r="B141" t="s">
        <v>246</v>
      </c>
      <c r="C141" s="8">
        <v>195</v>
      </c>
      <c r="D141" t="s">
        <v>247</v>
      </c>
      <c r="E141" s="10">
        <v>43248</v>
      </c>
      <c r="F141" s="1">
        <v>43231</v>
      </c>
      <c r="G141" s="10">
        <v>43231</v>
      </c>
      <c r="H141" s="34">
        <f t="shared" si="4"/>
        <v>17</v>
      </c>
      <c r="I141" s="14">
        <f t="shared" si="5"/>
        <v>3315</v>
      </c>
    </row>
    <row r="142" spans="1:9" x14ac:dyDescent="0.25">
      <c r="A142" s="1">
        <v>43251</v>
      </c>
      <c r="B142" t="s">
        <v>246</v>
      </c>
      <c r="C142" s="8">
        <v>330</v>
      </c>
      <c r="D142" t="s">
        <v>248</v>
      </c>
      <c r="E142" s="10">
        <v>43248</v>
      </c>
      <c r="F142" s="1">
        <v>43235</v>
      </c>
      <c r="G142" s="10">
        <v>43235</v>
      </c>
      <c r="H142" s="34">
        <f t="shared" si="4"/>
        <v>13</v>
      </c>
      <c r="I142" s="14">
        <f t="shared" si="5"/>
        <v>4290</v>
      </c>
    </row>
    <row r="143" spans="1:9" x14ac:dyDescent="0.25">
      <c r="A143" s="1">
        <v>43251</v>
      </c>
      <c r="B143" t="s">
        <v>249</v>
      </c>
      <c r="C143" s="8">
        <v>76.650000000000006</v>
      </c>
      <c r="D143" t="s">
        <v>250</v>
      </c>
      <c r="E143" s="10">
        <v>43248</v>
      </c>
      <c r="F143" s="1">
        <v>43224</v>
      </c>
      <c r="G143" s="10">
        <v>43224</v>
      </c>
      <c r="H143" s="34">
        <f t="shared" si="4"/>
        <v>24</v>
      </c>
      <c r="I143" s="14">
        <f t="shared" si="5"/>
        <v>1839.6000000000001</v>
      </c>
    </row>
    <row r="144" spans="1:9" x14ac:dyDescent="0.25">
      <c r="A144" s="1">
        <v>43251</v>
      </c>
      <c r="B144" t="s">
        <v>249</v>
      </c>
      <c r="C144" s="8">
        <v>76.650000000000006</v>
      </c>
      <c r="D144" t="s">
        <v>251</v>
      </c>
      <c r="E144" s="10">
        <v>43248</v>
      </c>
      <c r="F144" s="1">
        <v>43238</v>
      </c>
      <c r="G144" s="10">
        <v>43238</v>
      </c>
      <c r="H144" s="34">
        <f t="shared" si="4"/>
        <v>10</v>
      </c>
      <c r="I144" s="14">
        <f t="shared" si="5"/>
        <v>766.5</v>
      </c>
    </row>
    <row r="145" spans="1:9" x14ac:dyDescent="0.25">
      <c r="A145" s="1">
        <v>43238</v>
      </c>
      <c r="B145" t="s">
        <v>252</v>
      </c>
      <c r="C145" s="8">
        <v>3344</v>
      </c>
      <c r="D145" t="s">
        <v>253</v>
      </c>
      <c r="E145" s="10">
        <v>43237</v>
      </c>
      <c r="F145" s="1">
        <v>43235</v>
      </c>
      <c r="G145" s="10">
        <v>43235</v>
      </c>
      <c r="H145" s="34">
        <f t="shared" si="4"/>
        <v>2</v>
      </c>
      <c r="I145" s="14">
        <f t="shared" si="5"/>
        <v>6688</v>
      </c>
    </row>
    <row r="146" spans="1:9" x14ac:dyDescent="0.25">
      <c r="A146" s="1">
        <v>43238</v>
      </c>
      <c r="B146" t="s">
        <v>254</v>
      </c>
      <c r="C146" s="8">
        <v>2226</v>
      </c>
      <c r="D146" t="s">
        <v>255</v>
      </c>
      <c r="E146" s="10">
        <v>43237</v>
      </c>
      <c r="F146" s="1">
        <v>43228</v>
      </c>
      <c r="G146" s="10">
        <v>43228</v>
      </c>
      <c r="H146" s="34">
        <f t="shared" si="4"/>
        <v>9</v>
      </c>
      <c r="I146" s="14">
        <f t="shared" si="5"/>
        <v>20034</v>
      </c>
    </row>
    <row r="147" spans="1:9" x14ac:dyDescent="0.25">
      <c r="A147" s="1">
        <v>43238</v>
      </c>
      <c r="B147" t="s">
        <v>256</v>
      </c>
      <c r="C147" s="8">
        <v>3562</v>
      </c>
      <c r="D147" t="s">
        <v>257</v>
      </c>
      <c r="E147" s="10">
        <v>43237</v>
      </c>
      <c r="F147" s="1">
        <v>43222</v>
      </c>
      <c r="G147" s="10">
        <v>43222</v>
      </c>
      <c r="H147" s="34">
        <f t="shared" si="4"/>
        <v>15</v>
      </c>
      <c r="I147" s="14">
        <f t="shared" si="5"/>
        <v>53430</v>
      </c>
    </row>
    <row r="148" spans="1:9" x14ac:dyDescent="0.25">
      <c r="A148" s="1">
        <v>43251</v>
      </c>
      <c r="B148" t="s">
        <v>258</v>
      </c>
      <c r="C148" s="8">
        <v>106.25</v>
      </c>
      <c r="D148" t="s">
        <v>259</v>
      </c>
      <c r="E148" s="10">
        <v>43248</v>
      </c>
      <c r="F148" s="1">
        <v>43222</v>
      </c>
      <c r="G148" s="10">
        <v>43222</v>
      </c>
      <c r="H148" s="34">
        <f t="shared" si="4"/>
        <v>26</v>
      </c>
      <c r="I148" s="14">
        <f t="shared" si="5"/>
        <v>2762.5</v>
      </c>
    </row>
    <row r="149" spans="1:9" x14ac:dyDescent="0.25">
      <c r="A149" s="1">
        <v>43251</v>
      </c>
      <c r="B149" t="s">
        <v>260</v>
      </c>
      <c r="C149" s="8">
        <v>276.25</v>
      </c>
      <c r="D149" t="s">
        <v>261</v>
      </c>
      <c r="E149" s="10">
        <v>43248</v>
      </c>
      <c r="F149" s="1">
        <v>43231</v>
      </c>
      <c r="G149" s="10">
        <v>43231</v>
      </c>
      <c r="H149" s="34">
        <f t="shared" si="4"/>
        <v>17</v>
      </c>
      <c r="I149" s="14">
        <f t="shared" si="5"/>
        <v>4696.25</v>
      </c>
    </row>
    <row r="150" spans="1:9" x14ac:dyDescent="0.25">
      <c r="A150" s="1">
        <v>43238</v>
      </c>
      <c r="B150" t="s">
        <v>262</v>
      </c>
      <c r="C150" s="8">
        <v>2031</v>
      </c>
      <c r="D150" t="s">
        <v>263</v>
      </c>
      <c r="E150" s="10">
        <v>43237</v>
      </c>
      <c r="F150" s="1">
        <v>43228</v>
      </c>
      <c r="G150" s="10">
        <v>43228</v>
      </c>
      <c r="H150" s="34">
        <f t="shared" si="4"/>
        <v>9</v>
      </c>
      <c r="I150" s="14">
        <f t="shared" si="5"/>
        <v>18279</v>
      </c>
    </row>
    <row r="151" spans="1:9" x14ac:dyDescent="0.25">
      <c r="A151" s="1">
        <v>43251</v>
      </c>
      <c r="B151" t="s">
        <v>264</v>
      </c>
      <c r="C151" s="8">
        <v>492.8</v>
      </c>
      <c r="D151" t="s">
        <v>265</v>
      </c>
      <c r="E151" s="10">
        <v>43248</v>
      </c>
      <c r="F151" s="1">
        <v>43238</v>
      </c>
      <c r="G151" s="10">
        <v>43238</v>
      </c>
      <c r="H151" s="34">
        <f t="shared" si="4"/>
        <v>10</v>
      </c>
      <c r="I151" s="14">
        <f t="shared" si="5"/>
        <v>4928</v>
      </c>
    </row>
  </sheetData>
  <mergeCells count="1">
    <mergeCell ref="E1:G1"/>
  </mergeCells>
  <pageMargins left="0.74803149606299213" right="0.74803149606299213" top="0.98425196850393704" bottom="0.98425196850393704" header="0.51181102362204722" footer="0.51181102362204722"/>
  <pageSetup paperSize="9" scale="88" fitToHeight="0" orientation="landscape" r:id="rId1"/>
  <headerFooter>
    <oddHeader>&amp;L&amp;G</oddHeader>
    <oddFooter>&amp;C&amp;P DE &amp;N&amp;ROPERACIONES PAGADAS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workbookViewId="0">
      <selection activeCell="B1" sqref="B1"/>
    </sheetView>
  </sheetViews>
  <sheetFormatPr baseColWidth="10" defaultRowHeight="12.5" x14ac:dyDescent="0.25"/>
  <cols>
    <col min="1" max="1" width="9.90625" bestFit="1" customWidth="1"/>
    <col min="2" max="2" width="45.1796875" bestFit="1" customWidth="1"/>
    <col min="3" max="3" width="10.453125" style="15" bestFit="1" customWidth="1"/>
    <col min="4" max="4" width="27.7265625" bestFit="1" customWidth="1"/>
    <col min="5" max="7" width="9.90625" bestFit="1" customWidth="1"/>
    <col min="8" max="8" width="17.36328125" bestFit="1" customWidth="1"/>
    <col min="9" max="9" width="12" bestFit="1" customWidth="1"/>
  </cols>
  <sheetData>
    <row r="1" spans="1:10" s="2" customFormat="1" ht="70" customHeight="1" thickTop="1" thickBot="1" x14ac:dyDescent="0.3">
      <c r="C1" s="12"/>
      <c r="E1" s="42" t="s">
        <v>274</v>
      </c>
      <c r="F1" s="43"/>
      <c r="G1" s="18">
        <f>I3/C3</f>
        <v>3.2535841953957005</v>
      </c>
      <c r="H1" s="19" t="s">
        <v>269</v>
      </c>
      <c r="I1" s="20">
        <v>43251</v>
      </c>
    </row>
    <row r="2" spans="1:10" s="2" customFormat="1" ht="53" thickTop="1" thickBot="1" x14ac:dyDescent="0.3">
      <c r="A2" s="30" t="s">
        <v>0</v>
      </c>
      <c r="B2" s="21" t="s">
        <v>1</v>
      </c>
      <c r="C2" s="23" t="s">
        <v>2</v>
      </c>
      <c r="D2" s="21" t="s">
        <v>3</v>
      </c>
      <c r="E2" s="22" t="s">
        <v>5</v>
      </c>
      <c r="F2" s="21" t="s">
        <v>6</v>
      </c>
      <c r="G2" s="6" t="s">
        <v>270</v>
      </c>
      <c r="H2" s="6" t="s">
        <v>271</v>
      </c>
      <c r="I2" s="6" t="s">
        <v>272</v>
      </c>
    </row>
    <row r="3" spans="1:10" ht="13.5" thickTop="1" x14ac:dyDescent="0.3">
      <c r="A3" s="31"/>
      <c r="B3" s="2"/>
      <c r="C3" s="24">
        <f>SUM(C4:C83)</f>
        <v>236435.90999999995</v>
      </c>
      <c r="D3" s="2"/>
      <c r="E3" s="28"/>
      <c r="F3" s="2"/>
      <c r="G3" s="28"/>
      <c r="H3" s="29" t="s">
        <v>273</v>
      </c>
      <c r="I3" s="24">
        <f>SUM(I4:I83)</f>
        <v>769264.14000000013</v>
      </c>
      <c r="J3" s="15"/>
    </row>
    <row r="4" spans="1:10" x14ac:dyDescent="0.25">
      <c r="A4" s="1">
        <v>43281</v>
      </c>
      <c r="B4" t="s">
        <v>8</v>
      </c>
      <c r="C4" s="32">
        <v>1368.6200000000001</v>
      </c>
      <c r="D4" t="s">
        <v>283</v>
      </c>
      <c r="E4" s="10">
        <v>43221</v>
      </c>
      <c r="F4" t="s">
        <v>410</v>
      </c>
      <c r="G4" s="10">
        <v>43221</v>
      </c>
      <c r="H4" s="35">
        <f>I$1-E4</f>
        <v>30</v>
      </c>
      <c r="I4" s="8">
        <f>C4*H4</f>
        <v>41058.600000000006</v>
      </c>
    </row>
    <row r="5" spans="1:10" x14ac:dyDescent="0.25">
      <c r="A5" s="1">
        <v>43281</v>
      </c>
      <c r="B5" t="s">
        <v>10</v>
      </c>
      <c r="C5" s="32">
        <v>169.99</v>
      </c>
      <c r="D5" t="s">
        <v>284</v>
      </c>
      <c r="E5" s="10">
        <v>43228</v>
      </c>
      <c r="F5" t="s">
        <v>411</v>
      </c>
      <c r="G5" s="10">
        <v>43258</v>
      </c>
      <c r="H5" s="35">
        <f t="shared" ref="H5:H68" si="0">I$1-E5</f>
        <v>23</v>
      </c>
      <c r="I5" s="8">
        <f t="shared" ref="I5:I68" si="1">C5*H5</f>
        <v>3909.7700000000004</v>
      </c>
    </row>
    <row r="6" spans="1:10" x14ac:dyDescent="0.25">
      <c r="A6" s="1">
        <v>43281</v>
      </c>
      <c r="B6" t="s">
        <v>285</v>
      </c>
      <c r="C6" s="32">
        <v>240</v>
      </c>
      <c r="D6" t="s">
        <v>286</v>
      </c>
      <c r="E6" s="10">
        <v>43194</v>
      </c>
      <c r="F6" t="s">
        <v>412</v>
      </c>
      <c r="G6" s="10">
        <v>43257</v>
      </c>
      <c r="H6" s="35">
        <f t="shared" si="0"/>
        <v>57</v>
      </c>
      <c r="I6" s="8">
        <f t="shared" si="1"/>
        <v>13680</v>
      </c>
    </row>
    <row r="7" spans="1:10" x14ac:dyDescent="0.25">
      <c r="A7" s="1">
        <v>43281</v>
      </c>
      <c r="B7" t="s">
        <v>287</v>
      </c>
      <c r="C7" s="32">
        <v>965.3</v>
      </c>
      <c r="D7" t="s">
        <v>288</v>
      </c>
      <c r="E7" s="10">
        <v>43220</v>
      </c>
      <c r="F7" t="s">
        <v>413</v>
      </c>
      <c r="G7" s="10">
        <v>43258</v>
      </c>
      <c r="H7" s="35">
        <f t="shared" si="0"/>
        <v>31</v>
      </c>
      <c r="I7" s="8">
        <f t="shared" si="1"/>
        <v>29924.3</v>
      </c>
    </row>
    <row r="8" spans="1:10" x14ac:dyDescent="0.25">
      <c r="A8" s="1">
        <v>43281</v>
      </c>
      <c r="B8" t="s">
        <v>289</v>
      </c>
      <c r="C8" s="32">
        <v>21.25</v>
      </c>
      <c r="D8" t="s">
        <v>290</v>
      </c>
      <c r="E8" s="10">
        <v>43159</v>
      </c>
      <c r="F8" t="s">
        <v>414</v>
      </c>
      <c r="G8" s="10">
        <v>43250</v>
      </c>
      <c r="H8" s="35">
        <f t="shared" si="0"/>
        <v>92</v>
      </c>
      <c r="I8" s="8">
        <f t="shared" si="1"/>
        <v>1955</v>
      </c>
    </row>
    <row r="9" spans="1:10" x14ac:dyDescent="0.25">
      <c r="A9" s="1">
        <v>43281</v>
      </c>
      <c r="B9" t="s">
        <v>289</v>
      </c>
      <c r="C9" s="32">
        <v>40.799999999999997</v>
      </c>
      <c r="D9" t="s">
        <v>291</v>
      </c>
      <c r="E9" s="10">
        <v>43162</v>
      </c>
      <c r="F9" t="s">
        <v>415</v>
      </c>
      <c r="G9" s="10">
        <v>43250</v>
      </c>
      <c r="H9" s="35">
        <f t="shared" si="0"/>
        <v>89</v>
      </c>
      <c r="I9" s="8">
        <f t="shared" si="1"/>
        <v>3631.2</v>
      </c>
    </row>
    <row r="10" spans="1:10" x14ac:dyDescent="0.25">
      <c r="A10" s="1">
        <v>43281</v>
      </c>
      <c r="B10" t="s">
        <v>292</v>
      </c>
      <c r="C10" s="32">
        <v>68</v>
      </c>
      <c r="D10" t="s">
        <v>293</v>
      </c>
      <c r="E10" s="10">
        <v>43251</v>
      </c>
      <c r="F10" t="s">
        <v>416</v>
      </c>
      <c r="G10" s="10">
        <v>43251</v>
      </c>
      <c r="H10" s="35">
        <f t="shared" si="0"/>
        <v>0</v>
      </c>
      <c r="I10" s="8">
        <f t="shared" si="1"/>
        <v>0</v>
      </c>
    </row>
    <row r="11" spans="1:10" x14ac:dyDescent="0.25">
      <c r="A11" s="1">
        <v>43281</v>
      </c>
      <c r="B11" t="s">
        <v>294</v>
      </c>
      <c r="C11" s="32">
        <v>160</v>
      </c>
      <c r="D11" t="s">
        <v>295</v>
      </c>
      <c r="E11" s="10">
        <v>43251</v>
      </c>
      <c r="F11" t="s">
        <v>417</v>
      </c>
      <c r="G11" s="10">
        <v>43251</v>
      </c>
      <c r="H11" s="35">
        <f t="shared" si="0"/>
        <v>0</v>
      </c>
      <c r="I11" s="8">
        <f t="shared" si="1"/>
        <v>0</v>
      </c>
    </row>
    <row r="12" spans="1:10" x14ac:dyDescent="0.25">
      <c r="A12" s="1">
        <v>43281</v>
      </c>
      <c r="B12" t="s">
        <v>294</v>
      </c>
      <c r="C12" s="32">
        <v>160</v>
      </c>
      <c r="D12" t="s">
        <v>296</v>
      </c>
      <c r="E12" s="10">
        <v>43251</v>
      </c>
      <c r="F12" t="s">
        <v>418</v>
      </c>
      <c r="G12" s="10">
        <v>43251</v>
      </c>
      <c r="H12" s="35">
        <f t="shared" si="0"/>
        <v>0</v>
      </c>
      <c r="I12" s="8">
        <f t="shared" si="1"/>
        <v>0</v>
      </c>
    </row>
    <row r="13" spans="1:10" x14ac:dyDescent="0.25">
      <c r="A13" s="1">
        <v>43281</v>
      </c>
      <c r="B13" t="s">
        <v>297</v>
      </c>
      <c r="C13" s="32">
        <v>1298</v>
      </c>
      <c r="D13" t="s">
        <v>298</v>
      </c>
      <c r="E13" s="10">
        <v>43243</v>
      </c>
      <c r="F13" t="s">
        <v>419</v>
      </c>
      <c r="G13" s="10">
        <v>43243</v>
      </c>
      <c r="H13" s="35">
        <f t="shared" si="0"/>
        <v>8</v>
      </c>
      <c r="I13" s="8">
        <f t="shared" si="1"/>
        <v>10384</v>
      </c>
    </row>
    <row r="14" spans="1:10" x14ac:dyDescent="0.25">
      <c r="A14" s="1">
        <v>43281</v>
      </c>
      <c r="B14" t="s">
        <v>47</v>
      </c>
      <c r="C14" s="32">
        <v>50.089999999999996</v>
      </c>
      <c r="D14" t="s">
        <v>299</v>
      </c>
      <c r="E14" s="10">
        <v>43248</v>
      </c>
      <c r="F14" t="s">
        <v>420</v>
      </c>
      <c r="G14" s="10">
        <v>43257</v>
      </c>
      <c r="H14" s="35">
        <f t="shared" si="0"/>
        <v>3</v>
      </c>
      <c r="I14" s="8">
        <f t="shared" si="1"/>
        <v>150.26999999999998</v>
      </c>
    </row>
    <row r="15" spans="1:10" x14ac:dyDescent="0.25">
      <c r="A15" s="1">
        <v>43281</v>
      </c>
      <c r="B15" t="s">
        <v>300</v>
      </c>
      <c r="C15" s="32">
        <v>78798.37</v>
      </c>
      <c r="D15" t="s">
        <v>301</v>
      </c>
      <c r="E15" s="10">
        <v>43251</v>
      </c>
      <c r="F15" t="s">
        <v>421</v>
      </c>
      <c r="G15" s="10">
        <v>43251</v>
      </c>
      <c r="H15" s="35">
        <f t="shared" si="0"/>
        <v>0</v>
      </c>
      <c r="I15" s="8">
        <f t="shared" si="1"/>
        <v>0</v>
      </c>
    </row>
    <row r="16" spans="1:10" x14ac:dyDescent="0.25">
      <c r="A16" s="1">
        <v>43281</v>
      </c>
      <c r="B16" t="s">
        <v>302</v>
      </c>
      <c r="C16" s="32">
        <v>29.3</v>
      </c>
      <c r="D16" t="s">
        <v>303</v>
      </c>
      <c r="E16" s="10">
        <v>43241</v>
      </c>
      <c r="F16" t="s">
        <v>422</v>
      </c>
      <c r="G16" s="10">
        <v>43252</v>
      </c>
      <c r="H16" s="35">
        <f t="shared" si="0"/>
        <v>10</v>
      </c>
      <c r="I16" s="8">
        <f t="shared" si="1"/>
        <v>293</v>
      </c>
    </row>
    <row r="17" spans="1:9" x14ac:dyDescent="0.25">
      <c r="A17" s="1">
        <v>43281</v>
      </c>
      <c r="B17" t="s">
        <v>55</v>
      </c>
      <c r="C17" s="32">
        <v>48.8</v>
      </c>
      <c r="D17" t="s">
        <v>304</v>
      </c>
      <c r="E17" s="10">
        <v>43130</v>
      </c>
      <c r="F17" t="s">
        <v>423</v>
      </c>
      <c r="G17" s="10">
        <v>43262</v>
      </c>
      <c r="H17" s="35">
        <f t="shared" si="0"/>
        <v>121</v>
      </c>
      <c r="I17" s="8">
        <f t="shared" si="1"/>
        <v>5904.7999999999993</v>
      </c>
    </row>
    <row r="18" spans="1:9" x14ac:dyDescent="0.25">
      <c r="A18" s="1">
        <v>43281</v>
      </c>
      <c r="B18" t="s">
        <v>305</v>
      </c>
      <c r="C18" s="32">
        <v>1562.91</v>
      </c>
      <c r="D18" t="s">
        <v>306</v>
      </c>
      <c r="E18" s="10">
        <v>43223</v>
      </c>
      <c r="F18" t="s">
        <v>424</v>
      </c>
      <c r="G18" s="10">
        <v>43251</v>
      </c>
      <c r="H18" s="35">
        <f t="shared" si="0"/>
        <v>28</v>
      </c>
      <c r="I18" s="8">
        <f t="shared" si="1"/>
        <v>43761.48</v>
      </c>
    </row>
    <row r="19" spans="1:9" x14ac:dyDescent="0.25">
      <c r="A19" s="1">
        <v>43281</v>
      </c>
      <c r="B19" t="s">
        <v>307</v>
      </c>
      <c r="C19" s="32">
        <v>10983.39</v>
      </c>
      <c r="D19" t="s">
        <v>308</v>
      </c>
      <c r="E19" s="10">
        <v>43251</v>
      </c>
      <c r="F19" t="s">
        <v>425</v>
      </c>
      <c r="G19" s="10">
        <v>43251</v>
      </c>
      <c r="H19" s="35">
        <f t="shared" si="0"/>
        <v>0</v>
      </c>
      <c r="I19" s="8">
        <f t="shared" si="1"/>
        <v>0</v>
      </c>
    </row>
    <row r="20" spans="1:9" x14ac:dyDescent="0.25">
      <c r="A20" s="1">
        <v>43281</v>
      </c>
      <c r="B20" t="s">
        <v>307</v>
      </c>
      <c r="C20" s="32">
        <v>10415.630000000001</v>
      </c>
      <c r="D20" t="s">
        <v>309</v>
      </c>
      <c r="E20" s="10">
        <v>43251</v>
      </c>
      <c r="F20" t="s">
        <v>426</v>
      </c>
      <c r="G20" s="10">
        <v>43251</v>
      </c>
      <c r="H20" s="35">
        <f t="shared" si="0"/>
        <v>0</v>
      </c>
      <c r="I20" s="8">
        <f t="shared" si="1"/>
        <v>0</v>
      </c>
    </row>
    <row r="21" spans="1:9" x14ac:dyDescent="0.25">
      <c r="A21" s="1">
        <v>43281</v>
      </c>
      <c r="B21" t="s">
        <v>310</v>
      </c>
      <c r="C21" s="32">
        <v>70.05</v>
      </c>
      <c r="D21" t="s">
        <v>311</v>
      </c>
      <c r="E21" s="10">
        <v>43194</v>
      </c>
      <c r="F21" t="s">
        <v>427</v>
      </c>
      <c r="G21" s="10">
        <v>43250</v>
      </c>
      <c r="H21" s="35">
        <f t="shared" si="0"/>
        <v>57</v>
      </c>
      <c r="I21" s="8">
        <f t="shared" si="1"/>
        <v>3992.85</v>
      </c>
    </row>
    <row r="22" spans="1:9" x14ac:dyDescent="0.25">
      <c r="A22" s="1">
        <v>43281</v>
      </c>
      <c r="B22" t="s">
        <v>312</v>
      </c>
      <c r="C22" s="32">
        <v>61.230000000000004</v>
      </c>
      <c r="D22" t="s">
        <v>313</v>
      </c>
      <c r="E22" s="10">
        <v>43244</v>
      </c>
      <c r="F22" t="s">
        <v>428</v>
      </c>
      <c r="G22" s="10">
        <v>43255</v>
      </c>
      <c r="H22" s="35">
        <f t="shared" si="0"/>
        <v>7</v>
      </c>
      <c r="I22" s="8">
        <f t="shared" si="1"/>
        <v>428.61</v>
      </c>
    </row>
    <row r="23" spans="1:9" x14ac:dyDescent="0.25">
      <c r="A23" s="1">
        <v>43281</v>
      </c>
      <c r="B23" t="s">
        <v>314</v>
      </c>
      <c r="C23" s="32">
        <v>2223.38</v>
      </c>
      <c r="D23" t="s">
        <v>315</v>
      </c>
      <c r="E23" s="10">
        <v>43251</v>
      </c>
      <c r="F23" t="s">
        <v>429</v>
      </c>
      <c r="G23" s="10">
        <v>43259</v>
      </c>
      <c r="H23" s="35">
        <f t="shared" si="0"/>
        <v>0</v>
      </c>
      <c r="I23" s="8">
        <f t="shared" si="1"/>
        <v>0</v>
      </c>
    </row>
    <row r="24" spans="1:9" x14ac:dyDescent="0.25">
      <c r="A24" s="1">
        <v>43281</v>
      </c>
      <c r="B24" t="s">
        <v>314</v>
      </c>
      <c r="C24" s="32">
        <v>88.33</v>
      </c>
      <c r="D24" t="s">
        <v>316</v>
      </c>
      <c r="E24" s="10">
        <v>43251</v>
      </c>
      <c r="F24" t="s">
        <v>430</v>
      </c>
      <c r="G24" s="10">
        <v>43262</v>
      </c>
      <c r="H24" s="35">
        <f t="shared" si="0"/>
        <v>0</v>
      </c>
      <c r="I24" s="8">
        <f t="shared" si="1"/>
        <v>0</v>
      </c>
    </row>
    <row r="25" spans="1:9" x14ac:dyDescent="0.25">
      <c r="A25" s="1">
        <v>43281</v>
      </c>
      <c r="B25" t="s">
        <v>317</v>
      </c>
      <c r="C25" s="32">
        <v>25.5</v>
      </c>
      <c r="D25" t="s">
        <v>318</v>
      </c>
      <c r="E25" s="10">
        <v>43146</v>
      </c>
      <c r="F25" t="s">
        <v>431</v>
      </c>
      <c r="G25" s="10">
        <v>43255</v>
      </c>
      <c r="H25" s="35">
        <f t="shared" si="0"/>
        <v>105</v>
      </c>
      <c r="I25" s="8">
        <f t="shared" si="1"/>
        <v>2677.5</v>
      </c>
    </row>
    <row r="26" spans="1:9" x14ac:dyDescent="0.25">
      <c r="A26" s="1">
        <v>43281</v>
      </c>
      <c r="B26" t="s">
        <v>319</v>
      </c>
      <c r="C26" s="32">
        <v>405.2</v>
      </c>
      <c r="D26" t="s">
        <v>320</v>
      </c>
      <c r="E26" s="10">
        <v>43251</v>
      </c>
      <c r="F26" t="s">
        <v>432</v>
      </c>
      <c r="G26" s="10">
        <v>43259</v>
      </c>
      <c r="H26" s="35">
        <f t="shared" si="0"/>
        <v>0</v>
      </c>
      <c r="I26" s="8">
        <f t="shared" si="1"/>
        <v>0</v>
      </c>
    </row>
    <row r="27" spans="1:9" x14ac:dyDescent="0.25">
      <c r="A27" s="1">
        <v>43281</v>
      </c>
      <c r="B27" t="s">
        <v>319</v>
      </c>
      <c r="C27" s="32">
        <v>42.5</v>
      </c>
      <c r="D27" t="s">
        <v>321</v>
      </c>
      <c r="E27" s="10">
        <v>43251</v>
      </c>
      <c r="F27" t="s">
        <v>433</v>
      </c>
      <c r="G27" s="10">
        <v>43258</v>
      </c>
      <c r="H27" s="35">
        <f t="shared" si="0"/>
        <v>0</v>
      </c>
      <c r="I27" s="8">
        <f t="shared" si="1"/>
        <v>0</v>
      </c>
    </row>
    <row r="28" spans="1:9" x14ac:dyDescent="0.25">
      <c r="A28" s="1">
        <v>43281</v>
      </c>
      <c r="B28" t="s">
        <v>322</v>
      </c>
      <c r="C28" s="32">
        <v>607.04</v>
      </c>
      <c r="D28" t="s">
        <v>323</v>
      </c>
      <c r="E28" s="10">
        <v>43250</v>
      </c>
      <c r="F28" t="s">
        <v>434</v>
      </c>
      <c r="G28" s="10">
        <v>43256</v>
      </c>
      <c r="H28" s="35">
        <f t="shared" si="0"/>
        <v>1</v>
      </c>
      <c r="I28" s="8">
        <f t="shared" si="1"/>
        <v>607.04</v>
      </c>
    </row>
    <row r="29" spans="1:9" x14ac:dyDescent="0.25">
      <c r="A29" s="1">
        <v>43281</v>
      </c>
      <c r="B29" t="s">
        <v>324</v>
      </c>
      <c r="C29" s="32">
        <v>22550.99</v>
      </c>
      <c r="D29" t="s">
        <v>325</v>
      </c>
      <c r="E29" s="10">
        <v>43251</v>
      </c>
      <c r="F29" t="s">
        <v>435</v>
      </c>
      <c r="G29" s="10">
        <v>43251</v>
      </c>
      <c r="H29" s="35">
        <f t="shared" si="0"/>
        <v>0</v>
      </c>
      <c r="I29" s="8">
        <f t="shared" si="1"/>
        <v>0</v>
      </c>
    </row>
    <row r="30" spans="1:9" x14ac:dyDescent="0.25">
      <c r="A30" s="1">
        <v>43281</v>
      </c>
      <c r="B30" t="s">
        <v>112</v>
      </c>
      <c r="C30" s="32">
        <v>198</v>
      </c>
      <c r="D30" t="s">
        <v>326</v>
      </c>
      <c r="E30" s="10">
        <v>43242</v>
      </c>
      <c r="F30" t="s">
        <v>436</v>
      </c>
      <c r="G30" s="10">
        <v>43250</v>
      </c>
      <c r="H30" s="35">
        <f t="shared" si="0"/>
        <v>9</v>
      </c>
      <c r="I30" s="8">
        <f t="shared" si="1"/>
        <v>1782</v>
      </c>
    </row>
    <row r="31" spans="1:9" x14ac:dyDescent="0.25">
      <c r="A31" s="1">
        <v>43281</v>
      </c>
      <c r="B31" t="s">
        <v>118</v>
      </c>
      <c r="C31" s="32">
        <v>1497.38</v>
      </c>
      <c r="D31" t="s">
        <v>327</v>
      </c>
      <c r="E31" s="10">
        <v>43251</v>
      </c>
      <c r="F31" t="s">
        <v>437</v>
      </c>
      <c r="G31" s="10">
        <v>43259</v>
      </c>
      <c r="H31" s="35">
        <f t="shared" si="0"/>
        <v>0</v>
      </c>
      <c r="I31" s="8">
        <f t="shared" si="1"/>
        <v>0</v>
      </c>
    </row>
    <row r="32" spans="1:9" x14ac:dyDescent="0.25">
      <c r="A32" s="1">
        <v>43281</v>
      </c>
      <c r="B32" t="s">
        <v>328</v>
      </c>
      <c r="C32" s="32">
        <v>8349</v>
      </c>
      <c r="D32" t="s">
        <v>329</v>
      </c>
      <c r="E32" s="10">
        <v>43250</v>
      </c>
      <c r="F32" t="s">
        <v>438</v>
      </c>
      <c r="G32" s="10">
        <v>43257</v>
      </c>
      <c r="H32" s="35">
        <f t="shared" si="0"/>
        <v>1</v>
      </c>
      <c r="I32" s="8">
        <f t="shared" si="1"/>
        <v>8349</v>
      </c>
    </row>
    <row r="33" spans="1:9" x14ac:dyDescent="0.25">
      <c r="A33" s="1">
        <v>43281</v>
      </c>
      <c r="B33" t="s">
        <v>330</v>
      </c>
      <c r="C33" s="32">
        <v>3817.2</v>
      </c>
      <c r="D33" t="s">
        <v>331</v>
      </c>
      <c r="E33" s="10">
        <v>43248</v>
      </c>
      <c r="F33" t="s">
        <v>439</v>
      </c>
      <c r="G33" s="10">
        <v>43250</v>
      </c>
      <c r="H33" s="35">
        <f t="shared" si="0"/>
        <v>3</v>
      </c>
      <c r="I33" s="8">
        <f t="shared" si="1"/>
        <v>11451.599999999999</v>
      </c>
    </row>
    <row r="34" spans="1:9" x14ac:dyDescent="0.25">
      <c r="A34" s="1">
        <v>43281</v>
      </c>
      <c r="B34" t="s">
        <v>332</v>
      </c>
      <c r="C34" s="32">
        <v>166.98</v>
      </c>
      <c r="D34" t="s">
        <v>333</v>
      </c>
      <c r="E34" s="10">
        <v>43231</v>
      </c>
      <c r="F34" t="s">
        <v>440</v>
      </c>
      <c r="G34" s="10">
        <v>43257</v>
      </c>
      <c r="H34" s="35">
        <f t="shared" si="0"/>
        <v>20</v>
      </c>
      <c r="I34" s="8">
        <f t="shared" si="1"/>
        <v>3339.6</v>
      </c>
    </row>
    <row r="35" spans="1:9" x14ac:dyDescent="0.25">
      <c r="A35" s="1">
        <v>43281</v>
      </c>
      <c r="B35" t="s">
        <v>332</v>
      </c>
      <c r="C35" s="32">
        <v>484</v>
      </c>
      <c r="D35" t="s">
        <v>334</v>
      </c>
      <c r="E35" s="10">
        <v>43244</v>
      </c>
      <c r="F35" t="s">
        <v>441</v>
      </c>
      <c r="G35" s="10">
        <v>43251</v>
      </c>
      <c r="H35" s="35">
        <f t="shared" si="0"/>
        <v>7</v>
      </c>
      <c r="I35" s="8">
        <f t="shared" si="1"/>
        <v>3388</v>
      </c>
    </row>
    <row r="36" spans="1:9" x14ac:dyDescent="0.25">
      <c r="A36" s="1">
        <v>43281</v>
      </c>
      <c r="B36" t="s">
        <v>120</v>
      </c>
      <c r="C36" s="32">
        <v>255</v>
      </c>
      <c r="D36" t="s">
        <v>335</v>
      </c>
      <c r="E36" s="10">
        <v>43244</v>
      </c>
      <c r="F36" t="s">
        <v>442</v>
      </c>
      <c r="G36" s="10">
        <v>43250</v>
      </c>
      <c r="H36" s="35">
        <f t="shared" si="0"/>
        <v>7</v>
      </c>
      <c r="I36" s="8">
        <f t="shared" si="1"/>
        <v>1785</v>
      </c>
    </row>
    <row r="37" spans="1:9" x14ac:dyDescent="0.25">
      <c r="A37" s="1">
        <v>43281</v>
      </c>
      <c r="B37" t="s">
        <v>126</v>
      </c>
      <c r="C37" s="32">
        <v>77</v>
      </c>
      <c r="D37" t="s">
        <v>336</v>
      </c>
      <c r="E37" s="10">
        <v>43238</v>
      </c>
      <c r="F37" t="s">
        <v>443</v>
      </c>
      <c r="G37" s="10">
        <v>43250</v>
      </c>
      <c r="H37" s="35">
        <f t="shared" si="0"/>
        <v>13</v>
      </c>
      <c r="I37" s="8">
        <f t="shared" si="1"/>
        <v>1001</v>
      </c>
    </row>
    <row r="38" spans="1:9" x14ac:dyDescent="0.25">
      <c r="A38" s="1">
        <v>43281</v>
      </c>
      <c r="B38" t="s">
        <v>337</v>
      </c>
      <c r="C38" s="32">
        <v>2969.92</v>
      </c>
      <c r="D38" t="s">
        <v>338</v>
      </c>
      <c r="E38" s="10">
        <v>43250</v>
      </c>
      <c r="F38" t="s">
        <v>444</v>
      </c>
      <c r="G38" s="10">
        <v>43256</v>
      </c>
      <c r="H38" s="35">
        <f t="shared" si="0"/>
        <v>1</v>
      </c>
      <c r="I38" s="8">
        <f t="shared" si="1"/>
        <v>2969.92</v>
      </c>
    </row>
    <row r="39" spans="1:9" x14ac:dyDescent="0.25">
      <c r="A39" s="1">
        <v>43281</v>
      </c>
      <c r="B39" t="s">
        <v>128</v>
      </c>
      <c r="C39" s="32">
        <v>519.09</v>
      </c>
      <c r="D39" t="s">
        <v>339</v>
      </c>
      <c r="E39" s="10">
        <v>43250</v>
      </c>
      <c r="F39" t="s">
        <v>445</v>
      </c>
      <c r="G39" s="10">
        <v>43250</v>
      </c>
      <c r="H39" s="35">
        <f t="shared" si="0"/>
        <v>1</v>
      </c>
      <c r="I39" s="8">
        <f t="shared" si="1"/>
        <v>519.09</v>
      </c>
    </row>
    <row r="40" spans="1:9" x14ac:dyDescent="0.25">
      <c r="A40" s="1">
        <v>43281</v>
      </c>
      <c r="B40" t="s">
        <v>340</v>
      </c>
      <c r="C40" s="32">
        <v>70</v>
      </c>
      <c r="D40" t="s">
        <v>341</v>
      </c>
      <c r="E40" s="10">
        <v>43131</v>
      </c>
      <c r="F40" t="s">
        <v>446</v>
      </c>
      <c r="G40" s="10">
        <v>43262</v>
      </c>
      <c r="H40" s="35">
        <f t="shared" si="0"/>
        <v>120</v>
      </c>
      <c r="I40" s="8">
        <f t="shared" si="1"/>
        <v>8400</v>
      </c>
    </row>
    <row r="41" spans="1:9" x14ac:dyDescent="0.25">
      <c r="A41" s="1">
        <v>43281</v>
      </c>
      <c r="B41" t="s">
        <v>340</v>
      </c>
      <c r="C41" s="32">
        <v>127.05</v>
      </c>
      <c r="D41" t="s">
        <v>342</v>
      </c>
      <c r="E41" s="10">
        <v>43250</v>
      </c>
      <c r="F41" t="s">
        <v>447</v>
      </c>
      <c r="G41" s="10">
        <v>43250</v>
      </c>
      <c r="H41" s="35">
        <f t="shared" si="0"/>
        <v>1</v>
      </c>
      <c r="I41" s="8">
        <f t="shared" si="1"/>
        <v>127.05</v>
      </c>
    </row>
    <row r="42" spans="1:9" x14ac:dyDescent="0.25">
      <c r="A42" s="1">
        <v>43281</v>
      </c>
      <c r="B42" t="s">
        <v>343</v>
      </c>
      <c r="C42" s="32">
        <v>627</v>
      </c>
      <c r="D42" t="s">
        <v>344</v>
      </c>
      <c r="E42" s="10">
        <v>43245</v>
      </c>
      <c r="F42" t="s">
        <v>448</v>
      </c>
      <c r="G42" s="10">
        <v>43249</v>
      </c>
      <c r="H42" s="35">
        <f t="shared" si="0"/>
        <v>6</v>
      </c>
      <c r="I42" s="8">
        <f t="shared" si="1"/>
        <v>3762</v>
      </c>
    </row>
    <row r="43" spans="1:9" x14ac:dyDescent="0.25">
      <c r="A43" s="1">
        <v>43281</v>
      </c>
      <c r="B43" t="s">
        <v>345</v>
      </c>
      <c r="C43" s="32">
        <v>1300</v>
      </c>
      <c r="D43" t="s">
        <v>346</v>
      </c>
      <c r="E43" s="10">
        <v>43250</v>
      </c>
      <c r="F43" t="s">
        <v>449</v>
      </c>
      <c r="G43" s="10">
        <v>43250</v>
      </c>
      <c r="H43" s="35">
        <f t="shared" si="0"/>
        <v>1</v>
      </c>
      <c r="I43" s="8">
        <f t="shared" si="1"/>
        <v>1300</v>
      </c>
    </row>
    <row r="44" spans="1:9" x14ac:dyDescent="0.25">
      <c r="A44" s="1">
        <v>43281</v>
      </c>
      <c r="B44" t="s">
        <v>345</v>
      </c>
      <c r="C44" s="32">
        <v>3484.8</v>
      </c>
      <c r="D44" t="s">
        <v>347</v>
      </c>
      <c r="E44" s="10">
        <v>43250</v>
      </c>
      <c r="F44" t="s">
        <v>450</v>
      </c>
      <c r="G44" s="10">
        <v>43250</v>
      </c>
      <c r="H44" s="35">
        <f t="shared" si="0"/>
        <v>1</v>
      </c>
      <c r="I44" s="8">
        <f t="shared" si="1"/>
        <v>3484.8</v>
      </c>
    </row>
    <row r="45" spans="1:9" x14ac:dyDescent="0.25">
      <c r="A45" s="1">
        <v>43281</v>
      </c>
      <c r="B45" t="s">
        <v>348</v>
      </c>
      <c r="C45" s="32">
        <v>453.75</v>
      </c>
      <c r="D45" t="s">
        <v>349</v>
      </c>
      <c r="E45" s="10">
        <v>43250</v>
      </c>
      <c r="F45" t="s">
        <v>451</v>
      </c>
      <c r="G45" s="10">
        <v>43250</v>
      </c>
      <c r="H45" s="35">
        <f t="shared" si="0"/>
        <v>1</v>
      </c>
      <c r="I45" s="8">
        <f t="shared" si="1"/>
        <v>453.75</v>
      </c>
    </row>
    <row r="46" spans="1:9" x14ac:dyDescent="0.25">
      <c r="A46" s="1">
        <v>43281</v>
      </c>
      <c r="B46" t="s">
        <v>350</v>
      </c>
      <c r="C46" s="32">
        <v>331.29</v>
      </c>
      <c r="D46" t="s">
        <v>351</v>
      </c>
      <c r="E46" s="10">
        <v>43251</v>
      </c>
      <c r="F46" t="s">
        <v>452</v>
      </c>
      <c r="G46" s="10">
        <v>43251</v>
      </c>
      <c r="H46" s="35">
        <f t="shared" si="0"/>
        <v>0</v>
      </c>
      <c r="I46" s="8">
        <f t="shared" si="1"/>
        <v>0</v>
      </c>
    </row>
    <row r="47" spans="1:9" x14ac:dyDescent="0.25">
      <c r="A47" s="1">
        <v>43281</v>
      </c>
      <c r="B47" t="s">
        <v>350</v>
      </c>
      <c r="C47" s="32">
        <v>326.88</v>
      </c>
      <c r="D47" t="s">
        <v>352</v>
      </c>
      <c r="E47" s="10">
        <v>43251</v>
      </c>
      <c r="F47" t="s">
        <v>453</v>
      </c>
      <c r="G47" s="10">
        <v>43251</v>
      </c>
      <c r="H47" s="35">
        <f t="shared" si="0"/>
        <v>0</v>
      </c>
      <c r="I47" s="8">
        <f t="shared" si="1"/>
        <v>0</v>
      </c>
    </row>
    <row r="48" spans="1:9" x14ac:dyDescent="0.25">
      <c r="A48" s="1">
        <v>43281</v>
      </c>
      <c r="B48" t="s">
        <v>181</v>
      </c>
      <c r="C48" s="32">
        <v>195.79999999999998</v>
      </c>
      <c r="D48" t="s">
        <v>353</v>
      </c>
      <c r="E48" s="10">
        <v>43251</v>
      </c>
      <c r="F48" t="s">
        <v>454</v>
      </c>
      <c r="G48" s="10">
        <v>43251</v>
      </c>
      <c r="H48" s="35">
        <f t="shared" si="0"/>
        <v>0</v>
      </c>
      <c r="I48" s="8">
        <f t="shared" si="1"/>
        <v>0</v>
      </c>
    </row>
    <row r="49" spans="1:9" x14ac:dyDescent="0.25">
      <c r="A49" s="1">
        <v>43281</v>
      </c>
      <c r="B49" t="s">
        <v>354</v>
      </c>
      <c r="C49" s="32">
        <v>791.55</v>
      </c>
      <c r="D49" t="s">
        <v>355</v>
      </c>
      <c r="E49" s="10">
        <v>43248</v>
      </c>
      <c r="F49" t="s">
        <v>455</v>
      </c>
      <c r="G49" s="10">
        <v>43256</v>
      </c>
      <c r="H49" s="35">
        <f t="shared" si="0"/>
        <v>3</v>
      </c>
      <c r="I49" s="8">
        <f t="shared" si="1"/>
        <v>2374.6499999999996</v>
      </c>
    </row>
    <row r="50" spans="1:9" x14ac:dyDescent="0.25">
      <c r="A50" s="1">
        <v>43281</v>
      </c>
      <c r="B50" t="s">
        <v>356</v>
      </c>
      <c r="C50" s="32">
        <v>2662</v>
      </c>
      <c r="D50" t="s">
        <v>357</v>
      </c>
      <c r="E50" s="10">
        <v>43199</v>
      </c>
      <c r="F50" t="s">
        <v>456</v>
      </c>
      <c r="G50" s="10">
        <v>43250</v>
      </c>
      <c r="H50" s="35">
        <f t="shared" si="0"/>
        <v>52</v>
      </c>
      <c r="I50" s="8">
        <f t="shared" si="1"/>
        <v>138424</v>
      </c>
    </row>
    <row r="51" spans="1:9" x14ac:dyDescent="0.25">
      <c r="A51" s="1">
        <v>43281</v>
      </c>
      <c r="B51" t="s">
        <v>356</v>
      </c>
      <c r="C51" s="32">
        <v>2662</v>
      </c>
      <c r="D51" t="s">
        <v>358</v>
      </c>
      <c r="E51" s="10">
        <v>43229</v>
      </c>
      <c r="F51" t="s">
        <v>457</v>
      </c>
      <c r="G51" s="10">
        <v>43229</v>
      </c>
      <c r="H51" s="35">
        <f t="shared" si="0"/>
        <v>22</v>
      </c>
      <c r="I51" s="8">
        <f t="shared" si="1"/>
        <v>58564</v>
      </c>
    </row>
    <row r="52" spans="1:9" x14ac:dyDescent="0.25">
      <c r="A52" s="1">
        <v>43281</v>
      </c>
      <c r="B52" t="s">
        <v>356</v>
      </c>
      <c r="C52" s="32">
        <v>2963.52</v>
      </c>
      <c r="D52" t="s">
        <v>359</v>
      </c>
      <c r="E52" s="10">
        <v>43250</v>
      </c>
      <c r="F52" t="s">
        <v>458</v>
      </c>
      <c r="G52" s="10">
        <v>43250</v>
      </c>
      <c r="H52" s="35">
        <f t="shared" si="0"/>
        <v>1</v>
      </c>
      <c r="I52" s="8">
        <f t="shared" si="1"/>
        <v>2963.52</v>
      </c>
    </row>
    <row r="53" spans="1:9" x14ac:dyDescent="0.25">
      <c r="A53" s="1">
        <v>43281</v>
      </c>
      <c r="B53" t="s">
        <v>185</v>
      </c>
      <c r="C53" s="32">
        <v>162.69999999999999</v>
      </c>
      <c r="D53" t="s">
        <v>360</v>
      </c>
      <c r="E53" s="10">
        <v>43250</v>
      </c>
      <c r="F53" t="s">
        <v>459</v>
      </c>
      <c r="G53" s="10">
        <v>43250</v>
      </c>
      <c r="H53" s="35">
        <f t="shared" si="0"/>
        <v>1</v>
      </c>
      <c r="I53" s="8">
        <f t="shared" si="1"/>
        <v>162.69999999999999</v>
      </c>
    </row>
    <row r="54" spans="1:9" x14ac:dyDescent="0.25">
      <c r="A54" s="1">
        <v>43281</v>
      </c>
      <c r="B54" t="s">
        <v>361</v>
      </c>
      <c r="C54" s="32">
        <v>50</v>
      </c>
      <c r="D54" t="s">
        <v>362</v>
      </c>
      <c r="E54" s="10">
        <v>43241</v>
      </c>
      <c r="F54" t="s">
        <v>460</v>
      </c>
      <c r="G54" s="10">
        <v>43256</v>
      </c>
      <c r="H54" s="35">
        <f t="shared" si="0"/>
        <v>10</v>
      </c>
      <c r="I54" s="8">
        <f t="shared" si="1"/>
        <v>500</v>
      </c>
    </row>
    <row r="55" spans="1:9" x14ac:dyDescent="0.25">
      <c r="A55" s="1">
        <v>43281</v>
      </c>
      <c r="B55" t="s">
        <v>363</v>
      </c>
      <c r="C55" s="32">
        <v>152.99</v>
      </c>
      <c r="D55" t="s">
        <v>364</v>
      </c>
      <c r="E55" s="10">
        <v>43190</v>
      </c>
      <c r="F55" t="s">
        <v>461</v>
      </c>
      <c r="G55" s="10">
        <v>43252</v>
      </c>
      <c r="H55" s="35">
        <f t="shared" si="0"/>
        <v>61</v>
      </c>
      <c r="I55" s="8">
        <f t="shared" si="1"/>
        <v>9332.3900000000012</v>
      </c>
    </row>
    <row r="56" spans="1:9" x14ac:dyDescent="0.25">
      <c r="A56" s="1">
        <v>43281</v>
      </c>
      <c r="B56" t="s">
        <v>365</v>
      </c>
      <c r="C56" s="32">
        <v>410</v>
      </c>
      <c r="D56" t="s">
        <v>366</v>
      </c>
      <c r="E56" s="10">
        <v>43245</v>
      </c>
      <c r="F56" t="s">
        <v>462</v>
      </c>
      <c r="G56" s="10">
        <v>43245</v>
      </c>
      <c r="H56" s="35">
        <f t="shared" si="0"/>
        <v>6</v>
      </c>
      <c r="I56" s="8">
        <f t="shared" si="1"/>
        <v>2460</v>
      </c>
    </row>
    <row r="57" spans="1:9" x14ac:dyDescent="0.25">
      <c r="A57" s="1">
        <v>43281</v>
      </c>
      <c r="B57" t="s">
        <v>197</v>
      </c>
      <c r="C57" s="32">
        <v>181.8</v>
      </c>
      <c r="D57" t="s">
        <v>367</v>
      </c>
      <c r="E57" s="10">
        <v>43168</v>
      </c>
      <c r="F57" t="s">
        <v>463</v>
      </c>
      <c r="G57" s="10">
        <v>43251</v>
      </c>
      <c r="H57" s="35">
        <f t="shared" si="0"/>
        <v>83</v>
      </c>
      <c r="I57" s="8">
        <f t="shared" si="1"/>
        <v>15089.400000000001</v>
      </c>
    </row>
    <row r="58" spans="1:9" x14ac:dyDescent="0.25">
      <c r="A58" s="1">
        <v>43281</v>
      </c>
      <c r="B58" t="s">
        <v>197</v>
      </c>
      <c r="C58" s="32">
        <v>509.04999999999995</v>
      </c>
      <c r="D58" t="s">
        <v>368</v>
      </c>
      <c r="E58" s="10">
        <v>43195</v>
      </c>
      <c r="F58" t="s">
        <v>464</v>
      </c>
      <c r="G58" s="10">
        <v>43251</v>
      </c>
      <c r="H58" s="35">
        <f t="shared" si="0"/>
        <v>56</v>
      </c>
      <c r="I58" s="8">
        <f t="shared" si="1"/>
        <v>28506.799999999996</v>
      </c>
    </row>
    <row r="59" spans="1:9" x14ac:dyDescent="0.25">
      <c r="A59" s="1">
        <v>43281</v>
      </c>
      <c r="B59" t="s">
        <v>197</v>
      </c>
      <c r="C59" s="32">
        <v>509.04999999999995</v>
      </c>
      <c r="D59" t="s">
        <v>369</v>
      </c>
      <c r="E59" s="10">
        <v>43236</v>
      </c>
      <c r="F59" t="s">
        <v>465</v>
      </c>
      <c r="G59" s="10">
        <v>43251</v>
      </c>
      <c r="H59" s="35">
        <f t="shared" si="0"/>
        <v>15</v>
      </c>
      <c r="I59" s="8">
        <f t="shared" si="1"/>
        <v>7635.7499999999991</v>
      </c>
    </row>
    <row r="60" spans="1:9" x14ac:dyDescent="0.25">
      <c r="A60" s="1">
        <v>43281</v>
      </c>
      <c r="B60" t="s">
        <v>370</v>
      </c>
      <c r="C60" s="32">
        <v>4971.12</v>
      </c>
      <c r="D60" t="s">
        <v>371</v>
      </c>
      <c r="E60" s="10">
        <v>43251</v>
      </c>
      <c r="F60" t="s">
        <v>466</v>
      </c>
      <c r="G60" s="10">
        <v>43251</v>
      </c>
      <c r="H60" s="35">
        <f t="shared" si="0"/>
        <v>0</v>
      </c>
      <c r="I60" s="8">
        <f t="shared" si="1"/>
        <v>0</v>
      </c>
    </row>
    <row r="61" spans="1:9" x14ac:dyDescent="0.25">
      <c r="A61" s="1">
        <v>43281</v>
      </c>
      <c r="B61" t="s">
        <v>370</v>
      </c>
      <c r="C61" s="32">
        <v>80.919999999999987</v>
      </c>
      <c r="D61" t="s">
        <v>372</v>
      </c>
      <c r="E61" s="10">
        <v>43251</v>
      </c>
      <c r="F61" t="s">
        <v>467</v>
      </c>
      <c r="G61" s="10">
        <v>43251</v>
      </c>
      <c r="H61" s="35">
        <f t="shared" si="0"/>
        <v>0</v>
      </c>
      <c r="I61" s="8">
        <f t="shared" si="1"/>
        <v>0</v>
      </c>
    </row>
    <row r="62" spans="1:9" x14ac:dyDescent="0.25">
      <c r="A62" s="1">
        <v>43281</v>
      </c>
      <c r="B62" t="s">
        <v>370</v>
      </c>
      <c r="C62" s="32">
        <v>11000.99</v>
      </c>
      <c r="D62" t="s">
        <v>373</v>
      </c>
      <c r="E62" s="10">
        <v>43251</v>
      </c>
      <c r="F62" t="s">
        <v>468</v>
      </c>
      <c r="G62" s="10">
        <v>43251</v>
      </c>
      <c r="H62" s="35">
        <f t="shared" si="0"/>
        <v>0</v>
      </c>
      <c r="I62" s="8">
        <f t="shared" si="1"/>
        <v>0</v>
      </c>
    </row>
    <row r="63" spans="1:9" x14ac:dyDescent="0.25">
      <c r="A63" s="1">
        <v>43281</v>
      </c>
      <c r="B63" t="s">
        <v>374</v>
      </c>
      <c r="C63" s="32">
        <v>70</v>
      </c>
      <c r="D63" t="s">
        <v>375</v>
      </c>
      <c r="E63" s="10">
        <v>43223</v>
      </c>
      <c r="F63" t="s">
        <v>469</v>
      </c>
      <c r="G63" s="10">
        <v>43251</v>
      </c>
      <c r="H63" s="35">
        <f t="shared" si="0"/>
        <v>28</v>
      </c>
      <c r="I63" s="8">
        <f t="shared" si="1"/>
        <v>1960</v>
      </c>
    </row>
    <row r="64" spans="1:9" x14ac:dyDescent="0.25">
      <c r="A64" s="1">
        <v>43281</v>
      </c>
      <c r="B64" t="s">
        <v>376</v>
      </c>
      <c r="C64" s="32">
        <v>2908.33</v>
      </c>
      <c r="D64" t="s">
        <v>377</v>
      </c>
      <c r="E64" s="10">
        <v>43251</v>
      </c>
      <c r="F64" t="s">
        <v>470</v>
      </c>
      <c r="G64" s="10">
        <v>43257</v>
      </c>
      <c r="H64" s="35">
        <f t="shared" si="0"/>
        <v>0</v>
      </c>
      <c r="I64" s="8">
        <f t="shared" si="1"/>
        <v>0</v>
      </c>
    </row>
    <row r="65" spans="1:9" x14ac:dyDescent="0.25">
      <c r="A65" s="1">
        <v>43281</v>
      </c>
      <c r="B65" t="s">
        <v>378</v>
      </c>
      <c r="C65" s="32">
        <v>595.96</v>
      </c>
      <c r="D65" t="s">
        <v>379</v>
      </c>
      <c r="E65" s="10">
        <v>43251</v>
      </c>
      <c r="F65" t="s">
        <v>471</v>
      </c>
      <c r="G65" s="10">
        <v>43262</v>
      </c>
      <c r="H65" s="35">
        <f t="shared" si="0"/>
        <v>0</v>
      </c>
      <c r="I65" s="8">
        <f t="shared" si="1"/>
        <v>0</v>
      </c>
    </row>
    <row r="66" spans="1:9" x14ac:dyDescent="0.25">
      <c r="A66" s="1">
        <v>43281</v>
      </c>
      <c r="B66" t="s">
        <v>380</v>
      </c>
      <c r="C66" s="32">
        <v>175</v>
      </c>
      <c r="D66" t="s">
        <v>381</v>
      </c>
      <c r="E66" s="10">
        <v>43251</v>
      </c>
      <c r="F66" t="s">
        <v>472</v>
      </c>
      <c r="G66" s="10">
        <v>43251</v>
      </c>
      <c r="H66" s="35">
        <f t="shared" si="0"/>
        <v>0</v>
      </c>
      <c r="I66" s="8">
        <f t="shared" si="1"/>
        <v>0</v>
      </c>
    </row>
    <row r="67" spans="1:9" x14ac:dyDescent="0.25">
      <c r="A67" s="1">
        <v>43281</v>
      </c>
      <c r="B67" t="s">
        <v>382</v>
      </c>
      <c r="C67" s="32">
        <v>605</v>
      </c>
      <c r="D67" t="s">
        <v>383</v>
      </c>
      <c r="E67" s="10">
        <v>43245</v>
      </c>
      <c r="F67" t="s">
        <v>473</v>
      </c>
      <c r="G67" s="10">
        <v>43245</v>
      </c>
      <c r="H67" s="35">
        <f t="shared" si="0"/>
        <v>6</v>
      </c>
      <c r="I67" s="8">
        <f t="shared" si="1"/>
        <v>3630</v>
      </c>
    </row>
    <row r="68" spans="1:9" x14ac:dyDescent="0.25">
      <c r="A68" s="1">
        <v>43281</v>
      </c>
      <c r="B68" t="s">
        <v>384</v>
      </c>
      <c r="C68" s="32">
        <v>121</v>
      </c>
      <c r="D68" t="s">
        <v>385</v>
      </c>
      <c r="E68" s="10">
        <v>43227</v>
      </c>
      <c r="F68" t="s">
        <v>474</v>
      </c>
      <c r="G68" s="10">
        <v>43250</v>
      </c>
      <c r="H68" s="35">
        <f t="shared" si="0"/>
        <v>24</v>
      </c>
      <c r="I68" s="8">
        <f t="shared" si="1"/>
        <v>2904</v>
      </c>
    </row>
    <row r="69" spans="1:9" x14ac:dyDescent="0.25">
      <c r="A69" s="1">
        <v>43281</v>
      </c>
      <c r="B69" t="s">
        <v>386</v>
      </c>
      <c r="C69" s="32">
        <v>2102.5</v>
      </c>
      <c r="D69" t="s">
        <v>387</v>
      </c>
      <c r="E69" s="10">
        <v>43220</v>
      </c>
      <c r="F69" t="s">
        <v>475</v>
      </c>
      <c r="G69" s="10">
        <v>43262</v>
      </c>
      <c r="H69" s="35">
        <f t="shared" ref="H69:H83" si="2">I$1-E69</f>
        <v>31</v>
      </c>
      <c r="I69" s="8">
        <f t="shared" ref="I69:I83" si="3">C69*H69</f>
        <v>65177.5</v>
      </c>
    </row>
    <row r="70" spans="1:9" x14ac:dyDescent="0.25">
      <c r="A70" s="1">
        <v>43281</v>
      </c>
      <c r="B70" t="s">
        <v>388</v>
      </c>
      <c r="C70" s="32">
        <v>167.2</v>
      </c>
      <c r="D70" t="s">
        <v>389</v>
      </c>
      <c r="E70" s="10">
        <v>43114</v>
      </c>
      <c r="F70" t="s">
        <v>476</v>
      </c>
      <c r="G70" s="10">
        <v>43257</v>
      </c>
      <c r="H70" s="35">
        <f t="shared" si="2"/>
        <v>137</v>
      </c>
      <c r="I70" s="8">
        <f t="shared" si="3"/>
        <v>22906.399999999998</v>
      </c>
    </row>
    <row r="71" spans="1:9" x14ac:dyDescent="0.25">
      <c r="A71" s="1">
        <v>43281</v>
      </c>
      <c r="B71" t="s">
        <v>242</v>
      </c>
      <c r="C71" s="32">
        <v>317.02</v>
      </c>
      <c r="D71" t="s">
        <v>390</v>
      </c>
      <c r="E71" s="10">
        <v>43250</v>
      </c>
      <c r="F71" t="s">
        <v>477</v>
      </c>
      <c r="G71" s="10">
        <v>43250</v>
      </c>
      <c r="H71" s="35">
        <f t="shared" si="2"/>
        <v>1</v>
      </c>
      <c r="I71" s="8">
        <f t="shared" si="3"/>
        <v>317.02</v>
      </c>
    </row>
    <row r="72" spans="1:9" x14ac:dyDescent="0.25">
      <c r="A72" s="1">
        <v>43281</v>
      </c>
      <c r="B72" t="s">
        <v>244</v>
      </c>
      <c r="C72" s="32">
        <v>35</v>
      </c>
      <c r="D72" t="s">
        <v>391</v>
      </c>
      <c r="E72" s="10">
        <v>43239</v>
      </c>
      <c r="F72" t="s">
        <v>478</v>
      </c>
      <c r="G72" s="10">
        <v>43250</v>
      </c>
      <c r="H72" s="35">
        <f t="shared" si="2"/>
        <v>12</v>
      </c>
      <c r="I72" s="8">
        <f t="shared" si="3"/>
        <v>420</v>
      </c>
    </row>
    <row r="73" spans="1:9" x14ac:dyDescent="0.25">
      <c r="A73" s="1">
        <v>43281</v>
      </c>
      <c r="B73" t="s">
        <v>244</v>
      </c>
      <c r="C73" s="32">
        <v>70</v>
      </c>
      <c r="D73" t="s">
        <v>392</v>
      </c>
      <c r="E73" s="10">
        <v>43242</v>
      </c>
      <c r="F73" t="s">
        <v>479</v>
      </c>
      <c r="G73" s="10">
        <v>43250</v>
      </c>
      <c r="H73" s="35">
        <f t="shared" si="2"/>
        <v>9</v>
      </c>
      <c r="I73" s="8">
        <f t="shared" si="3"/>
        <v>630</v>
      </c>
    </row>
    <row r="74" spans="1:9" x14ac:dyDescent="0.25">
      <c r="A74" s="1">
        <v>43281</v>
      </c>
      <c r="B74" t="s">
        <v>393</v>
      </c>
      <c r="C74" s="32">
        <v>4291</v>
      </c>
      <c r="D74" t="s">
        <v>394</v>
      </c>
      <c r="E74" s="10">
        <v>43224</v>
      </c>
      <c r="F74" t="s">
        <v>480</v>
      </c>
      <c r="G74" s="10">
        <v>43252</v>
      </c>
      <c r="H74" s="35">
        <f t="shared" si="2"/>
        <v>27</v>
      </c>
      <c r="I74" s="8">
        <f t="shared" si="3"/>
        <v>115857</v>
      </c>
    </row>
    <row r="75" spans="1:9" x14ac:dyDescent="0.25">
      <c r="A75" s="1">
        <v>43281</v>
      </c>
      <c r="B75" t="s">
        <v>393</v>
      </c>
      <c r="C75" s="32">
        <v>134</v>
      </c>
      <c r="D75" t="s">
        <v>395</v>
      </c>
      <c r="E75" s="10">
        <v>43245</v>
      </c>
      <c r="F75" t="s">
        <v>481</v>
      </c>
      <c r="G75" s="10">
        <v>43245</v>
      </c>
      <c r="H75" s="35">
        <f t="shared" si="2"/>
        <v>6</v>
      </c>
      <c r="I75" s="8">
        <f t="shared" si="3"/>
        <v>804</v>
      </c>
    </row>
    <row r="76" spans="1:9" x14ac:dyDescent="0.25">
      <c r="A76" s="1">
        <v>43281</v>
      </c>
      <c r="B76" t="s">
        <v>396</v>
      </c>
      <c r="C76" s="32">
        <v>7375</v>
      </c>
      <c r="D76" t="s">
        <v>397</v>
      </c>
      <c r="E76" s="10">
        <v>43244</v>
      </c>
      <c r="F76" t="s">
        <v>482</v>
      </c>
      <c r="G76" s="10">
        <v>43255</v>
      </c>
      <c r="H76" s="35">
        <f t="shared" si="2"/>
        <v>7</v>
      </c>
      <c r="I76" s="8">
        <f t="shared" si="3"/>
        <v>51625</v>
      </c>
    </row>
    <row r="77" spans="1:9" x14ac:dyDescent="0.25">
      <c r="A77" s="1">
        <v>43281</v>
      </c>
      <c r="B77" t="s">
        <v>398</v>
      </c>
      <c r="C77" s="32">
        <v>1978.78</v>
      </c>
      <c r="D77" t="s">
        <v>399</v>
      </c>
      <c r="E77" s="10">
        <v>43250</v>
      </c>
      <c r="F77" t="s">
        <v>483</v>
      </c>
      <c r="G77" s="10">
        <v>43250</v>
      </c>
      <c r="H77" s="35">
        <f t="shared" si="2"/>
        <v>1</v>
      </c>
      <c r="I77" s="8">
        <f t="shared" si="3"/>
        <v>1978.78</v>
      </c>
    </row>
    <row r="78" spans="1:9" x14ac:dyDescent="0.25">
      <c r="A78" s="1">
        <v>43281</v>
      </c>
      <c r="B78" t="s">
        <v>400</v>
      </c>
      <c r="C78" s="32">
        <v>2057</v>
      </c>
      <c r="D78" t="s">
        <v>401</v>
      </c>
      <c r="E78" s="10">
        <v>43241</v>
      </c>
      <c r="F78" t="s">
        <v>484</v>
      </c>
      <c r="G78" s="10">
        <v>43255</v>
      </c>
      <c r="H78" s="35">
        <f t="shared" si="2"/>
        <v>10</v>
      </c>
      <c r="I78" s="8">
        <f t="shared" si="3"/>
        <v>20570</v>
      </c>
    </row>
    <row r="79" spans="1:9" x14ac:dyDescent="0.25">
      <c r="A79" s="1">
        <v>43281</v>
      </c>
      <c r="B79" t="s">
        <v>402</v>
      </c>
      <c r="C79" s="32">
        <v>5000</v>
      </c>
      <c r="D79" t="s">
        <v>403</v>
      </c>
      <c r="E79" s="10">
        <v>43251</v>
      </c>
      <c r="F79" t="s">
        <v>485</v>
      </c>
      <c r="G79" s="10">
        <v>43255</v>
      </c>
      <c r="H79" s="35">
        <f t="shared" si="2"/>
        <v>0</v>
      </c>
      <c r="I79" s="8">
        <f t="shared" si="3"/>
        <v>0</v>
      </c>
    </row>
    <row r="80" spans="1:9" x14ac:dyDescent="0.25">
      <c r="A80" s="1">
        <v>43281</v>
      </c>
      <c r="B80" t="s">
        <v>404</v>
      </c>
      <c r="C80" s="32">
        <v>314.39999999999998</v>
      </c>
      <c r="D80" t="s">
        <v>405</v>
      </c>
      <c r="E80" s="10">
        <v>43251</v>
      </c>
      <c r="F80" t="s">
        <v>486</v>
      </c>
      <c r="G80" s="10">
        <v>43258</v>
      </c>
      <c r="H80" s="35">
        <f t="shared" si="2"/>
        <v>0</v>
      </c>
      <c r="I80" s="8">
        <f t="shared" si="3"/>
        <v>0</v>
      </c>
    </row>
    <row r="81" spans="1:9" x14ac:dyDescent="0.25">
      <c r="A81" s="1">
        <v>43281</v>
      </c>
      <c r="B81" t="s">
        <v>404</v>
      </c>
      <c r="C81" s="32">
        <v>1090</v>
      </c>
      <c r="D81" t="s">
        <v>406</v>
      </c>
      <c r="E81" s="10">
        <v>43251</v>
      </c>
      <c r="F81" t="s">
        <v>487</v>
      </c>
      <c r="G81" s="10">
        <v>43262</v>
      </c>
      <c r="H81" s="35">
        <f t="shared" si="2"/>
        <v>0</v>
      </c>
      <c r="I81" s="8">
        <f t="shared" si="3"/>
        <v>0</v>
      </c>
    </row>
    <row r="82" spans="1:9" x14ac:dyDescent="0.25">
      <c r="A82" s="1">
        <v>43281</v>
      </c>
      <c r="B82" t="s">
        <v>407</v>
      </c>
      <c r="C82" s="32">
        <v>2129.6</v>
      </c>
      <c r="D82" t="s">
        <v>408</v>
      </c>
      <c r="E82" s="10">
        <v>43251</v>
      </c>
      <c r="F82" t="s">
        <v>488</v>
      </c>
      <c r="G82" s="10">
        <v>43251</v>
      </c>
      <c r="H82" s="35">
        <f t="shared" si="2"/>
        <v>0</v>
      </c>
      <c r="I82" s="8">
        <f t="shared" si="3"/>
        <v>0</v>
      </c>
    </row>
    <row r="83" spans="1:9" x14ac:dyDescent="0.25">
      <c r="A83" s="1">
        <v>43281</v>
      </c>
      <c r="B83" t="s">
        <v>407</v>
      </c>
      <c r="C83" s="32">
        <v>20086.62</v>
      </c>
      <c r="D83" t="s">
        <v>409</v>
      </c>
      <c r="E83" s="10">
        <v>43251</v>
      </c>
      <c r="F83" t="s">
        <v>489</v>
      </c>
      <c r="G83" s="10">
        <v>43251</v>
      </c>
      <c r="H83" s="35">
        <f t="shared" si="2"/>
        <v>0</v>
      </c>
      <c r="I83" s="8">
        <f t="shared" si="3"/>
        <v>0</v>
      </c>
    </row>
  </sheetData>
  <mergeCells count="1">
    <mergeCell ref="E1:F1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&amp;L&amp;G</oddHeader>
    <oddFooter>&amp;C&amp;P de &amp;N&amp;ROPERACIONES PENDIENTES DE PAGO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resumen</vt:lpstr>
      <vt:lpstr>pagadas MAYO</vt:lpstr>
      <vt:lpstr>no pagadas MAYO</vt:lpstr>
      <vt:lpstr>'no pagadas MAYO'!Títulos_a_imprimir</vt:lpstr>
      <vt:lpstr>'pagadas MAYO'!Títulos_a_imprimir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García</dc:creator>
  <cp:lastModifiedBy>Eva García</cp:lastModifiedBy>
  <cp:lastPrinted>2018-06-13T11:36:16Z</cp:lastPrinted>
  <dcterms:created xsi:type="dcterms:W3CDTF">2018-06-13T11:01:49Z</dcterms:created>
  <dcterms:modified xsi:type="dcterms:W3CDTF">2018-07-05T11:23:48Z</dcterms:modified>
</cp:coreProperties>
</file>