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YUNTAMIENTO\PERIODO MEDIO DE PAGO\PMP 2018\"/>
    </mc:Choice>
  </mc:AlternateContent>
  <bookViews>
    <workbookView xWindow="0" yWindow="0" windowWidth="19200" windowHeight="6230"/>
  </bookViews>
  <sheets>
    <sheet name="RESUMEN" sheetId="3" r:id="rId1"/>
    <sheet name="pagadas ABRIL" sheetId="2" r:id="rId2"/>
    <sheet name="no pagadas ABRIL" sheetId="1" r:id="rId3"/>
  </sheets>
  <definedNames>
    <definedName name="_xlnm.Print_Titles" localSheetId="2">'no pagadas ABRIL'!$2:$2</definedName>
    <definedName name="_xlnm.Print_Titles" localSheetId="1">'pagadas ABRIL'!$2:$2</definedName>
  </definedNames>
  <calcPr calcId="162913"/>
</workbook>
</file>

<file path=xl/calcChain.xml><?xml version="1.0" encoding="utf-8"?>
<calcChain xmlns="http://schemas.openxmlformats.org/spreadsheetml/2006/main">
  <c r="H4" i="2" l="1"/>
  <c r="E4" i="3" l="1"/>
  <c r="G1" i="1"/>
  <c r="I3" i="1"/>
  <c r="I4" i="1"/>
  <c r="H4" i="1"/>
  <c r="H1" i="2"/>
  <c r="I4" i="2"/>
  <c r="C3" i="2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I3" i="2"/>
  <c r="D4" i="3" l="1"/>
  <c r="B4" i="3"/>
  <c r="H5" i="2"/>
  <c r="I5" i="2" s="1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3" i="2"/>
  <c r="I103" i="2" s="1"/>
  <c r="H104" i="2"/>
  <c r="I104" i="2" s="1"/>
  <c r="H105" i="2"/>
  <c r="I105" i="2" s="1"/>
  <c r="H106" i="2"/>
  <c r="I106" i="2" s="1"/>
  <c r="H107" i="2"/>
  <c r="I107" i="2" s="1"/>
  <c r="H108" i="2"/>
  <c r="I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I118" i="2" s="1"/>
  <c r="H119" i="2"/>
  <c r="I119" i="2" s="1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163" i="2"/>
  <c r="I163" i="2" s="1"/>
  <c r="H164" i="2"/>
  <c r="I164" i="2" s="1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I174" i="2" s="1"/>
  <c r="H175" i="2"/>
  <c r="I175" i="2" s="1"/>
  <c r="H176" i="2"/>
  <c r="I176" i="2" s="1"/>
  <c r="H177" i="2"/>
  <c r="I177" i="2" s="1"/>
  <c r="H178" i="2"/>
  <c r="I178" i="2" s="1"/>
  <c r="H179" i="2"/>
  <c r="I179" i="2" s="1"/>
  <c r="H180" i="2"/>
  <c r="I180" i="2" s="1"/>
  <c r="H181" i="2"/>
  <c r="I181" i="2" s="1"/>
  <c r="H182" i="2"/>
  <c r="I182" i="2" s="1"/>
  <c r="H183" i="2"/>
  <c r="I183" i="2" s="1"/>
  <c r="C3" i="1"/>
  <c r="I6" i="1"/>
  <c r="I10" i="1"/>
  <c r="I14" i="1"/>
  <c r="I18" i="1"/>
  <c r="I22" i="1"/>
  <c r="I26" i="1"/>
  <c r="I30" i="1"/>
  <c r="I34" i="1"/>
  <c r="I38" i="1"/>
  <c r="I42" i="1"/>
  <c r="I46" i="1"/>
  <c r="I50" i="1"/>
  <c r="I54" i="1"/>
  <c r="I58" i="1"/>
  <c r="I62" i="1"/>
  <c r="I66" i="1"/>
  <c r="I70" i="1"/>
  <c r="I74" i="1"/>
  <c r="I78" i="1"/>
  <c r="I82" i="1"/>
  <c r="I86" i="1"/>
  <c r="I90" i="1"/>
  <c r="I94" i="1"/>
  <c r="I98" i="1"/>
  <c r="I102" i="1"/>
  <c r="I106" i="1"/>
  <c r="I110" i="1"/>
  <c r="I114" i="1"/>
  <c r="I5" i="1"/>
  <c r="I7" i="1"/>
  <c r="I8" i="1"/>
  <c r="I9" i="1"/>
  <c r="I11" i="1"/>
  <c r="I12" i="1"/>
  <c r="I13" i="1"/>
  <c r="I15" i="1"/>
  <c r="I16" i="1"/>
  <c r="I17" i="1"/>
  <c r="I19" i="1"/>
  <c r="I20" i="1"/>
  <c r="I21" i="1"/>
  <c r="I23" i="1"/>
  <c r="I24" i="1"/>
  <c r="I25" i="1"/>
  <c r="I27" i="1"/>
  <c r="I28" i="1"/>
  <c r="I29" i="1"/>
  <c r="I31" i="1"/>
  <c r="I32" i="1"/>
  <c r="I33" i="1"/>
  <c r="I35" i="1"/>
  <c r="I36" i="1"/>
  <c r="I37" i="1"/>
  <c r="I39" i="1"/>
  <c r="I40" i="1"/>
  <c r="I41" i="1"/>
  <c r="I43" i="1"/>
  <c r="I44" i="1"/>
  <c r="I45" i="1"/>
  <c r="I47" i="1"/>
  <c r="I48" i="1"/>
  <c r="I49" i="1"/>
  <c r="I51" i="1"/>
  <c r="I52" i="1"/>
  <c r="I53" i="1"/>
  <c r="I55" i="1"/>
  <c r="I56" i="1"/>
  <c r="I57" i="1"/>
  <c r="I59" i="1"/>
  <c r="I60" i="1"/>
  <c r="I61" i="1"/>
  <c r="I63" i="1"/>
  <c r="I64" i="1"/>
  <c r="I65" i="1"/>
  <c r="I67" i="1"/>
  <c r="I68" i="1"/>
  <c r="I69" i="1"/>
  <c r="I71" i="1"/>
  <c r="I72" i="1"/>
  <c r="I73" i="1"/>
  <c r="I75" i="1"/>
  <c r="I76" i="1"/>
  <c r="I77" i="1"/>
  <c r="I79" i="1"/>
  <c r="I80" i="1"/>
  <c r="I81" i="1"/>
  <c r="I83" i="1"/>
  <c r="I84" i="1"/>
  <c r="I85" i="1"/>
  <c r="I87" i="1"/>
  <c r="I88" i="1"/>
  <c r="I89" i="1"/>
  <c r="I91" i="1"/>
  <c r="I92" i="1"/>
  <c r="I93" i="1"/>
  <c r="I95" i="1"/>
  <c r="I96" i="1"/>
  <c r="I97" i="1"/>
  <c r="I99" i="1"/>
  <c r="I100" i="1"/>
  <c r="I101" i="1"/>
  <c r="I103" i="1"/>
  <c r="I104" i="1"/>
  <c r="I105" i="1"/>
  <c r="I107" i="1"/>
  <c r="I108" i="1"/>
  <c r="I109" i="1"/>
  <c r="I111" i="1"/>
  <c r="I112" i="1"/>
  <c r="I113" i="1"/>
  <c r="I115" i="1"/>
  <c r="I116" i="1"/>
  <c r="I117" i="1"/>
  <c r="C4" i="3" l="1"/>
  <c r="A4" i="3"/>
</calcChain>
</file>

<file path=xl/sharedStrings.xml><?xml version="1.0" encoding="utf-8"?>
<sst xmlns="http://schemas.openxmlformats.org/spreadsheetml/2006/main" count="732" uniqueCount="598">
  <si>
    <t>fechavto</t>
  </si>
  <si>
    <t>nomprov</t>
  </si>
  <si>
    <t>importe</t>
  </si>
  <si>
    <t>concepto</t>
  </si>
  <si>
    <t>fpago</t>
  </si>
  <si>
    <t>fecfra</t>
  </si>
  <si>
    <t>factura</t>
  </si>
  <si>
    <t>fecrep</t>
  </si>
  <si>
    <t>A. J. VALENCIA GUIAS S.L.</t>
  </si>
  <si>
    <t>PAGO S/FRA:393/18</t>
  </si>
  <si>
    <t>393/18</t>
  </si>
  <si>
    <t>PAGO S/FRA:376/18</t>
  </si>
  <si>
    <t>376/18</t>
  </si>
  <si>
    <t>PAGO S/FRA:350/18</t>
  </si>
  <si>
    <t>350/18</t>
  </si>
  <si>
    <t>PAGO S/FRA:266/18</t>
  </si>
  <si>
    <t>266/18</t>
  </si>
  <si>
    <t>AC HOTEL LA CAROLINA S.L.U</t>
  </si>
  <si>
    <t>PAGO S/FRA:7900576</t>
  </si>
  <si>
    <t>7900576</t>
  </si>
  <si>
    <t>ALCALA-SANTAELLA CASANOVA MARGARITA</t>
  </si>
  <si>
    <t>PAGO S/FRA:MA201830</t>
  </si>
  <si>
    <t>MA201830</t>
  </si>
  <si>
    <t>PAGO S/FRA:MA201816</t>
  </si>
  <si>
    <t>MA201816</t>
  </si>
  <si>
    <t>AMORES MARTIN MIGUEL ANGEL (TOUNDRA FILM</t>
  </si>
  <si>
    <t>PAGO S/FRA:108</t>
  </si>
  <si>
    <t>108</t>
  </si>
  <si>
    <t>ASOC. CULTURAL TURISMO Y ARTE (TURIART)</t>
  </si>
  <si>
    <t>PAGO S/FRA:A18/000065</t>
  </si>
  <si>
    <t>A18/000065</t>
  </si>
  <si>
    <t>PAGO S/FRA:A18/000085</t>
  </si>
  <si>
    <t>A18/000085</t>
  </si>
  <si>
    <t>ASOC.CIENCIAS GASTRONOMICAS UNIV VALENCI</t>
  </si>
  <si>
    <t>PAGO S/FRA:2</t>
  </si>
  <si>
    <t>2</t>
  </si>
  <si>
    <t>AUTOBUSES VIALCO S.L.</t>
  </si>
  <si>
    <t>PAGO S/FRA:017/090100</t>
  </si>
  <si>
    <t>017/090100</t>
  </si>
  <si>
    <t>PAGO S/FRA:0018/040058</t>
  </si>
  <si>
    <t>0018/040058</t>
  </si>
  <si>
    <t>AUTOCARES CAPAZ S.L.</t>
  </si>
  <si>
    <t>PAGO S/FRA:18/2190207</t>
  </si>
  <si>
    <t>18/2190207</t>
  </si>
  <si>
    <t>AVANQUA OCEANOGRAFIC-AGORA, S.L.</t>
  </si>
  <si>
    <t>PAGO S/FRA:1-180001527</t>
  </si>
  <si>
    <t>1-180001527</t>
  </si>
  <si>
    <t>BARCELO ARRENDAMIENTOS HOTELEROS, SL</t>
  </si>
  <si>
    <t>PAGO S/FRA:10038078</t>
  </si>
  <si>
    <t>10038078</t>
  </si>
  <si>
    <t>BIERWINKEL (BAR MI CUB)</t>
  </si>
  <si>
    <t>PAGO S/FRA:BUF 41</t>
  </si>
  <si>
    <t>BUF 41</t>
  </si>
  <si>
    <t>PAGO S/FRA:BL1F 21</t>
  </si>
  <si>
    <t>BL1F 21</t>
  </si>
  <si>
    <t>PAGO S/FRA:BUF 43</t>
  </si>
  <si>
    <t>BUF 43</t>
  </si>
  <si>
    <t>PAGO S/FRA:BUF 42</t>
  </si>
  <si>
    <t>BUF 42</t>
  </si>
  <si>
    <t>BISTRO COLON S.L</t>
  </si>
  <si>
    <t>PAGO S/FRA:46.106/2018</t>
  </si>
  <si>
    <t>46.106/2018</t>
  </si>
  <si>
    <t>PAGO S/FRA:45.805/2018</t>
  </si>
  <si>
    <t>45.805/2018</t>
  </si>
  <si>
    <t>BLUE MEDIA COMUICACION SLU (20 MIN)</t>
  </si>
  <si>
    <t>PAGO S/FRA:18FD00417</t>
  </si>
  <si>
    <t>18FD00417</t>
  </si>
  <si>
    <t>PAGO S/FRA:18FW00438</t>
  </si>
  <si>
    <t>18FW00438</t>
  </si>
  <si>
    <t>C.A.C. S.A.</t>
  </si>
  <si>
    <t>PAGO S/FRA:918/3248/2018</t>
  </si>
  <si>
    <t>918/3248/2018</t>
  </si>
  <si>
    <t>PAGO S/FRA:918/3247/2018</t>
  </si>
  <si>
    <t>918/3247/2018</t>
  </si>
  <si>
    <t>PAGO S/FRA:918/3227/2018</t>
  </si>
  <si>
    <t>918/3227/2018</t>
  </si>
  <si>
    <t>CASINO CIRSA VALENCIA</t>
  </si>
  <si>
    <t>PAGO S/FRA:FC201804/00007</t>
  </si>
  <si>
    <t>FC201804/00007</t>
  </si>
  <si>
    <t>PAGO S/FRA:FC201804/00002</t>
  </si>
  <si>
    <t>FC201804/00002</t>
  </si>
  <si>
    <t>CITY STYLE MODA SLU (ROBIN RUTH)</t>
  </si>
  <si>
    <t>PAGO S/FRA:684</t>
  </si>
  <si>
    <t>684</t>
  </si>
  <si>
    <t>PAGO S/FRA:606</t>
  </si>
  <si>
    <t>606</t>
  </si>
  <si>
    <t>COMUNICACIONES Y REALIDADES, SL - HELLO</t>
  </si>
  <si>
    <t>PAGO S/FRA:18/WEB 13</t>
  </si>
  <si>
    <t>18/WEB 13</t>
  </si>
  <si>
    <t>CONS. PALACIO CONGRESOS VCIA.</t>
  </si>
  <si>
    <t>PAGO S/FRA:20180084</t>
  </si>
  <si>
    <t>20180084</t>
  </si>
  <si>
    <t>DE TORRES &amp; AÑÓN GEST. OCIO Y TURISMO SL</t>
  </si>
  <si>
    <t>PAGO S/FRA:D-0011</t>
  </si>
  <si>
    <t>D-0011</t>
  </si>
  <si>
    <t>DO YOUBIKE, SLNE</t>
  </si>
  <si>
    <t>PAGO S/FRA:000100039</t>
  </si>
  <si>
    <t>000100039</t>
  </si>
  <si>
    <t>PAGO S/FRA:000100029</t>
  </si>
  <si>
    <t>000100029</t>
  </si>
  <si>
    <t>PAGO S/FRA:000100038</t>
  </si>
  <si>
    <t>000100038</t>
  </si>
  <si>
    <t>ECO3 MULTIMEDIA S.A</t>
  </si>
  <si>
    <t>PAGO S/FRA:A/246</t>
  </si>
  <si>
    <t>A/246</t>
  </si>
  <si>
    <t>EDICIONES PLAZA S.L (VALENCIA PLAZA)</t>
  </si>
  <si>
    <t>PAGO S/FRA:E-000141</t>
  </si>
  <si>
    <t>E-000141</t>
  </si>
  <si>
    <t>PAGO S/FRA:E-000146</t>
  </si>
  <si>
    <t>E-000146</t>
  </si>
  <si>
    <t>EDITORIAL DIGITAL  2014 S.L</t>
  </si>
  <si>
    <t>PAGO S/FRA:18/000078</t>
  </si>
  <si>
    <t>18/000078</t>
  </si>
  <si>
    <t>EL PALMAR, C.B.</t>
  </si>
  <si>
    <t>PAGO S/FRA:1709</t>
  </si>
  <si>
    <t>1709</t>
  </si>
  <si>
    <t>ELEGANCE VALENCIA TAXI, S.L.</t>
  </si>
  <si>
    <t>PAGO S/FRA:115</t>
  </si>
  <si>
    <t>115</t>
  </si>
  <si>
    <t>FEDERACION ESPAÑOLA DE MUNICIPIOS Y PROV</t>
  </si>
  <si>
    <t>PAGO S/FRA:RSC/18-00062</t>
  </si>
  <si>
    <t>RSC/18-00062</t>
  </si>
  <si>
    <t>PAGO S/FRA:RSC/18-00050</t>
  </si>
  <si>
    <t>RSC/18-00050</t>
  </si>
  <si>
    <t>FEDERICO DOMENECH, S.A.</t>
  </si>
  <si>
    <t>PAGO S/FRA:861FP20181785</t>
  </si>
  <si>
    <t>861FP20181785</t>
  </si>
  <si>
    <t>FERROCARRILS GENERALITAT VCANA.</t>
  </si>
  <si>
    <t>PAGO S/FRA:7018100286</t>
  </si>
  <si>
    <t>7018100286</t>
  </si>
  <si>
    <t>FLORAZAR , S.A. (SH SINGULAR INGLÉS)</t>
  </si>
  <si>
    <t>PAGO S/FRA:234764</t>
  </si>
  <si>
    <t>234764</t>
  </si>
  <si>
    <t>FUSTERIA TECNICA MATAS, S.L.</t>
  </si>
  <si>
    <t>PAGO S/FRA:18/180</t>
  </si>
  <si>
    <t>18/180</t>
  </si>
  <si>
    <t>GENERA QUATRO, S.L.</t>
  </si>
  <si>
    <t>PAGO S/FRA:18002163</t>
  </si>
  <si>
    <t>18002163</t>
  </si>
  <si>
    <t>GLOBAL COMMUNICATION EXPERTS GMBH</t>
  </si>
  <si>
    <t>PAGO S/FRA:18-095-005</t>
  </si>
  <si>
    <t>18-095-005</t>
  </si>
  <si>
    <t>H SANTOS D. S.L. HOTEL LAS ARENAS</t>
  </si>
  <si>
    <t>PAGO S/FRA:VAL0711805904</t>
  </si>
  <si>
    <t>VAL0711805904</t>
  </si>
  <si>
    <t>HIDIMAR S.A - HOTEL DIMAR</t>
  </si>
  <si>
    <t>PAGO S/FRA:F18 4152</t>
  </si>
  <si>
    <t>F18 4152</t>
  </si>
  <si>
    <t>HOTEL PRIMUS VALENCIA S.L.U</t>
  </si>
  <si>
    <t>PAGO S/FRA:01 1810291</t>
  </si>
  <si>
    <t>01 1810291</t>
  </si>
  <si>
    <t>PAGO S/FRA:01 1809982</t>
  </si>
  <si>
    <t>01 1809982</t>
  </si>
  <si>
    <t>ILUNION LIMPIEZA Y MEDIOAMBIENTE S.A</t>
  </si>
  <si>
    <t>PAGO S/FRA:6400672962</t>
  </si>
  <si>
    <t>6400672962</t>
  </si>
  <si>
    <t>IMPRENTA ROMEU  S.L.</t>
  </si>
  <si>
    <t>PAGO S/FRA:A 2259</t>
  </si>
  <si>
    <t>A 2259</t>
  </si>
  <si>
    <t>INSTITUTO VCIANO. INVEST. ECONOM.</t>
  </si>
  <si>
    <t>PAGO S/FRA:0010/18</t>
  </si>
  <si>
    <t>0010/18</t>
  </si>
  <si>
    <t>INTO THE SAILS</t>
  </si>
  <si>
    <t>PAGO S/FRA:20180060</t>
  </si>
  <si>
    <t>20180060</t>
  </si>
  <si>
    <t>INVERMEDIA ADVERTISING</t>
  </si>
  <si>
    <t>PAGO S/FRA:F18/12-02</t>
  </si>
  <si>
    <t>F18/12</t>
  </si>
  <si>
    <t>KIM DISCOVERING VALENCIA S.L</t>
  </si>
  <si>
    <t>PAGO S/FRA:MXT/2018-064</t>
  </si>
  <si>
    <t>MXT/2018-064</t>
  </si>
  <si>
    <t>PAGO S/FRA:MXT/2018-061</t>
  </si>
  <si>
    <t>MXT/2018-061</t>
  </si>
  <si>
    <t>PAGO S/FRA:MXT/2018-060</t>
  </si>
  <si>
    <t>MXT/2018-060</t>
  </si>
  <si>
    <t>LA CUINA DELS NOSTRES IAIOS S.L(CIGRONA)</t>
  </si>
  <si>
    <t>PAGO S/FRA:A20180044</t>
  </si>
  <si>
    <t>A20180044</t>
  </si>
  <si>
    <t>PAGO S/FRA:A20180048</t>
  </si>
  <si>
    <t>A20180048</t>
  </si>
  <si>
    <t>LATINA MARKETING LIMITED</t>
  </si>
  <si>
    <t>PAGO S/FRA:2556</t>
  </si>
  <si>
    <t>2556</t>
  </si>
  <si>
    <t>PAGO S/FRA:2557</t>
  </si>
  <si>
    <t>2557</t>
  </si>
  <si>
    <t>LEAN LEMON S.L(RATE NOW)</t>
  </si>
  <si>
    <t>PAGO S/FRA:2018308</t>
  </si>
  <si>
    <t>2018308</t>
  </si>
  <si>
    <t>MAGOTOURS S.L</t>
  </si>
  <si>
    <t>PAGO S/FRA:G13/03/2017</t>
  </si>
  <si>
    <t>G13/03/2017</t>
  </si>
  <si>
    <t>PAGO S/FRA:G16/03/2017</t>
  </si>
  <si>
    <t>G16/03/2017</t>
  </si>
  <si>
    <t>MEDIOS IMPRESOS Y DIGITALES DE AQUI S.L</t>
  </si>
  <si>
    <t>PAGO S/FRA:2018-0540</t>
  </si>
  <si>
    <t>2018-0540</t>
  </si>
  <si>
    <t>PAGO S/FRA:2018_0687</t>
  </si>
  <si>
    <t>2018_0687</t>
  </si>
  <si>
    <t>MENTA ADVERTISEMENT S.L. (SAN NICOLAS)</t>
  </si>
  <si>
    <t>PAGO S/FRA:MS-000039</t>
  </si>
  <si>
    <t>MS-000039</t>
  </si>
  <si>
    <t>MENTJA MELO, S.L. (RTE. OCHO Y MEDIO)</t>
  </si>
  <si>
    <t>PAGO S/FRA:FE2-18/138</t>
  </si>
  <si>
    <t>FE2-18/138</t>
  </si>
  <si>
    <t>MONTAÑA SELECCION, S.L.</t>
  </si>
  <si>
    <t>PAGO S/FRA:18/00077</t>
  </si>
  <si>
    <t>18/00077</t>
  </si>
  <si>
    <t>MORALES GARCIA, JOSE LUIS</t>
  </si>
  <si>
    <t>PAGO S/FRA:08-2018</t>
  </si>
  <si>
    <t>08-2018</t>
  </si>
  <si>
    <t>MY NEWS S.L</t>
  </si>
  <si>
    <t>PAGO S/FRA:18/04/04</t>
  </si>
  <si>
    <t>18/04/04</t>
  </si>
  <si>
    <t>NET DESIGN STUDIO S.L.</t>
  </si>
  <si>
    <t>PAGO S/FRA:2018-000203</t>
  </si>
  <si>
    <t>2018-000203</t>
  </si>
  <si>
    <t>NH HOTELES DE ESPAÑA, SA - NH LAS ARTES</t>
  </si>
  <si>
    <t>PAGO S/FRA:4027086638-02</t>
  </si>
  <si>
    <t>4027086638</t>
  </si>
  <si>
    <t>NOU RACO RESTAURANTE, S.L</t>
  </si>
  <si>
    <t>PAGO S/FRA:FA 214</t>
  </si>
  <si>
    <t>FA 214</t>
  </si>
  <si>
    <t>PALACE FESOL, S.L.</t>
  </si>
  <si>
    <t>PAGO S/FRA:00001FM000961</t>
  </si>
  <si>
    <t>00001FM000961</t>
  </si>
  <si>
    <t>PARRILLA GRAULLERA ANTONIO</t>
  </si>
  <si>
    <t>PAGO S/FRA:114</t>
  </si>
  <si>
    <t>114</t>
  </si>
  <si>
    <t>PAGO S/FRA:112</t>
  </si>
  <si>
    <t>112</t>
  </si>
  <si>
    <t>PAGO S/FRA:118</t>
  </si>
  <si>
    <t>118</t>
  </si>
  <si>
    <t>PAGO S/FRA:116</t>
  </si>
  <si>
    <t>116</t>
  </si>
  <si>
    <t>PAGO S/FRA:117</t>
  </si>
  <si>
    <t>117</t>
  </si>
  <si>
    <t>PAZ Y TAPAS S.L</t>
  </si>
  <si>
    <t>PAGO S/FRA:001565</t>
  </si>
  <si>
    <t>001565</t>
  </si>
  <si>
    <t>PEREZ HIGON RAFAEL (RTE MOMA)</t>
  </si>
  <si>
    <t>PAGO S/FRA:F000101-67</t>
  </si>
  <si>
    <t>F000101-67</t>
  </si>
  <si>
    <t>PAGO S/FRA:F000101-68</t>
  </si>
  <si>
    <t>F000101-68</t>
  </si>
  <si>
    <t>RADIO DIFUSION TORRE S.L</t>
  </si>
  <si>
    <t>PAGO S/FRA:212</t>
  </si>
  <si>
    <t>212</t>
  </si>
  <si>
    <t>RAIN FOREST VALENCIA, S.A.</t>
  </si>
  <si>
    <t>PAGO S/FRA:A180000000231</t>
  </si>
  <si>
    <t>A180000000231</t>
  </si>
  <si>
    <t>PAGO S/FRA:A180000000232</t>
  </si>
  <si>
    <t>A180000000232</t>
  </si>
  <si>
    <t>PAGO S/FRA:A180000000233</t>
  </si>
  <si>
    <t>A180000000233</t>
  </si>
  <si>
    <t>RESCORVAL, SL (RTE VERTICAL)</t>
  </si>
  <si>
    <t>PAGO S/FRA:1287</t>
  </si>
  <si>
    <t>1287</t>
  </si>
  <si>
    <t>PAGO S/FRA:1083</t>
  </si>
  <si>
    <t>1083</t>
  </si>
  <si>
    <t>SEHRVENPA S.L (SHV VENDING)</t>
  </si>
  <si>
    <t>PAGO S/FRA:000018</t>
  </si>
  <si>
    <t>000018</t>
  </si>
  <si>
    <t>SEND POSIDON S.L.</t>
  </si>
  <si>
    <t>PAGO S/FRA:N 2018/072123</t>
  </si>
  <si>
    <t>N 2018/072123</t>
  </si>
  <si>
    <t>SERVICIOS AUXILIARES TURIART, S.L.</t>
  </si>
  <si>
    <t>PAGO S/FRA:A18/000072</t>
  </si>
  <si>
    <t>A18/000072</t>
  </si>
  <si>
    <t>SUITEHOTEL S.L (ADHOC)</t>
  </si>
  <si>
    <t>PAGO S/FRA:962</t>
  </si>
  <si>
    <t>962</t>
  </si>
  <si>
    <t>PAGO S/FRA:803</t>
  </si>
  <si>
    <t>803</t>
  </si>
  <si>
    <t>PAGO S/FRA:910</t>
  </si>
  <si>
    <t>910</t>
  </si>
  <si>
    <t>TIPOGRAFIA BERNES S.L.</t>
  </si>
  <si>
    <t>PAGO S/FRA:1178</t>
  </si>
  <si>
    <t>1178</t>
  </si>
  <si>
    <t>PAGO S/FRA:1154</t>
  </si>
  <si>
    <t>1154</t>
  </si>
  <si>
    <t>PAGO S/FRA:1142</t>
  </si>
  <si>
    <t>1142</t>
  </si>
  <si>
    <t>TRINIDAD MARTINEZ, M DOLORES (VLC ABOUT)</t>
  </si>
  <si>
    <t>PAGO S/FRA:113</t>
  </si>
  <si>
    <t>113</t>
  </si>
  <si>
    <t>PAGO S/FRA:107</t>
  </si>
  <si>
    <t>107</t>
  </si>
  <si>
    <t>TTG MEDIA LIMITED</t>
  </si>
  <si>
    <t>PAGO S/FRA:20217</t>
  </si>
  <si>
    <t>20217</t>
  </si>
  <si>
    <t>TURIANORTE S.L. INTERXPRESS</t>
  </si>
  <si>
    <t>PAGO S/FRA:18.045</t>
  </si>
  <si>
    <t>18.045</t>
  </si>
  <si>
    <t>VALENCIA EXTRA S.L</t>
  </si>
  <si>
    <t>PAGO S/FRA:2018-0054</t>
  </si>
  <si>
    <t>2018-0054</t>
  </si>
  <si>
    <t>VIAJES TRANSVIA TOURS S.L.</t>
  </si>
  <si>
    <t>PAGO S/FRA:V/04000090/18</t>
  </si>
  <si>
    <t>V/04000090/18</t>
  </si>
  <si>
    <t>PAGO S/FRA:V/04002378/18</t>
  </si>
  <si>
    <t>V/04002378/18</t>
  </si>
  <si>
    <t>PAGO S/FRA:V/04002379/18</t>
  </si>
  <si>
    <t>V/04002379/18</t>
  </si>
  <si>
    <t>VISITALBUFERA, C.B.</t>
  </si>
  <si>
    <t>PAGO S/FRA:F-557</t>
  </si>
  <si>
    <t>F-557</t>
  </si>
  <si>
    <t>WHITE MS PRODUCCIONES SL (LA BULERIA)</t>
  </si>
  <si>
    <t>PAGO S/FRA:A180043</t>
  </si>
  <si>
    <t>A180043</t>
  </si>
  <si>
    <t>Último día del periodo</t>
  </si>
  <si>
    <t>fecha entrada registro</t>
  </si>
  <si>
    <t>Nº Días pdtes. Pago</t>
  </si>
  <si>
    <t>Día pdtes pago x importe pdte pago</t>
  </si>
  <si>
    <t>RATIO DE LAS OPERACIONES PENDIENTES DE PAGO ABRIL 2018</t>
  </si>
  <si>
    <t>A COCINAR, S.L.</t>
  </si>
  <si>
    <t>PAGO S/FRA:62/2018</t>
  </si>
  <si>
    <t>PAGO S/FRA:63/2018</t>
  </si>
  <si>
    <t>PAGO S/FRA:213/18</t>
  </si>
  <si>
    <t>PAGO S/FRA:202/18</t>
  </si>
  <si>
    <t>PAGO S/FRA:239/18</t>
  </si>
  <si>
    <t>DIFERENCIA PAGO S/FRA:048/18</t>
  </si>
  <si>
    <t>DIFERENCIA PAGO S/FRA: 097/18</t>
  </si>
  <si>
    <t>A.A.RESTAURACION S.L(Q TOMAS)</t>
  </si>
  <si>
    <t>PAGO S/FRA:2018014QT BIS</t>
  </si>
  <si>
    <t>AC HOTEL VALENCIA S.R.LU</t>
  </si>
  <si>
    <t>PAGO S/FRA:17021369</t>
  </si>
  <si>
    <t>PAGO S/FRA:17021368</t>
  </si>
  <si>
    <t>ACCIONA-CIA. TRASMEDITERRANEA SA</t>
  </si>
  <si>
    <t>PAGO S/FRA:17R2018000079</t>
  </si>
  <si>
    <t>ADIF ALTA VELOCIDAD</t>
  </si>
  <si>
    <t>PAGO S/FRA:1801504541</t>
  </si>
  <si>
    <t>PAGO S/FRA:1801504539</t>
  </si>
  <si>
    <t>PAGO S/FRA:1801504540</t>
  </si>
  <si>
    <t>AE GESTIO S.L.</t>
  </si>
  <si>
    <t>PAGO S/FRA:000263</t>
  </si>
  <si>
    <t>AENA S.A</t>
  </si>
  <si>
    <t>PAGO S/FRA:41/1850754446</t>
  </si>
  <si>
    <t>PAGO S/FRA:41/1850761035</t>
  </si>
  <si>
    <t>PAGO S/FRA:41/370098897</t>
  </si>
  <si>
    <t>AGUADO CANTOS, MIGUEL</t>
  </si>
  <si>
    <t>PAGO S/FRA:F18105</t>
  </si>
  <si>
    <t>ALMIRANTE SERVICIOS INTEGRALES S.L(ALMA</t>
  </si>
  <si>
    <t>PAGO S/FRA:218021800888</t>
  </si>
  <si>
    <t>AMAR RENT S.L.</t>
  </si>
  <si>
    <t>PAGO S/FRA:A/3957</t>
  </si>
  <si>
    <t>ANTENNA AUDIO LTD</t>
  </si>
  <si>
    <t>PAGO S/FRA:3775</t>
  </si>
  <si>
    <t>ART VALENCIA 2002 TURISMO CULTURAL S.L</t>
  </si>
  <si>
    <t>PAGO S/FRA:18/A-018</t>
  </si>
  <si>
    <t>ASMEN DISTRIBUCION, S.L.</t>
  </si>
  <si>
    <t>PAGO S/FRA:N 2018/000527</t>
  </si>
  <si>
    <t>ATBT VALENCIA S.L.</t>
  </si>
  <si>
    <t>PAGO S/FRA:000049/18</t>
  </si>
  <si>
    <t>PAGO S/FRA:000052/18</t>
  </si>
  <si>
    <t>PAGO S/FRA:18/2190215</t>
  </si>
  <si>
    <t>AVANCE DE PUBLICIDAD, S.L.</t>
  </si>
  <si>
    <t>PAGO S/FRA:1 000172</t>
  </si>
  <si>
    <t>PAGO S/FRA:1-180001035</t>
  </si>
  <si>
    <t>BE4 MILENIUN S.L</t>
  </si>
  <si>
    <t>PAGO S/FRA:A/2018-08</t>
  </si>
  <si>
    <t>BENLLIURE GASTRONOMIKA S.L( RTE ORIO)</t>
  </si>
  <si>
    <t>PAGO S/FRA:TF-B1810740</t>
  </si>
  <si>
    <t>PAGO S/FRA:TF-B1810513</t>
  </si>
  <si>
    <t>BIG BAG STUDIO S.L</t>
  </si>
  <si>
    <t>PAGO S/FRA:2018-0213</t>
  </si>
  <si>
    <t>BIKENOMIST SRL</t>
  </si>
  <si>
    <t>PAGO S/FRA:239/2018</t>
  </si>
  <si>
    <t>BROSETA ABOGADOS S.L.U</t>
  </si>
  <si>
    <t>PAGO S/FRA:BA1804-000080</t>
  </si>
  <si>
    <t>PAGO S/FRA:918/2025/2018</t>
  </si>
  <si>
    <t>PAGO S/FRA:918/2060/2018</t>
  </si>
  <si>
    <t>PAGO S/FRA:918/2064/2018</t>
  </si>
  <si>
    <t>CANON ESPAÑA S.A</t>
  </si>
  <si>
    <t>PAGO S/FRA:401251315</t>
  </si>
  <si>
    <t>PAGO S/FRA:401251356</t>
  </si>
  <si>
    <t>CASUAL VALENCIA VINTAGE- PRICETOROOM SL</t>
  </si>
  <si>
    <t>PAGO S/FRA:1987/CVV18</t>
  </si>
  <si>
    <t>CEF LEVANTE S.A</t>
  </si>
  <si>
    <t>PAGO S/FRA:95/18/L</t>
  </si>
  <si>
    <t>CIVIRED-CONSULTORIA INFORM. V R, SL</t>
  </si>
  <si>
    <t>PAGO S/FRA:18/000054</t>
  </si>
  <si>
    <t>PAGO S/FRA:18/000039</t>
  </si>
  <si>
    <t>PAGO S/FRA:18/000038</t>
  </si>
  <si>
    <t>PAGO S/FRA:18/000055</t>
  </si>
  <si>
    <t>CLUSTER ESPANOL DE TURISMO DE SALUD</t>
  </si>
  <si>
    <t>PAGO S/FRA:18-2018</t>
  </si>
  <si>
    <t>PAGO S/FRA:17/WEB 16</t>
  </si>
  <si>
    <t>CONSELL. VIVIENDA, OBRAS PBCAS. Y VERT T</t>
  </si>
  <si>
    <t>PAGO S/FRA:27/2018</t>
  </si>
  <si>
    <t>CORREOS 8 BAR S.L</t>
  </si>
  <si>
    <t>PAGO S/FRA:CO/002</t>
  </si>
  <si>
    <t>PAGO S/FRA:D-0007</t>
  </si>
  <si>
    <t>PAGO S/FRA:A-0019</t>
  </si>
  <si>
    <t>DIGITAL BRAND &amp; COMUNICATION GROUP SL</t>
  </si>
  <si>
    <t>PAGO S/FRA:180215</t>
  </si>
  <si>
    <t>PAGO S/FRA:180235</t>
  </si>
  <si>
    <t>DIGITAL MARKET(COMERCIAL JM SUBIRATS S.L</t>
  </si>
  <si>
    <t>PAGO S/FRA:A/177</t>
  </si>
  <si>
    <t>PAGO S/FRA:000100032</t>
  </si>
  <si>
    <t>PAGO S/FRA:000100024</t>
  </si>
  <si>
    <t>DOUBLET IBERICA S.A</t>
  </si>
  <si>
    <t>PAGO S/FRA:88825/103217</t>
  </si>
  <si>
    <t>PAGO S/FRA:PPTO 93393</t>
  </si>
  <si>
    <t>EDITORA DE MEDIOS DE VALENCIA A Y C. SA</t>
  </si>
  <si>
    <t>PAGO S/FRA:0100026994</t>
  </si>
  <si>
    <t>EDITORIAL PRENSA VALENCIANA SA  LEVANTE</t>
  </si>
  <si>
    <t>PAGO S/FRA:2018/0001432</t>
  </si>
  <si>
    <t>EL DIARIOCV S.L</t>
  </si>
  <si>
    <t>PAGO S/FRA:A 00058/2018</t>
  </si>
  <si>
    <t>PAGO S/FRA:1710</t>
  </si>
  <si>
    <t>PAGO S/FRA:1708</t>
  </si>
  <si>
    <t>EL TRIDENTE DE NEPTUNO, S.L.</t>
  </si>
  <si>
    <t>PAGO S/FRA:8622</t>
  </si>
  <si>
    <t>EMPLEO EXPRESS ETT S.L (ACCES)</t>
  </si>
  <si>
    <t>PAGO S/FRA:201861/96</t>
  </si>
  <si>
    <t>ENROLAT, S.L.</t>
  </si>
  <si>
    <t>PAGO S/FRA:3-2018</t>
  </si>
  <si>
    <t>ESIC</t>
  </si>
  <si>
    <t>PAGO S/FRA:AV 427</t>
  </si>
  <si>
    <t>ESINCO S.A</t>
  </si>
  <si>
    <t>PAGO S/FRA:1/18</t>
  </si>
  <si>
    <t>EUROPA TRAVEL  S.A.</t>
  </si>
  <si>
    <t>PAGO S/FRA:92826BI</t>
  </si>
  <si>
    <t>EUROPEAN CITIES MARKETING - ECM</t>
  </si>
  <si>
    <t>PAGO S/FRA:200000038</t>
  </si>
  <si>
    <t>F. PASCUAL Y A. MALDONADO, C.B.</t>
  </si>
  <si>
    <t>PAGO S/FRA:I 000690</t>
  </si>
  <si>
    <t>FALLA PLAZA DE HONDURAS</t>
  </si>
  <si>
    <t>PAGO S/FRA:7/2018</t>
  </si>
  <si>
    <t>FASE 20 CONGRESOS</t>
  </si>
  <si>
    <t>S/Fra.: 355G180024</t>
  </si>
  <si>
    <t>FED. FALLES SECCIÓ ESPECIAL</t>
  </si>
  <si>
    <t>PAGO S/FRA:05/2018</t>
  </si>
  <si>
    <t>PAGO S/FRA:861FP2018907</t>
  </si>
  <si>
    <t>PAGO S/FRA:861FP2018096</t>
  </si>
  <si>
    <t>FERRERO M,AS VICENTE FCO</t>
  </si>
  <si>
    <t>PAGO S/FRA:61</t>
  </si>
  <si>
    <t>PAGO S/FRA:7018100219</t>
  </si>
  <si>
    <t>PAGO S/FRA:234193</t>
  </si>
  <si>
    <t>GARCIA MENDEZ RAFAEL</t>
  </si>
  <si>
    <t>PAGO S/FRA:006/2018</t>
  </si>
  <si>
    <t>PAGO S/FRA:004/2018</t>
  </si>
  <si>
    <t>GEA LLIBRES S.L</t>
  </si>
  <si>
    <t>PAGO S/FRA:040/002141</t>
  </si>
  <si>
    <t>PAGO S/FRA:18001133</t>
  </si>
  <si>
    <t>PAGO S/FRA:18001498</t>
  </si>
  <si>
    <t>PAGO S/FRA:18001787</t>
  </si>
  <si>
    <t>PAGO S/FRA:18001634</t>
  </si>
  <si>
    <t>PAGO S/FRA:18-095-003</t>
  </si>
  <si>
    <t>GLOBALLY EVENTOS Y COMUNICACIONES S.A</t>
  </si>
  <si>
    <t>PAGO S/FRA:FAC-MAD18-00295</t>
  </si>
  <si>
    <t>GO UPGROUP COMMUNICATION</t>
  </si>
  <si>
    <t>PAGO S/FRA:86/2018</t>
  </si>
  <si>
    <t>GRAFICAS MARI MONTAÑANA S.L.</t>
  </si>
  <si>
    <t>PAGO S/FRA:A-20180193</t>
  </si>
  <si>
    <t>PAGO S/FRA:A-20180192</t>
  </si>
  <si>
    <t>GRAFO S.A</t>
  </si>
  <si>
    <t>PAGO S/FRA:G184F10</t>
  </si>
  <si>
    <t>GRAU TOMAS ALEXIA (HOALA)</t>
  </si>
  <si>
    <t>PAGO S/FRA:23/2018</t>
  </si>
  <si>
    <t>GRUPO CALSAI S.L</t>
  </si>
  <si>
    <t>PAGO S/FRA:218166</t>
  </si>
  <si>
    <t>HIKARU INNOVATIONS S.L</t>
  </si>
  <si>
    <t>PAGO S/FRA:HK1813</t>
  </si>
  <si>
    <t>ILMO. AYTO. VALENCIA</t>
  </si>
  <si>
    <t>PAGO S/FRA REF:5060180003667</t>
  </si>
  <si>
    <t>PAGO S/FRA:6400669295</t>
  </si>
  <si>
    <t>INSTITUTO DE TURISMO DE ESPAÑA</t>
  </si>
  <si>
    <t>PAGO S/FRA:150/2018</t>
  </si>
  <si>
    <t>PAGO S/FRA:F18/12-01</t>
  </si>
  <si>
    <t>ITINERIS LABORA S.L</t>
  </si>
  <si>
    <t>PAGO S/FRA:2018-17</t>
  </si>
  <si>
    <t>KANLLI PUBLICIDAD S.A</t>
  </si>
  <si>
    <t>PAGO S/FRA:FVR18-000094</t>
  </si>
  <si>
    <t>PAGO S/FRA:IXT/2018-037</t>
  </si>
  <si>
    <t>PAGO S/FRA:IXT/2018-048</t>
  </si>
  <si>
    <t>PAGO S/FRA:IXT/2018-032</t>
  </si>
  <si>
    <t>PAGO S/FRA:KXT/2018-056</t>
  </si>
  <si>
    <t>LA BONA TRADICIO S.L</t>
  </si>
  <si>
    <t>PAGO S/FRA:073/2018</t>
  </si>
  <si>
    <t>PAGO S/FRA:045/2018</t>
  </si>
  <si>
    <t>LA IMPRENTA COMUNICACION GRAFICA S.L.</t>
  </si>
  <si>
    <t>PAGO S/FRA:300</t>
  </si>
  <si>
    <t>PAGO S/FRA:2552</t>
  </si>
  <si>
    <t>PAGO S/FRA:2553</t>
  </si>
  <si>
    <t>PAGO S/FRA:2018204</t>
  </si>
  <si>
    <t>LIBERTAS FUNDACION DE LA CV</t>
  </si>
  <si>
    <t>PAGO S/FRA:M/180002</t>
  </si>
  <si>
    <t>LORADMI ADMINISTRACIONES, S.L.</t>
  </si>
  <si>
    <t>PAGO S/FRA:1T 2018 BAJO A</t>
  </si>
  <si>
    <t>PAGO S/FRA:1T 2018 PZ 83</t>
  </si>
  <si>
    <t>PAGO S/FRA:1T 2018 PZ 144</t>
  </si>
  <si>
    <t>PAGO S/FRA:1T 2018 PZ 167</t>
  </si>
  <si>
    <t>PAGO S/FRA:1T 2018 BAJO D</t>
  </si>
  <si>
    <t>MA KHIN MARKET S.L</t>
  </si>
  <si>
    <t>PAGO S/FRA:2018/157</t>
  </si>
  <si>
    <t>PAGO S/FRA:2018-0501</t>
  </si>
  <si>
    <t>PAGO S/FRA:MS-000028</t>
  </si>
  <si>
    <t>PAGO S/FRA:FE2-18/80</t>
  </si>
  <si>
    <t>MEYDIS  S.L.</t>
  </si>
  <si>
    <t>PAGO S/FRA:2018 3003 103</t>
  </si>
  <si>
    <t>PAGO S/FRA:2018 FV 69</t>
  </si>
  <si>
    <t>MIKAMI TRAVEL S.A</t>
  </si>
  <si>
    <t>PAGO S/FRA:48254</t>
  </si>
  <si>
    <t>NAVARRO SANCHEZ ALEJANDRO</t>
  </si>
  <si>
    <t>PAGO S/FRA:18020</t>
  </si>
  <si>
    <t>PAGO S/FRA:2018-000151</t>
  </si>
  <si>
    <t>PAGO S/FRA:2018-000152</t>
  </si>
  <si>
    <t>NH HOTELES DE ESPAÑA S.A. (NH. CENTER)</t>
  </si>
  <si>
    <t>PAGO S/FRA:4027083833</t>
  </si>
  <si>
    <t>PAGO S/FRA:4027086638-01</t>
  </si>
  <si>
    <t>PAGO S/FRA:FA 212</t>
  </si>
  <si>
    <t>PAL-ART SERVICIOS VALENCIA SL - GOURMET</t>
  </si>
  <si>
    <t>PAGO S/FRA:2018/1718/133</t>
  </si>
  <si>
    <t>PALMERO ROVIRA CAROLINA (LIBER TOURS)</t>
  </si>
  <si>
    <t>PAGO S/FRA:C006</t>
  </si>
  <si>
    <t>PARTNERTEC S.L</t>
  </si>
  <si>
    <t>PAGO S/FRA:2018-000051</t>
  </si>
  <si>
    <t>PAGO S/FRA:001286</t>
  </si>
  <si>
    <t>PRO RED COMUNICACIONES, S.L.</t>
  </si>
  <si>
    <t>PAGO S/FRA:9213870</t>
  </si>
  <si>
    <t>PRODISOTEL, SA -MELIA VCIA PAL. CONGRESO</t>
  </si>
  <si>
    <t>PAGO S/FRA:461518009632</t>
  </si>
  <si>
    <t>PROMETHEUS GLOBAL MEDIA LLC</t>
  </si>
  <si>
    <t>S/Fra.: THR-043692</t>
  </si>
  <si>
    <t>RADIO BLANCA S.A (KISS FM)</t>
  </si>
  <si>
    <t>PAGO S/FRA:18004PA00109</t>
  </si>
  <si>
    <t>PAGO S/FRA:180034PA00027</t>
  </si>
  <si>
    <t>PAGO S/FRA:180034PA00032</t>
  </si>
  <si>
    <t>PAGO S/FRA:180034PA00063</t>
  </si>
  <si>
    <t>PAGO S/FRA:180034PA00095</t>
  </si>
  <si>
    <t>RADIO CV INNOVACIONES EN COMUNICACION S.</t>
  </si>
  <si>
    <t>PAGO S/FRA:140/2018</t>
  </si>
  <si>
    <t>PAGO S/FRA:A180000000144</t>
  </si>
  <si>
    <t>PAGO S/FRA:A180000000145</t>
  </si>
  <si>
    <t>PAGO S/FRA:291</t>
  </si>
  <si>
    <t>PAGO S/FRA:612</t>
  </si>
  <si>
    <t>RESTAURACION BOMBORI S.L</t>
  </si>
  <si>
    <t>S/Fra.: 1</t>
  </si>
  <si>
    <t>SANABRIA CASADO FRANCISCO</t>
  </si>
  <si>
    <t>PAGO S/FRA:AV 349</t>
  </si>
  <si>
    <t>SANZ BELENGUER ELENA</t>
  </si>
  <si>
    <t>PAGO S/FRA:10/18</t>
  </si>
  <si>
    <t>SARL INDIGO UNLIMITED</t>
  </si>
  <si>
    <t>PAGO S/FRA:FH057-2018</t>
  </si>
  <si>
    <t>PAGO S/FRA:000008</t>
  </si>
  <si>
    <t>SELP SOLUTIONS SPAIN S.L</t>
  </si>
  <si>
    <t>PAGO S/FRA:18CI01AG3005</t>
  </si>
  <si>
    <t>PAGO S/FRA:N 2018/072752</t>
  </si>
  <si>
    <t>PAGO S/FRA:A18/000046</t>
  </si>
  <si>
    <t>SERVICIOS DEL PRINCIPADO S.A.( ALSA)</t>
  </si>
  <si>
    <t>PAGO S/FRA:029/0037/310318</t>
  </si>
  <si>
    <t>SERVINOPAR S.L. PARADIS GROUP.</t>
  </si>
  <si>
    <t>PAGO S/FRA:2018/1078/135</t>
  </si>
  <si>
    <t>SOGOFIF MARCHÉ DU FILM</t>
  </si>
  <si>
    <t>PAGO S/FRA:S-38-0524</t>
  </si>
  <si>
    <t>SOLUTION BIKE (AUGUSTE JEAN JACQUES)</t>
  </si>
  <si>
    <t>PAGO S/FRA:10</t>
  </si>
  <si>
    <t>PAGO S/FRA:1138</t>
  </si>
  <si>
    <t>TOURIMAGEN DOSMIL, S.L.</t>
  </si>
  <si>
    <t>PAGO S/FRA:00018150</t>
  </si>
  <si>
    <t>TRAVEL OPEN DAY SRL</t>
  </si>
  <si>
    <t>PAGO S/FRA:O92/2018</t>
  </si>
  <si>
    <t>PAGO S/FRA:076</t>
  </si>
  <si>
    <t>PAGO S/FRA:18.033</t>
  </si>
  <si>
    <t>UNIPREX S.A.U (EUROPA FM)</t>
  </si>
  <si>
    <t>PAGO S/FRA:2181014633</t>
  </si>
  <si>
    <t>PAGO S/FRA:2181014634</t>
  </si>
  <si>
    <t>V.G. NETWORK PROYECTOS DE COMUNICACION S</t>
  </si>
  <si>
    <t>PAGO S/FRA:A2209</t>
  </si>
  <si>
    <t>VIAJES GLOBUS S.A.</t>
  </si>
  <si>
    <t>PAGO S/FRA:000355/18</t>
  </si>
  <si>
    <t>PAGO S/FRA:000354/18</t>
  </si>
  <si>
    <t>PAGO S/FRA:000359/18</t>
  </si>
  <si>
    <t>PAGO S/FRA:00035/18</t>
  </si>
  <si>
    <t>PAGO S/FRA:05/001368/001</t>
  </si>
  <si>
    <t>VIAJES PRIVILEGE S.L</t>
  </si>
  <si>
    <t>PAGO S/FRA:B-031/18</t>
  </si>
  <si>
    <t>PAGO S/FRA:B-037/18</t>
  </si>
  <si>
    <t>PAGO S/FRA:B-032/18</t>
  </si>
  <si>
    <t>PAGO S/FRA:V/03001703/18</t>
  </si>
  <si>
    <t>PAGO S/FRA:V/03001705/18</t>
  </si>
  <si>
    <t>VILANA ROLDAN IGNACIO</t>
  </si>
  <si>
    <t>PAGO S/FRA:17/18</t>
  </si>
  <si>
    <t>WELOCALIZE LIFE SCIENCES S.L</t>
  </si>
  <si>
    <t>PAGO S/FRA:82635</t>
  </si>
  <si>
    <t>Nº dias de pago</t>
  </si>
  <si>
    <t>Dias pago x importe</t>
  </si>
  <si>
    <t>RATIO DE LAS OPERACIONES PAGADAS DE ABRIL 2018</t>
  </si>
  <si>
    <t>RATIO DE OPERACIONES PAGADAS</t>
  </si>
  <si>
    <t>IMPORTE PAGOS REALIZADOS</t>
  </si>
  <si>
    <t>RATIO OPERACIONES PENDIENTES DE PAGO</t>
  </si>
  <si>
    <t>IMPORTES PAGOS PENDIENTES</t>
  </si>
  <si>
    <t>TOTAL PAGOS EFECTUADOS EN EL MES</t>
  </si>
  <si>
    <t>TOTAL PENDIENTE DE PAGO EN EL MES</t>
  </si>
  <si>
    <t xml:space="preserve"> PERIODO MEDIO DE PAGO  - ABRIL 2018                                                                                                                                             FUNDACIÓN TURISMO VALÈNCIA DE LA COMUNITAT VALENCIANA</t>
  </si>
  <si>
    <t>fperiodo-(fregistro)</t>
  </si>
  <si>
    <t>PMP Mensual         (en dias)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</si>
</sst>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5117038483843"/>
        <bgColor theme="4" tint="-0.24994659260841701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4" fontId="1" fillId="0" borderId="0" xfId="1" applyNumberFormat="1"/>
    <xf numFmtId="2" fontId="2" fillId="2" borderId="3" xfId="1" applyNumberFormat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 wrapText="1"/>
    </xf>
    <xf numFmtId="14" fontId="2" fillId="3" borderId="0" xfId="1" applyNumberFormat="1" applyFont="1" applyFill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4" fontId="0" fillId="0" borderId="0" xfId="0" applyNumberFormat="1"/>
    <xf numFmtId="14" fontId="1" fillId="0" borderId="0" xfId="1" applyNumberFormat="1"/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4" fontId="2" fillId="5" borderId="4" xfId="1" applyNumberFormat="1" applyFont="1" applyFill="1" applyBorder="1" applyAlignment="1">
      <alignment horizontal="center" vertical="center" wrapText="1"/>
    </xf>
    <xf numFmtId="4" fontId="2" fillId="5" borderId="0" xfId="1" applyNumberFormat="1" applyFont="1" applyFill="1" applyAlignment="1">
      <alignment horizontal="center" vertical="center" wrapText="1"/>
    </xf>
    <xf numFmtId="0" fontId="1" fillId="5" borderId="0" xfId="1" applyFill="1"/>
    <xf numFmtId="0" fontId="2" fillId="5" borderId="4" xfId="1" applyFont="1" applyFill="1" applyBorder="1" applyAlignment="1">
      <alignment horizontal="center" vertical="center" wrapText="1"/>
    </xf>
    <xf numFmtId="0" fontId="2" fillId="5" borderId="0" xfId="1" applyFont="1" applyFill="1" applyAlignment="1">
      <alignment horizontal="center" vertical="center" wrapText="1"/>
    </xf>
    <xf numFmtId="14" fontId="1" fillId="5" borderId="0" xfId="1" applyNumberFormat="1" applyFill="1"/>
    <xf numFmtId="4" fontId="1" fillId="5" borderId="0" xfId="1" applyNumberFormat="1" applyFill="1"/>
    <xf numFmtId="2" fontId="2" fillId="2" borderId="7" xfId="1" applyNumberFormat="1" applyFont="1" applyFill="1" applyBorder="1" applyAlignment="1">
      <alignment horizontal="center" vertical="center" wrapText="1"/>
    </xf>
    <xf numFmtId="4" fontId="1" fillId="7" borderId="4" xfId="1" applyNumberFormat="1" applyFill="1" applyBorder="1" applyAlignment="1">
      <alignment horizontal="center" vertical="center"/>
    </xf>
    <xf numFmtId="4" fontId="2" fillId="7" borderId="4" xfId="0" applyNumberFormat="1" applyFont="1" applyFill="1" applyBorder="1" applyAlignment="1">
      <alignment horizontal="center" vertical="center"/>
    </xf>
    <xf numFmtId="14" fontId="0" fillId="5" borderId="0" xfId="0" applyNumberFormat="1" applyFill="1"/>
    <xf numFmtId="4" fontId="2" fillId="5" borderId="4" xfId="1" applyNumberFormat="1" applyFont="1" applyFill="1" applyBorder="1" applyAlignment="1">
      <alignment horizontal="center" vertical="center"/>
    </xf>
    <xf numFmtId="4" fontId="2" fillId="5" borderId="0" xfId="1" applyNumberFormat="1" applyFont="1" applyFill="1"/>
    <xf numFmtId="4" fontId="0" fillId="5" borderId="0" xfId="0" applyNumberFormat="1" applyFill="1"/>
    <xf numFmtId="0" fontId="2" fillId="5" borderId="4" xfId="1" applyFont="1" applyFill="1" applyBorder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2" fontId="1" fillId="5" borderId="0" xfId="0" applyNumberFormat="1" applyFont="1" applyFill="1"/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101600</xdr:colOff>
      <xdr:row>0</xdr:row>
      <xdr:rowOff>139700</xdr:rowOff>
    </xdr:from>
    <xdr:to>
      <xdr:col>4</xdr:col>
      <xdr:colOff>1174750</xdr:colOff>
      <xdr:row>0</xdr:row>
      <xdr:rowOff>433150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4600" y="139700"/>
          <a:ext cx="1073150" cy="29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B4" sqref="B4"/>
    </sheetView>
  </sheetViews>
  <sheetFormatPr baseColWidth="10" defaultRowHeight="12.5" x14ac:dyDescent="0.25"/>
  <cols>
    <col min="1" max="5" width="17.7265625" customWidth="1"/>
  </cols>
  <sheetData>
    <row r="1" spans="1:5" ht="35" customHeight="1" thickTop="1" thickBot="1" x14ac:dyDescent="0.3">
      <c r="A1" s="30" t="s">
        <v>595</v>
      </c>
      <c r="B1" s="31"/>
      <c r="C1" s="31"/>
      <c r="D1" s="32"/>
    </row>
    <row r="2" spans="1:5" ht="35" customHeight="1" thickTop="1" thickBot="1" x14ac:dyDescent="0.3">
      <c r="A2" s="33" t="s">
        <v>593</v>
      </c>
      <c r="B2" s="33"/>
      <c r="C2" s="33" t="s">
        <v>594</v>
      </c>
      <c r="D2" s="33"/>
    </row>
    <row r="3" spans="1:5" ht="53" thickTop="1" thickBot="1" x14ac:dyDescent="0.3">
      <c r="A3" s="29" t="s">
        <v>589</v>
      </c>
      <c r="B3" s="29" t="s">
        <v>590</v>
      </c>
      <c r="C3" s="29" t="s">
        <v>591</v>
      </c>
      <c r="D3" s="29" t="s">
        <v>592</v>
      </c>
      <c r="E3" s="29" t="s">
        <v>597</v>
      </c>
    </row>
    <row r="4" spans="1:5" ht="20" customHeight="1" thickTop="1" thickBot="1" x14ac:dyDescent="0.3">
      <c r="A4" s="20">
        <f>'pagadas ABRIL'!H1:H1</f>
        <v>32.825195424290413</v>
      </c>
      <c r="B4" s="20">
        <f>'pagadas ABRIL'!C3</f>
        <v>424028.66000000021</v>
      </c>
      <c r="C4" s="20">
        <f>'no pagadas ABRIL'!G1</f>
        <v>3.7196282050913374</v>
      </c>
      <c r="D4" s="20">
        <f>'no pagadas ABRIL'!C3</f>
        <v>246897.41000000006</v>
      </c>
      <c r="E4" s="21">
        <f>+((A4*B4)+(C4*D4))/(B4+D4)</f>
        <v>22.114493479139956</v>
      </c>
    </row>
    <row r="5" spans="1:5" ht="13" thickTop="1" x14ac:dyDescent="0.25"/>
  </sheetData>
  <mergeCells count="3">
    <mergeCell ref="A1:D1"/>
    <mergeCell ref="A2:B2"/>
    <mergeCell ref="C2:D2"/>
  </mergeCells>
  <printOptions horizontalCentered="1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3"/>
  <sheetViews>
    <sheetView workbookViewId="0">
      <selection activeCell="C3" sqref="C3"/>
    </sheetView>
  </sheetViews>
  <sheetFormatPr baseColWidth="10" defaultRowHeight="12.5" x14ac:dyDescent="0.25"/>
  <cols>
    <col min="1" max="1" width="10.90625" style="1"/>
    <col min="2" max="2" width="46" style="1" bestFit="1" customWidth="1"/>
    <col min="3" max="3" width="9.90625" style="2" bestFit="1" customWidth="1"/>
    <col min="4" max="4" width="30.08984375" style="1" bestFit="1" customWidth="1"/>
    <col min="5" max="8" width="10.90625" style="1"/>
    <col min="9" max="9" width="12.453125" style="1" bestFit="1" customWidth="1"/>
    <col min="10" max="16384" width="10.90625" style="1"/>
  </cols>
  <sheetData>
    <row r="1" spans="1:9" ht="48" customHeight="1" thickTop="1" thickBot="1" x14ac:dyDescent="0.3">
      <c r="E1" s="34" t="s">
        <v>588</v>
      </c>
      <c r="F1" s="35"/>
      <c r="G1" s="35"/>
      <c r="H1" s="19">
        <f>I3/C3</f>
        <v>32.825195424290413</v>
      </c>
    </row>
    <row r="2" spans="1:9" ht="27" thickTop="1" thickBot="1" x14ac:dyDescent="0.3">
      <c r="A2" s="10" t="s">
        <v>0</v>
      </c>
      <c r="B2" s="10" t="s">
        <v>1</v>
      </c>
      <c r="C2" s="12" t="s">
        <v>2</v>
      </c>
      <c r="D2" s="10" t="s">
        <v>3</v>
      </c>
      <c r="E2" s="15" t="s">
        <v>4</v>
      </c>
      <c r="F2" s="10" t="s">
        <v>5</v>
      </c>
      <c r="G2" s="15" t="s">
        <v>7</v>
      </c>
      <c r="H2" s="15" t="s">
        <v>586</v>
      </c>
      <c r="I2" s="15" t="s">
        <v>587</v>
      </c>
    </row>
    <row r="3" spans="1:9" ht="13.5" thickTop="1" x14ac:dyDescent="0.25">
      <c r="A3" s="11"/>
      <c r="B3" s="11"/>
      <c r="C3" s="13">
        <f>SUM(C4:C183)</f>
        <v>424028.66000000021</v>
      </c>
      <c r="D3" s="11"/>
      <c r="E3" s="16"/>
      <c r="F3" s="11"/>
      <c r="G3" s="16"/>
      <c r="H3" s="16"/>
      <c r="I3" s="13">
        <f>SUM(I4:I183)</f>
        <v>13918823.630000001</v>
      </c>
    </row>
    <row r="4" spans="1:9" x14ac:dyDescent="0.25">
      <c r="A4" s="9">
        <v>43220</v>
      </c>
      <c r="B4" s="1" t="s">
        <v>314</v>
      </c>
      <c r="C4" s="18">
        <v>46.75</v>
      </c>
      <c r="D4" s="1" t="s">
        <v>315</v>
      </c>
      <c r="E4" s="17">
        <v>43217</v>
      </c>
      <c r="F4" s="9">
        <v>43191</v>
      </c>
      <c r="G4" s="17">
        <v>43191</v>
      </c>
      <c r="H4" s="14">
        <f>E4-G4</f>
        <v>26</v>
      </c>
      <c r="I4" s="18">
        <f>H4*C4</f>
        <v>1215.5</v>
      </c>
    </row>
    <row r="5" spans="1:9" x14ac:dyDescent="0.25">
      <c r="A5" s="9">
        <v>43220</v>
      </c>
      <c r="B5" s="1" t="s">
        <v>314</v>
      </c>
      <c r="C5" s="18">
        <v>42.5</v>
      </c>
      <c r="D5" s="1" t="s">
        <v>316</v>
      </c>
      <c r="E5" s="17">
        <v>43217</v>
      </c>
      <c r="F5" s="9">
        <v>43191</v>
      </c>
      <c r="G5" s="17">
        <v>43191</v>
      </c>
      <c r="H5" s="14">
        <f t="shared" ref="H5:H68" si="0">E5-G5</f>
        <v>26</v>
      </c>
      <c r="I5" s="18">
        <f t="shared" ref="I5:I68" si="1">H5*C5</f>
        <v>1105</v>
      </c>
    </row>
    <row r="6" spans="1:9" x14ac:dyDescent="0.25">
      <c r="A6" s="9">
        <v>43220</v>
      </c>
      <c r="B6" s="1" t="s">
        <v>8</v>
      </c>
      <c r="C6" s="18">
        <v>174</v>
      </c>
      <c r="D6" s="1" t="s">
        <v>317</v>
      </c>
      <c r="E6" s="17">
        <v>43217</v>
      </c>
      <c r="F6" s="9">
        <v>43185</v>
      </c>
      <c r="G6" s="17">
        <v>43185</v>
      </c>
      <c r="H6" s="14">
        <f t="shared" si="0"/>
        <v>32</v>
      </c>
      <c r="I6" s="18">
        <f t="shared" si="1"/>
        <v>5568</v>
      </c>
    </row>
    <row r="7" spans="1:9" x14ac:dyDescent="0.25">
      <c r="A7" s="9">
        <v>43220</v>
      </c>
      <c r="B7" s="1" t="s">
        <v>8</v>
      </c>
      <c r="C7" s="18">
        <v>174</v>
      </c>
      <c r="D7" s="1" t="s">
        <v>318</v>
      </c>
      <c r="E7" s="17">
        <v>43217</v>
      </c>
      <c r="F7" s="9">
        <v>43180</v>
      </c>
      <c r="G7" s="17">
        <v>43180</v>
      </c>
      <c r="H7" s="14">
        <f t="shared" si="0"/>
        <v>37</v>
      </c>
      <c r="I7" s="18">
        <f t="shared" si="1"/>
        <v>6438</v>
      </c>
    </row>
    <row r="8" spans="1:9" x14ac:dyDescent="0.25">
      <c r="A8" s="9">
        <v>43220</v>
      </c>
      <c r="B8" s="1" t="s">
        <v>8</v>
      </c>
      <c r="C8" s="18">
        <v>254.98999999999998</v>
      </c>
      <c r="D8" s="1" t="s">
        <v>319</v>
      </c>
      <c r="E8" s="17">
        <v>43217</v>
      </c>
      <c r="F8" s="9">
        <v>43190</v>
      </c>
      <c r="G8" s="17">
        <v>43190</v>
      </c>
      <c r="H8" s="14">
        <f t="shared" si="0"/>
        <v>27</v>
      </c>
      <c r="I8" s="18">
        <f t="shared" si="1"/>
        <v>6884.73</v>
      </c>
    </row>
    <row r="9" spans="1:9" x14ac:dyDescent="0.25">
      <c r="A9" s="9">
        <v>43220</v>
      </c>
      <c r="B9" s="1" t="s">
        <v>8</v>
      </c>
      <c r="C9" s="18">
        <v>10</v>
      </c>
      <c r="D9" s="1" t="s">
        <v>320</v>
      </c>
      <c r="E9" s="17">
        <v>43217</v>
      </c>
      <c r="F9" s="9">
        <v>43132</v>
      </c>
      <c r="G9" s="17">
        <v>43132</v>
      </c>
      <c r="H9" s="14">
        <f t="shared" si="0"/>
        <v>85</v>
      </c>
      <c r="I9" s="18">
        <f t="shared" si="1"/>
        <v>850</v>
      </c>
    </row>
    <row r="10" spans="1:9" x14ac:dyDescent="0.25">
      <c r="A10" s="9">
        <v>43220</v>
      </c>
      <c r="B10" s="1" t="s">
        <v>8</v>
      </c>
      <c r="C10" s="18">
        <v>7.7</v>
      </c>
      <c r="D10" s="1" t="s">
        <v>321</v>
      </c>
      <c r="E10" s="17">
        <v>43217</v>
      </c>
      <c r="F10" s="9">
        <v>43157</v>
      </c>
      <c r="G10" s="17">
        <v>43157</v>
      </c>
      <c r="H10" s="14">
        <f t="shared" si="0"/>
        <v>60</v>
      </c>
      <c r="I10" s="18">
        <f t="shared" si="1"/>
        <v>462</v>
      </c>
    </row>
    <row r="11" spans="1:9" x14ac:dyDescent="0.25">
      <c r="A11" s="9">
        <v>43220</v>
      </c>
      <c r="B11" s="1" t="s">
        <v>322</v>
      </c>
      <c r="C11" s="18">
        <v>315</v>
      </c>
      <c r="D11" s="1" t="s">
        <v>323</v>
      </c>
      <c r="E11" s="17">
        <v>43217</v>
      </c>
      <c r="F11" s="9">
        <v>43178</v>
      </c>
      <c r="G11" s="17">
        <v>43178</v>
      </c>
      <c r="H11" s="14">
        <f t="shared" si="0"/>
        <v>39</v>
      </c>
      <c r="I11" s="18">
        <f t="shared" si="1"/>
        <v>12285</v>
      </c>
    </row>
    <row r="12" spans="1:9" x14ac:dyDescent="0.25">
      <c r="A12" s="9">
        <v>43220</v>
      </c>
      <c r="B12" s="1" t="s">
        <v>324</v>
      </c>
      <c r="C12" s="18">
        <v>247.5</v>
      </c>
      <c r="D12" s="1" t="s">
        <v>325</v>
      </c>
      <c r="E12" s="17">
        <v>43217</v>
      </c>
      <c r="F12" s="9">
        <v>43191</v>
      </c>
      <c r="G12" s="17">
        <v>43191</v>
      </c>
      <c r="H12" s="14">
        <f t="shared" si="0"/>
        <v>26</v>
      </c>
      <c r="I12" s="18">
        <f t="shared" si="1"/>
        <v>6435</v>
      </c>
    </row>
    <row r="13" spans="1:9" x14ac:dyDescent="0.25">
      <c r="A13" s="9">
        <v>43220</v>
      </c>
      <c r="B13" s="1" t="s">
        <v>324</v>
      </c>
      <c r="C13" s="18">
        <v>247.5</v>
      </c>
      <c r="D13" s="1" t="s">
        <v>326</v>
      </c>
      <c r="E13" s="17">
        <v>43217</v>
      </c>
      <c r="F13" s="9">
        <v>43191</v>
      </c>
      <c r="G13" s="17">
        <v>43191</v>
      </c>
      <c r="H13" s="14">
        <f t="shared" si="0"/>
        <v>26</v>
      </c>
      <c r="I13" s="18">
        <f t="shared" si="1"/>
        <v>6435</v>
      </c>
    </row>
    <row r="14" spans="1:9" x14ac:dyDescent="0.25">
      <c r="A14" s="9">
        <v>43220</v>
      </c>
      <c r="B14" s="1" t="s">
        <v>327</v>
      </c>
      <c r="C14" s="18">
        <v>496.31</v>
      </c>
      <c r="D14" s="1" t="s">
        <v>328</v>
      </c>
      <c r="E14" s="17">
        <v>43217</v>
      </c>
      <c r="F14" s="9">
        <v>43213</v>
      </c>
      <c r="G14" s="17">
        <v>43213</v>
      </c>
      <c r="H14" s="14">
        <f t="shared" si="0"/>
        <v>4</v>
      </c>
      <c r="I14" s="18">
        <f t="shared" si="1"/>
        <v>1985.24</v>
      </c>
    </row>
    <row r="15" spans="1:9" x14ac:dyDescent="0.25">
      <c r="A15" s="9">
        <v>43220</v>
      </c>
      <c r="B15" s="1" t="s">
        <v>329</v>
      </c>
      <c r="C15" s="18">
        <v>197.47</v>
      </c>
      <c r="D15" s="1" t="s">
        <v>330</v>
      </c>
      <c r="E15" s="17">
        <v>43217</v>
      </c>
      <c r="F15" s="9">
        <v>43192</v>
      </c>
      <c r="G15" s="17">
        <v>43192</v>
      </c>
      <c r="H15" s="14">
        <f t="shared" si="0"/>
        <v>25</v>
      </c>
      <c r="I15" s="18">
        <f t="shared" si="1"/>
        <v>4936.75</v>
      </c>
    </row>
    <row r="16" spans="1:9" x14ac:dyDescent="0.25">
      <c r="A16" s="9">
        <v>43220</v>
      </c>
      <c r="B16" s="1" t="s">
        <v>329</v>
      </c>
      <c r="C16" s="18">
        <v>2668.26</v>
      </c>
      <c r="D16" s="1" t="s">
        <v>331</v>
      </c>
      <c r="E16" s="17">
        <v>43217</v>
      </c>
      <c r="F16" s="9">
        <v>43192</v>
      </c>
      <c r="G16" s="17">
        <v>43192</v>
      </c>
      <c r="H16" s="14">
        <f t="shared" si="0"/>
        <v>25</v>
      </c>
      <c r="I16" s="18">
        <f t="shared" si="1"/>
        <v>66706.5</v>
      </c>
    </row>
    <row r="17" spans="1:9" x14ac:dyDescent="0.25">
      <c r="A17" s="9">
        <v>43220</v>
      </c>
      <c r="B17" s="1" t="s">
        <v>329</v>
      </c>
      <c r="C17" s="18">
        <v>53.36</v>
      </c>
      <c r="D17" s="1" t="s">
        <v>332</v>
      </c>
      <c r="E17" s="17">
        <v>43217</v>
      </c>
      <c r="F17" s="9">
        <v>43192</v>
      </c>
      <c r="G17" s="17">
        <v>43192</v>
      </c>
      <c r="H17" s="14">
        <f t="shared" si="0"/>
        <v>25</v>
      </c>
      <c r="I17" s="18">
        <f t="shared" si="1"/>
        <v>1334</v>
      </c>
    </row>
    <row r="18" spans="1:9" x14ac:dyDescent="0.25">
      <c r="A18" s="9">
        <v>43220</v>
      </c>
      <c r="B18" s="1" t="s">
        <v>333</v>
      </c>
      <c r="C18" s="18">
        <v>1305.23</v>
      </c>
      <c r="D18" s="1" t="s">
        <v>334</v>
      </c>
      <c r="E18" s="17">
        <v>43217</v>
      </c>
      <c r="F18" s="9">
        <v>43194</v>
      </c>
      <c r="G18" s="17">
        <v>43194</v>
      </c>
      <c r="H18" s="14">
        <f t="shared" si="0"/>
        <v>23</v>
      </c>
      <c r="I18" s="18">
        <f t="shared" si="1"/>
        <v>30020.29</v>
      </c>
    </row>
    <row r="19" spans="1:9" x14ac:dyDescent="0.25">
      <c r="A19" s="9">
        <v>43220</v>
      </c>
      <c r="B19" s="1" t="s">
        <v>335</v>
      </c>
      <c r="C19" s="18">
        <v>289.18</v>
      </c>
      <c r="D19" s="1" t="s">
        <v>336</v>
      </c>
      <c r="E19" s="17">
        <v>43217</v>
      </c>
      <c r="F19" s="9">
        <v>43193</v>
      </c>
      <c r="G19" s="17">
        <v>43193</v>
      </c>
      <c r="H19" s="14">
        <f t="shared" si="0"/>
        <v>24</v>
      </c>
      <c r="I19" s="18">
        <f t="shared" si="1"/>
        <v>6940.32</v>
      </c>
    </row>
    <row r="20" spans="1:9" x14ac:dyDescent="0.25">
      <c r="A20" s="9">
        <v>43220</v>
      </c>
      <c r="B20" s="1" t="s">
        <v>335</v>
      </c>
      <c r="C20" s="18">
        <v>1912.88</v>
      </c>
      <c r="D20" s="1" t="s">
        <v>337</v>
      </c>
      <c r="E20" s="17">
        <v>43217</v>
      </c>
      <c r="F20" s="9">
        <v>43210</v>
      </c>
      <c r="G20" s="17">
        <v>43210</v>
      </c>
      <c r="H20" s="14">
        <f t="shared" si="0"/>
        <v>7</v>
      </c>
      <c r="I20" s="18">
        <f t="shared" si="1"/>
        <v>13390.16</v>
      </c>
    </row>
    <row r="21" spans="1:9" x14ac:dyDescent="0.25">
      <c r="A21" s="9">
        <v>43220</v>
      </c>
      <c r="B21" s="1" t="s">
        <v>335</v>
      </c>
      <c r="C21" s="18">
        <v>30.03</v>
      </c>
      <c r="D21" s="1" t="s">
        <v>338</v>
      </c>
      <c r="E21" s="17">
        <v>43217</v>
      </c>
      <c r="F21" s="9">
        <v>43210</v>
      </c>
      <c r="G21" s="17">
        <v>43210</v>
      </c>
      <c r="H21" s="14">
        <f t="shared" si="0"/>
        <v>7</v>
      </c>
      <c r="I21" s="18">
        <f t="shared" si="1"/>
        <v>210.21</v>
      </c>
    </row>
    <row r="22" spans="1:9" x14ac:dyDescent="0.25">
      <c r="A22" s="9">
        <v>43220</v>
      </c>
      <c r="B22" s="1" t="s">
        <v>339</v>
      </c>
      <c r="C22" s="18">
        <v>1936</v>
      </c>
      <c r="D22" s="1" t="s">
        <v>340</v>
      </c>
      <c r="E22" s="17">
        <v>43217</v>
      </c>
      <c r="F22" s="9">
        <v>43181</v>
      </c>
      <c r="G22" s="17">
        <v>43181</v>
      </c>
      <c r="H22" s="14">
        <f t="shared" si="0"/>
        <v>36</v>
      </c>
      <c r="I22" s="18">
        <f t="shared" si="1"/>
        <v>69696</v>
      </c>
    </row>
    <row r="23" spans="1:9" x14ac:dyDescent="0.25">
      <c r="A23" s="9">
        <v>43220</v>
      </c>
      <c r="B23" s="1" t="s">
        <v>341</v>
      </c>
      <c r="C23" s="18">
        <v>380</v>
      </c>
      <c r="D23" s="1" t="s">
        <v>342</v>
      </c>
      <c r="E23" s="17">
        <v>43217</v>
      </c>
      <c r="F23" s="9">
        <v>43186</v>
      </c>
      <c r="G23" s="17">
        <v>43186</v>
      </c>
      <c r="H23" s="14">
        <f t="shared" si="0"/>
        <v>31</v>
      </c>
      <c r="I23" s="18">
        <f t="shared" si="1"/>
        <v>11780</v>
      </c>
    </row>
    <row r="24" spans="1:9" x14ac:dyDescent="0.25">
      <c r="A24" s="9">
        <v>43220</v>
      </c>
      <c r="B24" s="1" t="s">
        <v>343</v>
      </c>
      <c r="C24" s="18">
        <v>89.25</v>
      </c>
      <c r="D24" s="1" t="s">
        <v>344</v>
      </c>
      <c r="E24" s="17">
        <v>43217</v>
      </c>
      <c r="F24" s="9">
        <v>43195</v>
      </c>
      <c r="G24" s="17">
        <v>43195</v>
      </c>
      <c r="H24" s="14">
        <f t="shared" si="0"/>
        <v>22</v>
      </c>
      <c r="I24" s="18">
        <f t="shared" si="1"/>
        <v>1963.5</v>
      </c>
    </row>
    <row r="25" spans="1:9" x14ac:dyDescent="0.25">
      <c r="A25" s="9">
        <v>43220</v>
      </c>
      <c r="B25" s="1" t="s">
        <v>345</v>
      </c>
      <c r="C25" s="18">
        <v>40</v>
      </c>
      <c r="D25" s="1" t="s">
        <v>346</v>
      </c>
      <c r="E25" s="17">
        <v>43217</v>
      </c>
      <c r="F25" s="9">
        <v>43190</v>
      </c>
      <c r="G25" s="17">
        <v>43190</v>
      </c>
      <c r="H25" s="14">
        <f t="shared" si="0"/>
        <v>27</v>
      </c>
      <c r="I25" s="18">
        <f t="shared" si="1"/>
        <v>1080</v>
      </c>
    </row>
    <row r="26" spans="1:9" x14ac:dyDescent="0.25">
      <c r="A26" s="9">
        <v>43220</v>
      </c>
      <c r="B26" s="1" t="s">
        <v>347</v>
      </c>
      <c r="C26" s="18">
        <v>140</v>
      </c>
      <c r="D26" s="1" t="s">
        <v>348</v>
      </c>
      <c r="E26" s="17">
        <v>43217</v>
      </c>
      <c r="F26" s="9">
        <v>43193</v>
      </c>
      <c r="G26" s="17">
        <v>43193</v>
      </c>
      <c r="H26" s="14">
        <f t="shared" si="0"/>
        <v>24</v>
      </c>
      <c r="I26" s="18">
        <f t="shared" si="1"/>
        <v>3360</v>
      </c>
    </row>
    <row r="27" spans="1:9" x14ac:dyDescent="0.25">
      <c r="A27" s="9">
        <v>43220</v>
      </c>
      <c r="B27" s="1" t="s">
        <v>349</v>
      </c>
      <c r="C27" s="18">
        <v>761.56</v>
      </c>
      <c r="D27" s="1" t="s">
        <v>350</v>
      </c>
      <c r="E27" s="17">
        <v>43217</v>
      </c>
      <c r="F27" s="9">
        <v>43190</v>
      </c>
      <c r="G27" s="17">
        <v>43190</v>
      </c>
      <c r="H27" s="14">
        <f t="shared" si="0"/>
        <v>27</v>
      </c>
      <c r="I27" s="18">
        <f t="shared" si="1"/>
        <v>20562.12</v>
      </c>
    </row>
    <row r="28" spans="1:9" x14ac:dyDescent="0.25">
      <c r="A28" s="9">
        <v>43220</v>
      </c>
      <c r="B28" s="1" t="s">
        <v>351</v>
      </c>
      <c r="C28" s="18">
        <v>119</v>
      </c>
      <c r="D28" s="1" t="s">
        <v>352</v>
      </c>
      <c r="E28" s="17">
        <v>43217</v>
      </c>
      <c r="F28" s="9">
        <v>43194</v>
      </c>
      <c r="G28" s="17">
        <v>43194</v>
      </c>
      <c r="H28" s="14">
        <f t="shared" si="0"/>
        <v>23</v>
      </c>
      <c r="I28" s="18">
        <f t="shared" si="1"/>
        <v>2737</v>
      </c>
    </row>
    <row r="29" spans="1:9" x14ac:dyDescent="0.25">
      <c r="A29" s="9">
        <v>43220</v>
      </c>
      <c r="B29" s="1" t="s">
        <v>351</v>
      </c>
      <c r="C29" s="18">
        <v>382.51</v>
      </c>
      <c r="D29" s="1" t="s">
        <v>353</v>
      </c>
      <c r="E29" s="17">
        <v>43217</v>
      </c>
      <c r="F29" s="9">
        <v>43194</v>
      </c>
      <c r="G29" s="17">
        <v>43194</v>
      </c>
      <c r="H29" s="14">
        <f t="shared" si="0"/>
        <v>23</v>
      </c>
      <c r="I29" s="18">
        <f t="shared" si="1"/>
        <v>8797.73</v>
      </c>
    </row>
    <row r="30" spans="1:9" x14ac:dyDescent="0.25">
      <c r="A30" s="9">
        <v>43220</v>
      </c>
      <c r="B30" s="1" t="s">
        <v>41</v>
      </c>
      <c r="C30" s="18">
        <v>1177</v>
      </c>
      <c r="D30" s="1" t="s">
        <v>354</v>
      </c>
      <c r="E30" s="17">
        <v>43217</v>
      </c>
      <c r="F30" s="9">
        <v>43190</v>
      </c>
      <c r="G30" s="17">
        <v>43190</v>
      </c>
      <c r="H30" s="14">
        <f t="shared" si="0"/>
        <v>27</v>
      </c>
      <c r="I30" s="18">
        <f t="shared" si="1"/>
        <v>31779</v>
      </c>
    </row>
    <row r="31" spans="1:9" x14ac:dyDescent="0.25">
      <c r="A31" s="9">
        <v>43220</v>
      </c>
      <c r="B31" s="1" t="s">
        <v>355</v>
      </c>
      <c r="C31" s="18">
        <v>14.52</v>
      </c>
      <c r="D31" s="1" t="s">
        <v>356</v>
      </c>
      <c r="E31" s="17">
        <v>43217</v>
      </c>
      <c r="F31" s="9">
        <v>43206</v>
      </c>
      <c r="G31" s="17">
        <v>43206</v>
      </c>
      <c r="H31" s="14">
        <f t="shared" si="0"/>
        <v>11</v>
      </c>
      <c r="I31" s="18">
        <f t="shared" si="1"/>
        <v>159.72</v>
      </c>
    </row>
    <row r="32" spans="1:9" x14ac:dyDescent="0.25">
      <c r="A32" s="9">
        <v>43220</v>
      </c>
      <c r="B32" s="1" t="s">
        <v>44</v>
      </c>
      <c r="C32" s="18">
        <v>72625.33</v>
      </c>
      <c r="D32" s="1" t="s">
        <v>357</v>
      </c>
      <c r="E32" s="17">
        <v>43217</v>
      </c>
      <c r="F32" s="9">
        <v>43190</v>
      </c>
      <c r="G32" s="17">
        <v>43190</v>
      </c>
      <c r="H32" s="14">
        <f t="shared" si="0"/>
        <v>27</v>
      </c>
      <c r="I32" s="18">
        <f t="shared" si="1"/>
        <v>1960883.9100000001</v>
      </c>
    </row>
    <row r="33" spans="1:9" x14ac:dyDescent="0.25">
      <c r="A33" s="9">
        <v>43220</v>
      </c>
      <c r="B33" s="1" t="s">
        <v>358</v>
      </c>
      <c r="C33" s="18">
        <v>1089</v>
      </c>
      <c r="D33" s="1" t="s">
        <v>359</v>
      </c>
      <c r="E33" s="17">
        <v>43217</v>
      </c>
      <c r="F33" s="9">
        <v>43180</v>
      </c>
      <c r="G33" s="17">
        <v>43180</v>
      </c>
      <c r="H33" s="14">
        <f t="shared" si="0"/>
        <v>37</v>
      </c>
      <c r="I33" s="18">
        <f t="shared" si="1"/>
        <v>40293</v>
      </c>
    </row>
    <row r="34" spans="1:9" x14ac:dyDescent="0.25">
      <c r="A34" s="9">
        <v>43220</v>
      </c>
      <c r="B34" s="1" t="s">
        <v>360</v>
      </c>
      <c r="C34" s="18">
        <v>336.6</v>
      </c>
      <c r="D34" s="1" t="s">
        <v>361</v>
      </c>
      <c r="E34" s="17">
        <v>43217</v>
      </c>
      <c r="F34" s="9">
        <v>43182</v>
      </c>
      <c r="G34" s="17">
        <v>43182</v>
      </c>
      <c r="H34" s="14">
        <f t="shared" si="0"/>
        <v>35</v>
      </c>
      <c r="I34" s="18">
        <f t="shared" si="1"/>
        <v>11781</v>
      </c>
    </row>
    <row r="35" spans="1:9" x14ac:dyDescent="0.25">
      <c r="A35" s="9">
        <v>43220</v>
      </c>
      <c r="B35" s="1" t="s">
        <v>360</v>
      </c>
      <c r="C35" s="18">
        <v>310</v>
      </c>
      <c r="D35" s="1" t="s">
        <v>362</v>
      </c>
      <c r="E35" s="17">
        <v>43217</v>
      </c>
      <c r="F35" s="9">
        <v>43179</v>
      </c>
      <c r="G35" s="17">
        <v>43179</v>
      </c>
      <c r="H35" s="14">
        <f t="shared" si="0"/>
        <v>38</v>
      </c>
      <c r="I35" s="18">
        <f t="shared" si="1"/>
        <v>11780</v>
      </c>
    </row>
    <row r="36" spans="1:9" x14ac:dyDescent="0.25">
      <c r="A36" s="9">
        <v>43220</v>
      </c>
      <c r="B36" s="1" t="s">
        <v>363</v>
      </c>
      <c r="C36" s="18">
        <v>217.8</v>
      </c>
      <c r="D36" s="1" t="s">
        <v>364</v>
      </c>
      <c r="E36" s="17">
        <v>43217</v>
      </c>
      <c r="F36" s="9">
        <v>43180</v>
      </c>
      <c r="G36" s="17">
        <v>43180</v>
      </c>
      <c r="H36" s="14">
        <f t="shared" si="0"/>
        <v>37</v>
      </c>
      <c r="I36" s="18">
        <f t="shared" si="1"/>
        <v>8058.6</v>
      </c>
    </row>
    <row r="37" spans="1:9" x14ac:dyDescent="0.25">
      <c r="A37" s="9">
        <v>43217</v>
      </c>
      <c r="B37" s="1" t="s">
        <v>365</v>
      </c>
      <c r="C37" s="18">
        <v>3500</v>
      </c>
      <c r="D37" s="1" t="s">
        <v>366</v>
      </c>
      <c r="E37" s="17">
        <v>43217</v>
      </c>
      <c r="F37" s="9">
        <v>43201</v>
      </c>
      <c r="G37" s="17">
        <v>43201</v>
      </c>
      <c r="H37" s="14">
        <f t="shared" si="0"/>
        <v>16</v>
      </c>
      <c r="I37" s="18">
        <f t="shared" si="1"/>
        <v>56000</v>
      </c>
    </row>
    <row r="38" spans="1:9" x14ac:dyDescent="0.25">
      <c r="A38" s="9">
        <v>43220</v>
      </c>
      <c r="B38" s="1" t="s">
        <v>367</v>
      </c>
      <c r="C38" s="18">
        <v>1562.91</v>
      </c>
      <c r="D38" s="1" t="s">
        <v>368</v>
      </c>
      <c r="E38" s="17">
        <v>43217</v>
      </c>
      <c r="F38" s="9">
        <v>43195</v>
      </c>
      <c r="G38" s="17">
        <v>43195</v>
      </c>
      <c r="H38" s="14">
        <f t="shared" si="0"/>
        <v>22</v>
      </c>
      <c r="I38" s="18">
        <f t="shared" si="1"/>
        <v>34384.020000000004</v>
      </c>
    </row>
    <row r="39" spans="1:9" x14ac:dyDescent="0.25">
      <c r="A39" s="9">
        <v>43220</v>
      </c>
      <c r="B39" s="1" t="s">
        <v>69</v>
      </c>
      <c r="C39" s="18">
        <v>908.12999999999988</v>
      </c>
      <c r="D39" s="1" t="s">
        <v>369</v>
      </c>
      <c r="E39" s="17">
        <v>43217</v>
      </c>
      <c r="F39" s="9">
        <v>43190</v>
      </c>
      <c r="G39" s="17">
        <v>43190</v>
      </c>
      <c r="H39" s="14">
        <f t="shared" si="0"/>
        <v>27</v>
      </c>
      <c r="I39" s="18">
        <f t="shared" si="1"/>
        <v>24519.51</v>
      </c>
    </row>
    <row r="40" spans="1:9" x14ac:dyDescent="0.25">
      <c r="A40" s="9">
        <v>43220</v>
      </c>
      <c r="B40" s="1" t="s">
        <v>69</v>
      </c>
      <c r="C40" s="18">
        <v>9846.24</v>
      </c>
      <c r="D40" s="1" t="s">
        <v>370</v>
      </c>
      <c r="E40" s="17">
        <v>43217</v>
      </c>
      <c r="F40" s="9">
        <v>43190</v>
      </c>
      <c r="G40" s="17">
        <v>43190</v>
      </c>
      <c r="H40" s="14">
        <f t="shared" si="0"/>
        <v>27</v>
      </c>
      <c r="I40" s="18">
        <f t="shared" si="1"/>
        <v>265848.48</v>
      </c>
    </row>
    <row r="41" spans="1:9" x14ac:dyDescent="0.25">
      <c r="A41" s="9">
        <v>43220</v>
      </c>
      <c r="B41" s="1" t="s">
        <v>69</v>
      </c>
      <c r="C41" s="18">
        <v>10588.02</v>
      </c>
      <c r="D41" s="1" t="s">
        <v>371</v>
      </c>
      <c r="E41" s="17">
        <v>43217</v>
      </c>
      <c r="F41" s="9">
        <v>43190</v>
      </c>
      <c r="G41" s="17">
        <v>43190</v>
      </c>
      <c r="H41" s="14">
        <f t="shared" si="0"/>
        <v>27</v>
      </c>
      <c r="I41" s="18">
        <f t="shared" si="1"/>
        <v>285876.54000000004</v>
      </c>
    </row>
    <row r="42" spans="1:9" x14ac:dyDescent="0.25">
      <c r="A42" s="9">
        <v>43220</v>
      </c>
      <c r="B42" s="1" t="s">
        <v>372</v>
      </c>
      <c r="C42" s="18">
        <v>185.41</v>
      </c>
      <c r="D42" s="1" t="s">
        <v>373</v>
      </c>
      <c r="E42" s="17">
        <v>43217</v>
      </c>
      <c r="F42" s="9">
        <v>43195</v>
      </c>
      <c r="G42" s="17">
        <v>43195</v>
      </c>
      <c r="H42" s="14">
        <f t="shared" si="0"/>
        <v>22</v>
      </c>
      <c r="I42" s="18">
        <f t="shared" si="1"/>
        <v>4079.02</v>
      </c>
    </row>
    <row r="43" spans="1:9" x14ac:dyDescent="0.25">
      <c r="A43" s="9">
        <v>43220</v>
      </c>
      <c r="B43" s="1" t="s">
        <v>372</v>
      </c>
      <c r="C43" s="18">
        <v>237.75</v>
      </c>
      <c r="D43" s="1" t="s">
        <v>374</v>
      </c>
      <c r="E43" s="17">
        <v>43217</v>
      </c>
      <c r="F43" s="9">
        <v>43195</v>
      </c>
      <c r="G43" s="17">
        <v>43195</v>
      </c>
      <c r="H43" s="14">
        <f t="shared" si="0"/>
        <v>22</v>
      </c>
      <c r="I43" s="18">
        <f t="shared" si="1"/>
        <v>5230.5</v>
      </c>
    </row>
    <row r="44" spans="1:9" x14ac:dyDescent="0.25">
      <c r="A44" s="9">
        <v>43220</v>
      </c>
      <c r="B44" s="1" t="s">
        <v>375</v>
      </c>
      <c r="C44" s="18">
        <v>388</v>
      </c>
      <c r="D44" s="1" t="s">
        <v>376</v>
      </c>
      <c r="E44" s="17">
        <v>43217</v>
      </c>
      <c r="F44" s="9">
        <v>43204</v>
      </c>
      <c r="G44" s="17">
        <v>43204</v>
      </c>
      <c r="H44" s="14">
        <f t="shared" si="0"/>
        <v>13</v>
      </c>
      <c r="I44" s="18">
        <f t="shared" si="1"/>
        <v>5044</v>
      </c>
    </row>
    <row r="45" spans="1:9" x14ac:dyDescent="0.25">
      <c r="A45" s="9">
        <v>43220</v>
      </c>
      <c r="B45" s="1" t="s">
        <v>377</v>
      </c>
      <c r="C45" s="18">
        <v>520</v>
      </c>
      <c r="D45" s="1" t="s">
        <v>378</v>
      </c>
      <c r="E45" s="17">
        <v>43217</v>
      </c>
      <c r="F45" s="9">
        <v>43145</v>
      </c>
      <c r="G45" s="17">
        <v>43145</v>
      </c>
      <c r="H45" s="14">
        <f t="shared" si="0"/>
        <v>72</v>
      </c>
      <c r="I45" s="18">
        <f t="shared" si="1"/>
        <v>37440</v>
      </c>
    </row>
    <row r="46" spans="1:9" x14ac:dyDescent="0.25">
      <c r="A46" s="9">
        <v>43220</v>
      </c>
      <c r="B46" s="1" t="s">
        <v>379</v>
      </c>
      <c r="C46" s="18">
        <v>2223.38</v>
      </c>
      <c r="D46" s="1" t="s">
        <v>380</v>
      </c>
      <c r="E46" s="17">
        <v>43217</v>
      </c>
      <c r="F46" s="9">
        <v>43189</v>
      </c>
      <c r="G46" s="17">
        <v>43189</v>
      </c>
      <c r="H46" s="14">
        <f t="shared" si="0"/>
        <v>28</v>
      </c>
      <c r="I46" s="18">
        <f t="shared" si="1"/>
        <v>62254.64</v>
      </c>
    </row>
    <row r="47" spans="1:9" x14ac:dyDescent="0.25">
      <c r="A47" s="9">
        <v>43220</v>
      </c>
      <c r="B47" s="1" t="s">
        <v>379</v>
      </c>
      <c r="C47" s="18">
        <v>2223.38</v>
      </c>
      <c r="D47" s="1" t="s">
        <v>381</v>
      </c>
      <c r="E47" s="17">
        <v>43217</v>
      </c>
      <c r="F47" s="9">
        <v>43159</v>
      </c>
      <c r="G47" s="17">
        <v>43159</v>
      </c>
      <c r="H47" s="14">
        <f t="shared" si="0"/>
        <v>58</v>
      </c>
      <c r="I47" s="18">
        <f t="shared" si="1"/>
        <v>128956.04000000001</v>
      </c>
    </row>
    <row r="48" spans="1:9" x14ac:dyDescent="0.25">
      <c r="A48" s="9">
        <v>43220</v>
      </c>
      <c r="B48" s="1" t="s">
        <v>379</v>
      </c>
      <c r="C48" s="18">
        <v>142.78</v>
      </c>
      <c r="D48" s="1" t="s">
        <v>382</v>
      </c>
      <c r="E48" s="17">
        <v>43217</v>
      </c>
      <c r="F48" s="9">
        <v>43159</v>
      </c>
      <c r="G48" s="17">
        <v>43159</v>
      </c>
      <c r="H48" s="14">
        <f t="shared" si="0"/>
        <v>58</v>
      </c>
      <c r="I48" s="18">
        <f t="shared" si="1"/>
        <v>8281.24</v>
      </c>
    </row>
    <row r="49" spans="1:9" x14ac:dyDescent="0.25">
      <c r="A49" s="9">
        <v>43220</v>
      </c>
      <c r="B49" s="1" t="s">
        <v>379</v>
      </c>
      <c r="C49" s="18">
        <v>10.89</v>
      </c>
      <c r="D49" s="1" t="s">
        <v>383</v>
      </c>
      <c r="E49" s="17">
        <v>43217</v>
      </c>
      <c r="F49" s="9">
        <v>43189</v>
      </c>
      <c r="G49" s="17">
        <v>43189</v>
      </c>
      <c r="H49" s="14">
        <f t="shared" si="0"/>
        <v>28</v>
      </c>
      <c r="I49" s="18">
        <f t="shared" si="1"/>
        <v>304.92</v>
      </c>
    </row>
    <row r="50" spans="1:9" x14ac:dyDescent="0.25">
      <c r="A50" s="9">
        <v>43220</v>
      </c>
      <c r="B50" s="1" t="s">
        <v>384</v>
      </c>
      <c r="C50" s="18">
        <v>3000</v>
      </c>
      <c r="D50" s="1" t="s">
        <v>385</v>
      </c>
      <c r="E50" s="17">
        <v>43217</v>
      </c>
      <c r="F50" s="9">
        <v>43174</v>
      </c>
      <c r="G50" s="17">
        <v>43174</v>
      </c>
      <c r="H50" s="14">
        <f t="shared" si="0"/>
        <v>43</v>
      </c>
      <c r="I50" s="18">
        <f t="shared" si="1"/>
        <v>129000</v>
      </c>
    </row>
    <row r="51" spans="1:9" x14ac:dyDescent="0.25">
      <c r="A51" s="9">
        <v>43220</v>
      </c>
      <c r="B51" s="1" t="s">
        <v>86</v>
      </c>
      <c r="C51" s="18">
        <v>300.08</v>
      </c>
      <c r="D51" s="1" t="s">
        <v>386</v>
      </c>
      <c r="E51" s="17">
        <v>43217</v>
      </c>
      <c r="F51" s="9">
        <v>43191</v>
      </c>
      <c r="G51" s="17">
        <v>43191</v>
      </c>
      <c r="H51" s="14">
        <f t="shared" si="0"/>
        <v>26</v>
      </c>
      <c r="I51" s="18">
        <f t="shared" si="1"/>
        <v>7802.08</v>
      </c>
    </row>
    <row r="52" spans="1:9" x14ac:dyDescent="0.25">
      <c r="A52" s="9">
        <v>43220</v>
      </c>
      <c r="B52" s="1" t="s">
        <v>387</v>
      </c>
      <c r="C52" s="18">
        <v>54437.04</v>
      </c>
      <c r="D52" s="1" t="s">
        <v>388</v>
      </c>
      <c r="E52" s="17">
        <v>43217</v>
      </c>
      <c r="F52" s="9">
        <v>43190</v>
      </c>
      <c r="G52" s="17">
        <v>43190</v>
      </c>
      <c r="H52" s="14">
        <f t="shared" si="0"/>
        <v>27</v>
      </c>
      <c r="I52" s="18">
        <f t="shared" si="1"/>
        <v>1469800.08</v>
      </c>
    </row>
    <row r="53" spans="1:9" x14ac:dyDescent="0.25">
      <c r="A53" s="9">
        <v>43220</v>
      </c>
      <c r="B53" s="1" t="s">
        <v>389</v>
      </c>
      <c r="C53" s="18">
        <v>778.16000000000008</v>
      </c>
      <c r="D53" s="1" t="s">
        <v>390</v>
      </c>
      <c r="E53" s="17">
        <v>43217</v>
      </c>
      <c r="F53" s="9">
        <v>43182</v>
      </c>
      <c r="G53" s="17">
        <v>43182</v>
      </c>
      <c r="H53" s="14">
        <f t="shared" si="0"/>
        <v>35</v>
      </c>
      <c r="I53" s="18">
        <f t="shared" si="1"/>
        <v>27235.600000000002</v>
      </c>
    </row>
    <row r="54" spans="1:9" x14ac:dyDescent="0.25">
      <c r="A54" s="9">
        <v>43220</v>
      </c>
      <c r="B54" s="1" t="s">
        <v>92</v>
      </c>
      <c r="C54" s="18">
        <v>22.779999999999998</v>
      </c>
      <c r="D54" s="1" t="s">
        <v>391</v>
      </c>
      <c r="E54" s="17">
        <v>43217</v>
      </c>
      <c r="F54" s="9">
        <v>43190</v>
      </c>
      <c r="G54" s="17">
        <v>43190</v>
      </c>
      <c r="H54" s="14">
        <f t="shared" si="0"/>
        <v>27</v>
      </c>
      <c r="I54" s="18">
        <f t="shared" si="1"/>
        <v>615.05999999999995</v>
      </c>
    </row>
    <row r="55" spans="1:9" x14ac:dyDescent="0.25">
      <c r="A55" s="9">
        <v>43220</v>
      </c>
      <c r="B55" s="1" t="s">
        <v>92</v>
      </c>
      <c r="C55" s="18">
        <v>115.10000000000001</v>
      </c>
      <c r="D55" s="1" t="s">
        <v>392</v>
      </c>
      <c r="E55" s="17">
        <v>43217</v>
      </c>
      <c r="F55" s="9">
        <v>43190</v>
      </c>
      <c r="G55" s="17">
        <v>43190</v>
      </c>
      <c r="H55" s="14">
        <f t="shared" si="0"/>
        <v>27</v>
      </c>
      <c r="I55" s="18">
        <f t="shared" si="1"/>
        <v>3107.7000000000003</v>
      </c>
    </row>
    <row r="56" spans="1:9" x14ac:dyDescent="0.25">
      <c r="A56" s="9">
        <v>43220</v>
      </c>
      <c r="B56" s="1" t="s">
        <v>393</v>
      </c>
      <c r="C56" s="18">
        <v>229.37</v>
      </c>
      <c r="D56" s="1" t="s">
        <v>394</v>
      </c>
      <c r="E56" s="17">
        <v>43217</v>
      </c>
      <c r="F56" s="9">
        <v>43187</v>
      </c>
      <c r="G56" s="17">
        <v>43187</v>
      </c>
      <c r="H56" s="14">
        <f t="shared" si="0"/>
        <v>30</v>
      </c>
      <c r="I56" s="18">
        <f t="shared" si="1"/>
        <v>6881.1</v>
      </c>
    </row>
    <row r="57" spans="1:9" x14ac:dyDescent="0.25">
      <c r="A57" s="9">
        <v>43220</v>
      </c>
      <c r="B57" s="1" t="s">
        <v>393</v>
      </c>
      <c r="C57" s="18">
        <v>163.35</v>
      </c>
      <c r="D57" s="1" t="s">
        <v>395</v>
      </c>
      <c r="E57" s="17">
        <v>43217</v>
      </c>
      <c r="F57" s="9">
        <v>43195</v>
      </c>
      <c r="G57" s="17">
        <v>43195</v>
      </c>
      <c r="H57" s="14">
        <f t="shared" si="0"/>
        <v>22</v>
      </c>
      <c r="I57" s="18">
        <f t="shared" si="1"/>
        <v>3593.7</v>
      </c>
    </row>
    <row r="58" spans="1:9" x14ac:dyDescent="0.25">
      <c r="A58" s="9">
        <v>43220</v>
      </c>
      <c r="B58" s="1" t="s">
        <v>396</v>
      </c>
      <c r="C58" s="18">
        <v>482.89</v>
      </c>
      <c r="D58" s="1" t="s">
        <v>397</v>
      </c>
      <c r="E58" s="17">
        <v>43217</v>
      </c>
      <c r="F58" s="9">
        <v>43195</v>
      </c>
      <c r="G58" s="17">
        <v>43195</v>
      </c>
      <c r="H58" s="14">
        <f t="shared" si="0"/>
        <v>22</v>
      </c>
      <c r="I58" s="18">
        <f t="shared" si="1"/>
        <v>10623.58</v>
      </c>
    </row>
    <row r="59" spans="1:9" x14ac:dyDescent="0.25">
      <c r="A59" s="9">
        <v>43220</v>
      </c>
      <c r="B59" s="1" t="s">
        <v>95</v>
      </c>
      <c r="C59" s="18">
        <v>321.3</v>
      </c>
      <c r="D59" s="1" t="s">
        <v>398</v>
      </c>
      <c r="E59" s="17">
        <v>43217</v>
      </c>
      <c r="F59" s="9">
        <v>43206</v>
      </c>
      <c r="G59" s="17">
        <v>43206</v>
      </c>
      <c r="H59" s="14">
        <f t="shared" si="0"/>
        <v>11</v>
      </c>
      <c r="I59" s="18">
        <f t="shared" si="1"/>
        <v>3534.3</v>
      </c>
    </row>
    <row r="60" spans="1:9" x14ac:dyDescent="0.25">
      <c r="A60" s="9">
        <v>43220</v>
      </c>
      <c r="B60" s="1" t="s">
        <v>95</v>
      </c>
      <c r="C60" s="18">
        <v>175</v>
      </c>
      <c r="D60" s="1" t="s">
        <v>399</v>
      </c>
      <c r="E60" s="17">
        <v>43217</v>
      </c>
      <c r="F60" s="9">
        <v>43182</v>
      </c>
      <c r="G60" s="17">
        <v>43182</v>
      </c>
      <c r="H60" s="14">
        <f t="shared" si="0"/>
        <v>35</v>
      </c>
      <c r="I60" s="18">
        <f t="shared" si="1"/>
        <v>6125</v>
      </c>
    </row>
    <row r="61" spans="1:9" x14ac:dyDescent="0.25">
      <c r="A61" s="9">
        <v>43220</v>
      </c>
      <c r="B61" s="1" t="s">
        <v>400</v>
      </c>
      <c r="C61" s="18">
        <v>254.82999999999998</v>
      </c>
      <c r="D61" s="1" t="s">
        <v>401</v>
      </c>
      <c r="E61" s="17">
        <v>43217</v>
      </c>
      <c r="F61" s="9">
        <v>43179</v>
      </c>
      <c r="G61" s="17">
        <v>43179</v>
      </c>
      <c r="H61" s="14">
        <f t="shared" si="0"/>
        <v>38</v>
      </c>
      <c r="I61" s="18">
        <f t="shared" si="1"/>
        <v>9683.5399999999991</v>
      </c>
    </row>
    <row r="62" spans="1:9" x14ac:dyDescent="0.25">
      <c r="A62" s="9">
        <v>43220</v>
      </c>
      <c r="B62" s="1" t="s">
        <v>400</v>
      </c>
      <c r="C62" s="18">
        <v>264.02</v>
      </c>
      <c r="D62" s="1" t="s">
        <v>402</v>
      </c>
      <c r="E62" s="17">
        <v>43217</v>
      </c>
      <c r="F62" s="9">
        <v>43214</v>
      </c>
      <c r="G62" s="17">
        <v>43214</v>
      </c>
      <c r="H62" s="14">
        <f t="shared" si="0"/>
        <v>3</v>
      </c>
      <c r="I62" s="18">
        <f t="shared" si="1"/>
        <v>792.06</v>
      </c>
    </row>
    <row r="63" spans="1:9" x14ac:dyDescent="0.25">
      <c r="A63" s="9">
        <v>43220</v>
      </c>
      <c r="B63" s="1" t="s">
        <v>403</v>
      </c>
      <c r="C63" s="18">
        <v>1210</v>
      </c>
      <c r="D63" s="1" t="s">
        <v>404</v>
      </c>
      <c r="E63" s="17">
        <v>43217</v>
      </c>
      <c r="F63" s="9">
        <v>43190</v>
      </c>
      <c r="G63" s="17">
        <v>43190</v>
      </c>
      <c r="H63" s="14">
        <f t="shared" si="0"/>
        <v>27</v>
      </c>
      <c r="I63" s="18">
        <f t="shared" si="1"/>
        <v>32670</v>
      </c>
    </row>
    <row r="64" spans="1:9" x14ac:dyDescent="0.25">
      <c r="A64" s="9">
        <v>43220</v>
      </c>
      <c r="B64" s="1" t="s">
        <v>405</v>
      </c>
      <c r="C64" s="18">
        <v>1809.35</v>
      </c>
      <c r="D64" s="1" t="s">
        <v>406</v>
      </c>
      <c r="E64" s="17">
        <v>43217</v>
      </c>
      <c r="F64" s="9">
        <v>43190</v>
      </c>
      <c r="G64" s="17">
        <v>43190</v>
      </c>
      <c r="H64" s="14">
        <f t="shared" si="0"/>
        <v>27</v>
      </c>
      <c r="I64" s="18">
        <f t="shared" si="1"/>
        <v>48852.45</v>
      </c>
    </row>
    <row r="65" spans="1:9" x14ac:dyDescent="0.25">
      <c r="A65" s="9">
        <v>43220</v>
      </c>
      <c r="B65" s="1" t="s">
        <v>407</v>
      </c>
      <c r="C65" s="18">
        <v>749.99</v>
      </c>
      <c r="D65" s="1" t="s">
        <v>408</v>
      </c>
      <c r="E65" s="17">
        <v>43217</v>
      </c>
      <c r="F65" s="9">
        <v>43208</v>
      </c>
      <c r="G65" s="17">
        <v>43208</v>
      </c>
      <c r="H65" s="14">
        <f t="shared" si="0"/>
        <v>9</v>
      </c>
      <c r="I65" s="18">
        <f t="shared" si="1"/>
        <v>6749.91</v>
      </c>
    </row>
    <row r="66" spans="1:9" x14ac:dyDescent="0.25">
      <c r="A66" s="9">
        <v>43220</v>
      </c>
      <c r="B66" s="1" t="s">
        <v>113</v>
      </c>
      <c r="C66" s="18">
        <v>488.88</v>
      </c>
      <c r="D66" s="1" t="s">
        <v>409</v>
      </c>
      <c r="E66" s="17">
        <v>43217</v>
      </c>
      <c r="F66" s="9">
        <v>43194</v>
      </c>
      <c r="G66" s="17">
        <v>43194</v>
      </c>
      <c r="H66" s="14">
        <f t="shared" si="0"/>
        <v>23</v>
      </c>
      <c r="I66" s="18">
        <f t="shared" si="1"/>
        <v>11244.24</v>
      </c>
    </row>
    <row r="67" spans="1:9" x14ac:dyDescent="0.25">
      <c r="A67" s="9">
        <v>43220</v>
      </c>
      <c r="B67" s="1" t="s">
        <v>113</v>
      </c>
      <c r="C67" s="18">
        <v>1201.22</v>
      </c>
      <c r="D67" s="1" t="s">
        <v>410</v>
      </c>
      <c r="E67" s="17">
        <v>43217</v>
      </c>
      <c r="F67" s="9">
        <v>43194</v>
      </c>
      <c r="G67" s="17">
        <v>43194</v>
      </c>
      <c r="H67" s="14">
        <f t="shared" si="0"/>
        <v>23</v>
      </c>
      <c r="I67" s="18">
        <f t="shared" si="1"/>
        <v>27628.06</v>
      </c>
    </row>
    <row r="68" spans="1:9" x14ac:dyDescent="0.25">
      <c r="A68" s="9">
        <v>43220</v>
      </c>
      <c r="B68" s="1" t="s">
        <v>411</v>
      </c>
      <c r="C68" s="18">
        <v>33</v>
      </c>
      <c r="D68" s="1" t="s">
        <v>412</v>
      </c>
      <c r="E68" s="17">
        <v>43217</v>
      </c>
      <c r="F68" s="9">
        <v>43120</v>
      </c>
      <c r="G68" s="17">
        <v>43120</v>
      </c>
      <c r="H68" s="14">
        <f t="shared" si="0"/>
        <v>97</v>
      </c>
      <c r="I68" s="18">
        <f t="shared" si="1"/>
        <v>3201</v>
      </c>
    </row>
    <row r="69" spans="1:9" x14ac:dyDescent="0.25">
      <c r="A69" s="9">
        <v>43220</v>
      </c>
      <c r="B69" s="1" t="s">
        <v>413</v>
      </c>
      <c r="C69" s="18">
        <v>137.56</v>
      </c>
      <c r="D69" s="1" t="s">
        <v>414</v>
      </c>
      <c r="E69" s="17">
        <v>43217</v>
      </c>
      <c r="F69" s="9">
        <v>43190</v>
      </c>
      <c r="G69" s="17">
        <v>43190</v>
      </c>
      <c r="H69" s="14">
        <f t="shared" ref="H69:H132" si="2">E69-G69</f>
        <v>27</v>
      </c>
      <c r="I69" s="18">
        <f t="shared" ref="I69:I132" si="3">H69*C69</f>
        <v>3714.12</v>
      </c>
    </row>
    <row r="70" spans="1:9" x14ac:dyDescent="0.25">
      <c r="A70" s="9">
        <v>43220</v>
      </c>
      <c r="B70" s="1" t="s">
        <v>415</v>
      </c>
      <c r="C70" s="18">
        <v>114.74000000000001</v>
      </c>
      <c r="D70" s="1" t="s">
        <v>416</v>
      </c>
      <c r="E70" s="17">
        <v>43217</v>
      </c>
      <c r="F70" s="9">
        <v>43185</v>
      </c>
      <c r="G70" s="17">
        <v>43185</v>
      </c>
      <c r="H70" s="14">
        <f t="shared" si="2"/>
        <v>32</v>
      </c>
      <c r="I70" s="18">
        <f t="shared" si="3"/>
        <v>3671.6800000000003</v>
      </c>
    </row>
    <row r="71" spans="1:9" x14ac:dyDescent="0.25">
      <c r="A71" s="9">
        <v>43220</v>
      </c>
      <c r="B71" s="1" t="s">
        <v>417</v>
      </c>
      <c r="C71" s="18">
        <v>2920</v>
      </c>
      <c r="D71" s="1" t="s">
        <v>418</v>
      </c>
      <c r="E71" s="17">
        <v>43217</v>
      </c>
      <c r="F71" s="9">
        <v>42726</v>
      </c>
      <c r="G71" s="17">
        <v>43191</v>
      </c>
      <c r="H71" s="14">
        <f t="shared" si="2"/>
        <v>26</v>
      </c>
      <c r="I71" s="18">
        <f t="shared" si="3"/>
        <v>75920</v>
      </c>
    </row>
    <row r="72" spans="1:9" x14ac:dyDescent="0.25">
      <c r="A72" s="9">
        <v>43220</v>
      </c>
      <c r="B72" s="1" t="s">
        <v>419</v>
      </c>
      <c r="C72" s="18">
        <v>605</v>
      </c>
      <c r="D72" s="1" t="s">
        <v>420</v>
      </c>
      <c r="E72" s="17">
        <v>43217</v>
      </c>
      <c r="F72" s="9">
        <v>43191</v>
      </c>
      <c r="G72" s="17">
        <v>43191</v>
      </c>
      <c r="H72" s="14">
        <f t="shared" si="2"/>
        <v>26</v>
      </c>
      <c r="I72" s="18">
        <f t="shared" si="3"/>
        <v>15730</v>
      </c>
    </row>
    <row r="73" spans="1:9" x14ac:dyDescent="0.25">
      <c r="A73" s="9">
        <v>43220</v>
      </c>
      <c r="B73" s="1" t="s">
        <v>421</v>
      </c>
      <c r="C73" s="18">
        <v>1500</v>
      </c>
      <c r="D73" s="1" t="s">
        <v>422</v>
      </c>
      <c r="E73" s="17">
        <v>43217</v>
      </c>
      <c r="F73" s="9">
        <v>43200</v>
      </c>
      <c r="G73" s="17">
        <v>43200</v>
      </c>
      <c r="H73" s="14">
        <f t="shared" si="2"/>
        <v>17</v>
      </c>
      <c r="I73" s="18">
        <f t="shared" si="3"/>
        <v>25500</v>
      </c>
    </row>
    <row r="74" spans="1:9" x14ac:dyDescent="0.25">
      <c r="A74" s="9">
        <v>43219</v>
      </c>
      <c r="B74" s="1" t="s">
        <v>423</v>
      </c>
      <c r="C74" s="18">
        <v>600</v>
      </c>
      <c r="D74" s="1" t="s">
        <v>424</v>
      </c>
      <c r="E74" s="17">
        <v>43213</v>
      </c>
      <c r="F74" s="9">
        <v>43132</v>
      </c>
      <c r="G74" s="17">
        <v>43190</v>
      </c>
      <c r="H74" s="14">
        <f t="shared" si="2"/>
        <v>23</v>
      </c>
      <c r="I74" s="18">
        <f t="shared" si="3"/>
        <v>13800</v>
      </c>
    </row>
    <row r="75" spans="1:9" x14ac:dyDescent="0.25">
      <c r="A75" s="9">
        <v>43220</v>
      </c>
      <c r="B75" s="1" t="s">
        <v>425</v>
      </c>
      <c r="C75" s="18">
        <v>6.6799999999999988</v>
      </c>
      <c r="D75" s="1" t="s">
        <v>426</v>
      </c>
      <c r="E75" s="17">
        <v>43217</v>
      </c>
      <c r="F75" s="9">
        <v>43216</v>
      </c>
      <c r="G75" s="17">
        <v>43216</v>
      </c>
      <c r="H75" s="14">
        <f t="shared" si="2"/>
        <v>1</v>
      </c>
      <c r="I75" s="18">
        <f t="shared" si="3"/>
        <v>6.6799999999999988</v>
      </c>
    </row>
    <row r="76" spans="1:9" x14ac:dyDescent="0.25">
      <c r="A76" s="9">
        <v>43220</v>
      </c>
      <c r="B76" s="1" t="s">
        <v>427</v>
      </c>
      <c r="C76" s="18">
        <v>261.8</v>
      </c>
      <c r="D76" s="1" t="s">
        <v>428</v>
      </c>
      <c r="E76" s="17">
        <v>43217</v>
      </c>
      <c r="F76" s="9">
        <v>43180</v>
      </c>
      <c r="G76" s="17">
        <v>43180</v>
      </c>
      <c r="H76" s="14">
        <f t="shared" si="2"/>
        <v>37</v>
      </c>
      <c r="I76" s="18">
        <f t="shared" si="3"/>
        <v>9686.6</v>
      </c>
    </row>
    <row r="77" spans="1:9" x14ac:dyDescent="0.25">
      <c r="A77" s="9">
        <v>43219</v>
      </c>
      <c r="B77" s="1" t="s">
        <v>429</v>
      </c>
      <c r="C77" s="18">
        <v>210</v>
      </c>
      <c r="D77" s="1" t="s">
        <v>430</v>
      </c>
      <c r="E77" s="17">
        <v>43193</v>
      </c>
      <c r="F77" s="9">
        <v>43164</v>
      </c>
      <c r="G77" s="17">
        <v>43164</v>
      </c>
      <c r="H77" s="14">
        <f t="shared" si="2"/>
        <v>29</v>
      </c>
      <c r="I77" s="18">
        <f t="shared" si="3"/>
        <v>6090</v>
      </c>
    </row>
    <row r="78" spans="1:9" x14ac:dyDescent="0.25">
      <c r="A78" s="9">
        <v>43220</v>
      </c>
      <c r="B78" s="1" t="s">
        <v>431</v>
      </c>
      <c r="C78" s="18">
        <v>1812.11</v>
      </c>
      <c r="D78" s="1" t="s">
        <v>432</v>
      </c>
      <c r="E78" s="17">
        <v>43217</v>
      </c>
      <c r="F78" s="9">
        <v>43193</v>
      </c>
      <c r="G78" s="17">
        <v>43193</v>
      </c>
      <c r="H78" s="14">
        <f t="shared" si="2"/>
        <v>24</v>
      </c>
      <c r="I78" s="18">
        <f t="shared" si="3"/>
        <v>43490.64</v>
      </c>
    </row>
    <row r="79" spans="1:9" x14ac:dyDescent="0.25">
      <c r="A79" s="9">
        <v>43220</v>
      </c>
      <c r="B79" s="1" t="s">
        <v>124</v>
      </c>
      <c r="C79" s="18">
        <v>1713.5099999999998</v>
      </c>
      <c r="D79" s="1" t="s">
        <v>433</v>
      </c>
      <c r="E79" s="17">
        <v>43217</v>
      </c>
      <c r="F79" s="9">
        <v>43190</v>
      </c>
      <c r="G79" s="17">
        <v>43190</v>
      </c>
      <c r="H79" s="14">
        <f t="shared" si="2"/>
        <v>27</v>
      </c>
      <c r="I79" s="18">
        <f t="shared" si="3"/>
        <v>46264.77</v>
      </c>
    </row>
    <row r="80" spans="1:9" x14ac:dyDescent="0.25">
      <c r="A80" s="9">
        <v>43220</v>
      </c>
      <c r="B80" s="1" t="s">
        <v>124</v>
      </c>
      <c r="C80" s="18">
        <v>1331</v>
      </c>
      <c r="D80" s="1" t="s">
        <v>434</v>
      </c>
      <c r="E80" s="17">
        <v>43217</v>
      </c>
      <c r="F80" s="9">
        <v>43190</v>
      </c>
      <c r="G80" s="17">
        <v>43190</v>
      </c>
      <c r="H80" s="14">
        <f t="shared" si="2"/>
        <v>27</v>
      </c>
      <c r="I80" s="18">
        <f t="shared" si="3"/>
        <v>35937</v>
      </c>
    </row>
    <row r="81" spans="1:9" x14ac:dyDescent="0.25">
      <c r="A81" s="9">
        <v>43220</v>
      </c>
      <c r="B81" s="1" t="s">
        <v>435</v>
      </c>
      <c r="C81" s="18">
        <v>81.400000000000006</v>
      </c>
      <c r="D81" s="1" t="s">
        <v>436</v>
      </c>
      <c r="E81" s="17">
        <v>43217</v>
      </c>
      <c r="F81" s="9">
        <v>43191</v>
      </c>
      <c r="G81" s="17">
        <v>43191</v>
      </c>
      <c r="H81" s="14">
        <f t="shared" si="2"/>
        <v>26</v>
      </c>
      <c r="I81" s="18">
        <f t="shared" si="3"/>
        <v>2116.4</v>
      </c>
    </row>
    <row r="82" spans="1:9" x14ac:dyDescent="0.25">
      <c r="A82" s="9">
        <v>43220</v>
      </c>
      <c r="B82" s="1" t="s">
        <v>127</v>
      </c>
      <c r="C82" s="18">
        <v>16474.22</v>
      </c>
      <c r="D82" s="1" t="s">
        <v>437</v>
      </c>
      <c r="E82" s="17">
        <v>43217</v>
      </c>
      <c r="F82" s="9">
        <v>43190</v>
      </c>
      <c r="G82" s="17">
        <v>43190</v>
      </c>
      <c r="H82" s="14">
        <f t="shared" si="2"/>
        <v>27</v>
      </c>
      <c r="I82" s="18">
        <f t="shared" si="3"/>
        <v>444803.94000000006</v>
      </c>
    </row>
    <row r="83" spans="1:9" x14ac:dyDescent="0.25">
      <c r="A83" s="9">
        <v>43220</v>
      </c>
      <c r="B83" s="1" t="s">
        <v>130</v>
      </c>
      <c r="C83" s="18">
        <v>63</v>
      </c>
      <c r="D83" s="1" t="s">
        <v>438</v>
      </c>
      <c r="E83" s="17">
        <v>43217</v>
      </c>
      <c r="F83" s="9">
        <v>43179</v>
      </c>
      <c r="G83" s="17">
        <v>43179</v>
      </c>
      <c r="H83" s="14">
        <f t="shared" si="2"/>
        <v>38</v>
      </c>
      <c r="I83" s="18">
        <f t="shared" si="3"/>
        <v>2394</v>
      </c>
    </row>
    <row r="84" spans="1:9" x14ac:dyDescent="0.25">
      <c r="A84" s="9">
        <v>43220</v>
      </c>
      <c r="B84" s="1" t="s">
        <v>439</v>
      </c>
      <c r="C84" s="18">
        <v>2523.3900000000003</v>
      </c>
      <c r="D84" s="1" t="s">
        <v>440</v>
      </c>
      <c r="E84" s="17">
        <v>43217</v>
      </c>
      <c r="F84" s="9">
        <v>43193</v>
      </c>
      <c r="G84" s="17">
        <v>43193</v>
      </c>
      <c r="H84" s="14">
        <f t="shared" si="2"/>
        <v>24</v>
      </c>
      <c r="I84" s="18">
        <f t="shared" si="3"/>
        <v>60561.360000000008</v>
      </c>
    </row>
    <row r="85" spans="1:9" x14ac:dyDescent="0.25">
      <c r="A85" s="9">
        <v>43220</v>
      </c>
      <c r="B85" s="1" t="s">
        <v>439</v>
      </c>
      <c r="C85" s="18">
        <v>3301.44</v>
      </c>
      <c r="D85" s="1" t="s">
        <v>441</v>
      </c>
      <c r="E85" s="17">
        <v>43217</v>
      </c>
      <c r="F85" s="9">
        <v>43191</v>
      </c>
      <c r="G85" s="17">
        <v>43191</v>
      </c>
      <c r="H85" s="14">
        <f t="shared" si="2"/>
        <v>26</v>
      </c>
      <c r="I85" s="18">
        <f t="shared" si="3"/>
        <v>85837.440000000002</v>
      </c>
    </row>
    <row r="86" spans="1:9" x14ac:dyDescent="0.25">
      <c r="A86" s="9">
        <v>43220</v>
      </c>
      <c r="B86" s="1" t="s">
        <v>442</v>
      </c>
      <c r="C86" s="18">
        <v>16.899999999999999</v>
      </c>
      <c r="D86" s="1" t="s">
        <v>443</v>
      </c>
      <c r="E86" s="17">
        <v>43217</v>
      </c>
      <c r="F86" s="9">
        <v>43190</v>
      </c>
      <c r="G86" s="17">
        <v>43190</v>
      </c>
      <c r="H86" s="14">
        <f t="shared" si="2"/>
        <v>27</v>
      </c>
      <c r="I86" s="18">
        <f t="shared" si="3"/>
        <v>456.29999999999995</v>
      </c>
    </row>
    <row r="87" spans="1:9" x14ac:dyDescent="0.25">
      <c r="A87" s="9">
        <v>43220</v>
      </c>
      <c r="B87" s="1" t="s">
        <v>136</v>
      </c>
      <c r="C87" s="18">
        <v>119.71000000000001</v>
      </c>
      <c r="D87" s="1" t="s">
        <v>444</v>
      </c>
      <c r="E87" s="17">
        <v>43217</v>
      </c>
      <c r="F87" s="9">
        <v>43159</v>
      </c>
      <c r="G87" s="17">
        <v>43159</v>
      </c>
      <c r="H87" s="14">
        <f t="shared" si="2"/>
        <v>58</v>
      </c>
      <c r="I87" s="18">
        <f t="shared" si="3"/>
        <v>6943.18</v>
      </c>
    </row>
    <row r="88" spans="1:9" x14ac:dyDescent="0.25">
      <c r="A88" s="9">
        <v>43220</v>
      </c>
      <c r="B88" s="1" t="s">
        <v>136</v>
      </c>
      <c r="C88" s="18">
        <v>59.48</v>
      </c>
      <c r="D88" s="1" t="s">
        <v>445</v>
      </c>
      <c r="E88" s="17">
        <v>43217</v>
      </c>
      <c r="F88" s="9">
        <v>43182</v>
      </c>
      <c r="G88" s="17">
        <v>43182</v>
      </c>
      <c r="H88" s="14">
        <f t="shared" si="2"/>
        <v>35</v>
      </c>
      <c r="I88" s="18">
        <f t="shared" si="3"/>
        <v>2081.7999999999997</v>
      </c>
    </row>
    <row r="89" spans="1:9" x14ac:dyDescent="0.25">
      <c r="A89" s="9">
        <v>43220</v>
      </c>
      <c r="B89" s="1" t="s">
        <v>136</v>
      </c>
      <c r="C89" s="18">
        <v>53.28</v>
      </c>
      <c r="D89" s="1" t="s">
        <v>446</v>
      </c>
      <c r="E89" s="17">
        <v>43217</v>
      </c>
      <c r="F89" s="9">
        <v>43195</v>
      </c>
      <c r="G89" s="17">
        <v>43195</v>
      </c>
      <c r="H89" s="14">
        <f t="shared" si="2"/>
        <v>22</v>
      </c>
      <c r="I89" s="18">
        <f t="shared" si="3"/>
        <v>1172.1600000000001</v>
      </c>
    </row>
    <row r="90" spans="1:9" x14ac:dyDescent="0.25">
      <c r="A90" s="9">
        <v>43220</v>
      </c>
      <c r="B90" s="1" t="s">
        <v>136</v>
      </c>
      <c r="C90" s="18">
        <v>1497.38</v>
      </c>
      <c r="D90" s="1" t="s">
        <v>447</v>
      </c>
      <c r="E90" s="17">
        <v>43217</v>
      </c>
      <c r="F90" s="9">
        <v>43190</v>
      </c>
      <c r="G90" s="17">
        <v>43190</v>
      </c>
      <c r="H90" s="14">
        <f t="shared" si="2"/>
        <v>27</v>
      </c>
      <c r="I90" s="18">
        <f t="shared" si="3"/>
        <v>40429.26</v>
      </c>
    </row>
    <row r="91" spans="1:9" x14ac:dyDescent="0.25">
      <c r="A91" s="9">
        <v>43217</v>
      </c>
      <c r="B91" s="1" t="s">
        <v>139</v>
      </c>
      <c r="C91" s="18">
        <v>2800</v>
      </c>
      <c r="D91" s="1" t="s">
        <v>448</v>
      </c>
      <c r="E91" s="17">
        <v>43217</v>
      </c>
      <c r="F91" s="9">
        <v>43187</v>
      </c>
      <c r="G91" s="17">
        <v>43187</v>
      </c>
      <c r="H91" s="14">
        <f t="shared" si="2"/>
        <v>30</v>
      </c>
      <c r="I91" s="18">
        <f t="shared" si="3"/>
        <v>84000</v>
      </c>
    </row>
    <row r="92" spans="1:9" x14ac:dyDescent="0.25">
      <c r="A92" s="9">
        <v>43220</v>
      </c>
      <c r="B92" s="1" t="s">
        <v>449</v>
      </c>
      <c r="C92" s="18">
        <v>9075</v>
      </c>
      <c r="D92" s="1" t="s">
        <v>450</v>
      </c>
      <c r="E92" s="17">
        <v>43217</v>
      </c>
      <c r="F92" s="9">
        <v>43190</v>
      </c>
      <c r="G92" s="17">
        <v>43190</v>
      </c>
      <c r="H92" s="14">
        <f t="shared" si="2"/>
        <v>27</v>
      </c>
      <c r="I92" s="18">
        <f t="shared" si="3"/>
        <v>245025</v>
      </c>
    </row>
    <row r="93" spans="1:9" x14ac:dyDescent="0.25">
      <c r="A93" s="9">
        <v>43217</v>
      </c>
      <c r="B93" s="1" t="s">
        <v>451</v>
      </c>
      <c r="C93" s="18">
        <v>2850</v>
      </c>
      <c r="D93" s="1" t="s">
        <v>452</v>
      </c>
      <c r="E93" s="17">
        <v>43217</v>
      </c>
      <c r="F93" s="9">
        <v>43190</v>
      </c>
      <c r="G93" s="17">
        <v>43190</v>
      </c>
      <c r="H93" s="14">
        <f t="shared" si="2"/>
        <v>27</v>
      </c>
      <c r="I93" s="18">
        <f t="shared" si="3"/>
        <v>76950</v>
      </c>
    </row>
    <row r="94" spans="1:9" x14ac:dyDescent="0.25">
      <c r="A94" s="9">
        <v>43220</v>
      </c>
      <c r="B94" s="1" t="s">
        <v>453</v>
      </c>
      <c r="C94" s="18">
        <v>1669.8</v>
      </c>
      <c r="D94" s="1" t="s">
        <v>454</v>
      </c>
      <c r="E94" s="17">
        <v>43217</v>
      </c>
      <c r="F94" s="9">
        <v>43179</v>
      </c>
      <c r="G94" s="17">
        <v>43179</v>
      </c>
      <c r="H94" s="14">
        <f t="shared" si="2"/>
        <v>38</v>
      </c>
      <c r="I94" s="18">
        <f t="shared" si="3"/>
        <v>63452.4</v>
      </c>
    </row>
    <row r="95" spans="1:9" x14ac:dyDescent="0.25">
      <c r="A95" s="9">
        <v>43220</v>
      </c>
      <c r="B95" s="1" t="s">
        <v>453</v>
      </c>
      <c r="C95" s="18">
        <v>683.65</v>
      </c>
      <c r="D95" s="1" t="s">
        <v>455</v>
      </c>
      <c r="E95" s="17">
        <v>43217</v>
      </c>
      <c r="F95" s="9">
        <v>43179</v>
      </c>
      <c r="G95" s="17">
        <v>43179</v>
      </c>
      <c r="H95" s="14">
        <f t="shared" si="2"/>
        <v>38</v>
      </c>
      <c r="I95" s="18">
        <f t="shared" si="3"/>
        <v>25978.7</v>
      </c>
    </row>
    <row r="96" spans="1:9" x14ac:dyDescent="0.25">
      <c r="A96" s="9">
        <v>43220</v>
      </c>
      <c r="B96" s="1" t="s">
        <v>456</v>
      </c>
      <c r="C96" s="18">
        <v>23147.3</v>
      </c>
      <c r="D96" s="1" t="s">
        <v>457</v>
      </c>
      <c r="E96" s="17">
        <v>43217</v>
      </c>
      <c r="F96" s="9">
        <v>43199</v>
      </c>
      <c r="G96" s="17">
        <v>43199</v>
      </c>
      <c r="H96" s="14">
        <f t="shared" si="2"/>
        <v>18</v>
      </c>
      <c r="I96" s="18">
        <f t="shared" si="3"/>
        <v>416651.39999999997</v>
      </c>
    </row>
    <row r="97" spans="1:9" x14ac:dyDescent="0.25">
      <c r="A97" s="9">
        <v>43219</v>
      </c>
      <c r="B97" s="1" t="s">
        <v>458</v>
      </c>
      <c r="C97" s="18">
        <v>144.5</v>
      </c>
      <c r="D97" s="1" t="s">
        <v>459</v>
      </c>
      <c r="E97" s="17">
        <v>43209</v>
      </c>
      <c r="F97" s="9">
        <v>43201</v>
      </c>
      <c r="G97" s="17">
        <v>43201</v>
      </c>
      <c r="H97" s="14">
        <f t="shared" si="2"/>
        <v>8</v>
      </c>
      <c r="I97" s="18">
        <f t="shared" si="3"/>
        <v>1156</v>
      </c>
    </row>
    <row r="98" spans="1:9" x14ac:dyDescent="0.25">
      <c r="A98" s="9">
        <v>43220</v>
      </c>
      <c r="B98" s="1" t="s">
        <v>460</v>
      </c>
      <c r="C98" s="18">
        <v>871.2</v>
      </c>
      <c r="D98" s="1" t="s">
        <v>461</v>
      </c>
      <c r="E98" s="17">
        <v>43217</v>
      </c>
      <c r="F98" s="9">
        <v>43185</v>
      </c>
      <c r="G98" s="17">
        <v>43185</v>
      </c>
      <c r="H98" s="14">
        <f t="shared" si="2"/>
        <v>32</v>
      </c>
      <c r="I98" s="18">
        <f t="shared" si="3"/>
        <v>27878.400000000001</v>
      </c>
    </row>
    <row r="99" spans="1:9" x14ac:dyDescent="0.25">
      <c r="A99" s="9">
        <v>43220</v>
      </c>
      <c r="B99" s="1" t="s">
        <v>462</v>
      </c>
      <c r="C99" s="18">
        <v>8712</v>
      </c>
      <c r="D99" s="1" t="s">
        <v>463</v>
      </c>
      <c r="E99" s="17">
        <v>43217</v>
      </c>
      <c r="F99" s="9">
        <v>43202</v>
      </c>
      <c r="G99" s="17">
        <v>43202</v>
      </c>
      <c r="H99" s="14">
        <f t="shared" si="2"/>
        <v>15</v>
      </c>
      <c r="I99" s="18">
        <f t="shared" si="3"/>
        <v>130680</v>
      </c>
    </row>
    <row r="100" spans="1:9" x14ac:dyDescent="0.25">
      <c r="A100" s="9">
        <v>43220</v>
      </c>
      <c r="B100" s="1" t="s">
        <v>464</v>
      </c>
      <c r="C100" s="18">
        <v>60.8</v>
      </c>
      <c r="D100" s="1" t="s">
        <v>465</v>
      </c>
      <c r="E100" s="17">
        <v>43217</v>
      </c>
      <c r="F100" s="9">
        <v>43196</v>
      </c>
      <c r="G100" s="17">
        <v>43203</v>
      </c>
      <c r="H100" s="14">
        <f t="shared" si="2"/>
        <v>14</v>
      </c>
      <c r="I100" s="18">
        <f t="shared" si="3"/>
        <v>851.19999999999993</v>
      </c>
    </row>
    <row r="101" spans="1:9" x14ac:dyDescent="0.25">
      <c r="A101" s="9">
        <v>43220</v>
      </c>
      <c r="B101" s="1" t="s">
        <v>153</v>
      </c>
      <c r="C101" s="18">
        <v>2537.41</v>
      </c>
      <c r="D101" s="1" t="s">
        <v>466</v>
      </c>
      <c r="E101" s="17">
        <v>43217</v>
      </c>
      <c r="F101" s="9">
        <v>43190</v>
      </c>
      <c r="G101" s="17">
        <v>43190</v>
      </c>
      <c r="H101" s="14">
        <f t="shared" si="2"/>
        <v>27</v>
      </c>
      <c r="I101" s="18">
        <f t="shared" si="3"/>
        <v>68510.069999999992</v>
      </c>
    </row>
    <row r="102" spans="1:9" x14ac:dyDescent="0.25">
      <c r="A102" s="9">
        <v>43220</v>
      </c>
      <c r="B102" s="1" t="s">
        <v>467</v>
      </c>
      <c r="C102" s="18">
        <v>22800</v>
      </c>
      <c r="D102" s="1" t="s">
        <v>468</v>
      </c>
      <c r="E102" s="17">
        <v>43217</v>
      </c>
      <c r="F102" s="9">
        <v>43181</v>
      </c>
      <c r="G102" s="17">
        <v>43181</v>
      </c>
      <c r="H102" s="14">
        <f t="shared" si="2"/>
        <v>36</v>
      </c>
      <c r="I102" s="18">
        <f t="shared" si="3"/>
        <v>820800</v>
      </c>
    </row>
    <row r="103" spans="1:9" x14ac:dyDescent="0.25">
      <c r="A103" s="9">
        <v>43220</v>
      </c>
      <c r="B103" s="1" t="s">
        <v>165</v>
      </c>
      <c r="C103" s="18">
        <v>3475.46</v>
      </c>
      <c r="D103" s="1" t="s">
        <v>469</v>
      </c>
      <c r="E103" s="17">
        <v>43217</v>
      </c>
      <c r="F103" s="9">
        <v>43209</v>
      </c>
      <c r="G103" s="17">
        <v>43209</v>
      </c>
      <c r="H103" s="14">
        <f t="shared" si="2"/>
        <v>8</v>
      </c>
      <c r="I103" s="18">
        <f t="shared" si="3"/>
        <v>27803.68</v>
      </c>
    </row>
    <row r="104" spans="1:9" x14ac:dyDescent="0.25">
      <c r="A104" s="9">
        <v>43220</v>
      </c>
      <c r="B104" s="1" t="s">
        <v>470</v>
      </c>
      <c r="C104" s="18">
        <v>140</v>
      </c>
      <c r="D104" s="1" t="s">
        <v>471</v>
      </c>
      <c r="E104" s="17">
        <v>43217</v>
      </c>
      <c r="F104" s="9">
        <v>43187</v>
      </c>
      <c r="G104" s="17">
        <v>43187</v>
      </c>
      <c r="H104" s="14">
        <f t="shared" si="2"/>
        <v>30</v>
      </c>
      <c r="I104" s="18">
        <f t="shared" si="3"/>
        <v>4200</v>
      </c>
    </row>
    <row r="105" spans="1:9" x14ac:dyDescent="0.25">
      <c r="A105" s="9">
        <v>43220</v>
      </c>
      <c r="B105" s="1" t="s">
        <v>472</v>
      </c>
      <c r="C105" s="18">
        <v>1573</v>
      </c>
      <c r="D105" s="1" t="s">
        <v>473</v>
      </c>
      <c r="E105" s="17">
        <v>43217</v>
      </c>
      <c r="F105" s="9">
        <v>43173</v>
      </c>
      <c r="G105" s="17">
        <v>43173</v>
      </c>
      <c r="H105" s="14">
        <f t="shared" si="2"/>
        <v>44</v>
      </c>
      <c r="I105" s="18">
        <f t="shared" si="3"/>
        <v>69212</v>
      </c>
    </row>
    <row r="106" spans="1:9" x14ac:dyDescent="0.25">
      <c r="A106" s="9">
        <v>43220</v>
      </c>
      <c r="B106" s="1" t="s">
        <v>168</v>
      </c>
      <c r="C106" s="18">
        <v>156.01</v>
      </c>
      <c r="D106" s="1" t="s">
        <v>474</v>
      </c>
      <c r="E106" s="17">
        <v>43217</v>
      </c>
      <c r="F106" s="9">
        <v>43188</v>
      </c>
      <c r="G106" s="17">
        <v>43188</v>
      </c>
      <c r="H106" s="14">
        <f t="shared" si="2"/>
        <v>29</v>
      </c>
      <c r="I106" s="18">
        <f t="shared" si="3"/>
        <v>4524.29</v>
      </c>
    </row>
    <row r="107" spans="1:9" x14ac:dyDescent="0.25">
      <c r="A107" s="9">
        <v>43220</v>
      </c>
      <c r="B107" s="1" t="s">
        <v>168</v>
      </c>
      <c r="C107" s="18">
        <v>1136</v>
      </c>
      <c r="D107" s="1" t="s">
        <v>475</v>
      </c>
      <c r="E107" s="17">
        <v>43217</v>
      </c>
      <c r="F107" s="9">
        <v>43200</v>
      </c>
      <c r="G107" s="17">
        <v>43200</v>
      </c>
      <c r="H107" s="14">
        <f t="shared" si="2"/>
        <v>17</v>
      </c>
      <c r="I107" s="18">
        <f t="shared" si="3"/>
        <v>19312</v>
      </c>
    </row>
    <row r="108" spans="1:9" x14ac:dyDescent="0.25">
      <c r="A108" s="9">
        <v>43220</v>
      </c>
      <c r="B108" s="1" t="s">
        <v>168</v>
      </c>
      <c r="C108" s="18">
        <v>156.01</v>
      </c>
      <c r="D108" s="1" t="s">
        <v>476</v>
      </c>
      <c r="E108" s="17">
        <v>43217</v>
      </c>
      <c r="F108" s="9">
        <v>43183</v>
      </c>
      <c r="G108" s="17">
        <v>43183</v>
      </c>
      <c r="H108" s="14">
        <f t="shared" si="2"/>
        <v>34</v>
      </c>
      <c r="I108" s="18">
        <f t="shared" si="3"/>
        <v>5304.34</v>
      </c>
    </row>
    <row r="109" spans="1:9" x14ac:dyDescent="0.25">
      <c r="A109" s="9">
        <v>43220</v>
      </c>
      <c r="B109" s="1" t="s">
        <v>168</v>
      </c>
      <c r="C109" s="18">
        <v>128.01</v>
      </c>
      <c r="D109" s="1" t="s">
        <v>477</v>
      </c>
      <c r="E109" s="17">
        <v>43217</v>
      </c>
      <c r="F109" s="9">
        <v>43206</v>
      </c>
      <c r="G109" s="17">
        <v>43206</v>
      </c>
      <c r="H109" s="14">
        <f t="shared" si="2"/>
        <v>11</v>
      </c>
      <c r="I109" s="18">
        <f t="shared" si="3"/>
        <v>1408.11</v>
      </c>
    </row>
    <row r="110" spans="1:9" x14ac:dyDescent="0.25">
      <c r="A110" s="9">
        <v>43220</v>
      </c>
      <c r="B110" s="1" t="s">
        <v>478</v>
      </c>
      <c r="C110" s="18">
        <v>360</v>
      </c>
      <c r="D110" s="1" t="s">
        <v>479</v>
      </c>
      <c r="E110" s="17">
        <v>43217</v>
      </c>
      <c r="F110" s="9">
        <v>43183</v>
      </c>
      <c r="G110" s="17">
        <v>43183</v>
      </c>
      <c r="H110" s="14">
        <f t="shared" si="2"/>
        <v>34</v>
      </c>
      <c r="I110" s="18">
        <f t="shared" si="3"/>
        <v>12240</v>
      </c>
    </row>
    <row r="111" spans="1:9" x14ac:dyDescent="0.25">
      <c r="A111" s="9">
        <v>43220</v>
      </c>
      <c r="B111" s="1" t="s">
        <v>478</v>
      </c>
      <c r="C111" s="18">
        <v>280</v>
      </c>
      <c r="D111" s="1" t="s">
        <v>480</v>
      </c>
      <c r="E111" s="17">
        <v>43217</v>
      </c>
      <c r="F111" s="9">
        <v>43153</v>
      </c>
      <c r="G111" s="17">
        <v>43153</v>
      </c>
      <c r="H111" s="14">
        <f t="shared" si="2"/>
        <v>64</v>
      </c>
      <c r="I111" s="18">
        <f t="shared" si="3"/>
        <v>17920</v>
      </c>
    </row>
    <row r="112" spans="1:9" x14ac:dyDescent="0.25">
      <c r="A112" s="9">
        <v>43220</v>
      </c>
      <c r="B112" s="1" t="s">
        <v>481</v>
      </c>
      <c r="C112" s="18">
        <v>1439.4199999999998</v>
      </c>
      <c r="D112" s="1" t="s">
        <v>482</v>
      </c>
      <c r="E112" s="17">
        <v>43217</v>
      </c>
      <c r="F112" s="9">
        <v>43188</v>
      </c>
      <c r="G112" s="17">
        <v>43188</v>
      </c>
      <c r="H112" s="14">
        <f t="shared" si="2"/>
        <v>29</v>
      </c>
      <c r="I112" s="18">
        <f t="shared" si="3"/>
        <v>41743.179999999993</v>
      </c>
    </row>
    <row r="113" spans="1:9" x14ac:dyDescent="0.25">
      <c r="A113" s="9">
        <v>43217</v>
      </c>
      <c r="B113" s="1" t="s">
        <v>180</v>
      </c>
      <c r="C113" s="18">
        <v>2600</v>
      </c>
      <c r="D113" s="1" t="s">
        <v>483</v>
      </c>
      <c r="E113" s="17">
        <v>43217</v>
      </c>
      <c r="F113" s="9">
        <v>43190</v>
      </c>
      <c r="G113" s="17">
        <v>43190</v>
      </c>
      <c r="H113" s="14">
        <f t="shared" si="2"/>
        <v>27</v>
      </c>
      <c r="I113" s="18">
        <f t="shared" si="3"/>
        <v>70200</v>
      </c>
    </row>
    <row r="114" spans="1:9" x14ac:dyDescent="0.25">
      <c r="A114" s="9">
        <v>43217</v>
      </c>
      <c r="B114" s="1" t="s">
        <v>180</v>
      </c>
      <c r="C114" s="18">
        <v>2880</v>
      </c>
      <c r="D114" s="1" t="s">
        <v>484</v>
      </c>
      <c r="E114" s="17">
        <v>43217</v>
      </c>
      <c r="F114" s="9">
        <v>43190</v>
      </c>
      <c r="G114" s="17">
        <v>43190</v>
      </c>
      <c r="H114" s="14">
        <f t="shared" si="2"/>
        <v>27</v>
      </c>
      <c r="I114" s="18">
        <f t="shared" si="3"/>
        <v>77760</v>
      </c>
    </row>
    <row r="115" spans="1:9" x14ac:dyDescent="0.25">
      <c r="A115" s="9">
        <v>43220</v>
      </c>
      <c r="B115" s="1" t="s">
        <v>185</v>
      </c>
      <c r="C115" s="18">
        <v>453.75</v>
      </c>
      <c r="D115" s="1" t="s">
        <v>485</v>
      </c>
      <c r="E115" s="17">
        <v>43217</v>
      </c>
      <c r="F115" s="9">
        <v>43189</v>
      </c>
      <c r="G115" s="17">
        <v>43189</v>
      </c>
      <c r="H115" s="14">
        <f t="shared" si="2"/>
        <v>28</v>
      </c>
      <c r="I115" s="18">
        <f t="shared" si="3"/>
        <v>12705</v>
      </c>
    </row>
    <row r="116" spans="1:9" x14ac:dyDescent="0.25">
      <c r="A116" s="9">
        <v>43220</v>
      </c>
      <c r="B116" s="1" t="s">
        <v>486</v>
      </c>
      <c r="C116" s="18">
        <v>11.25</v>
      </c>
      <c r="D116" s="1" t="s">
        <v>487</v>
      </c>
      <c r="E116" s="17">
        <v>43217</v>
      </c>
      <c r="F116" s="9">
        <v>43207</v>
      </c>
      <c r="G116" s="17">
        <v>43207</v>
      </c>
      <c r="H116" s="14">
        <f t="shared" si="2"/>
        <v>10</v>
      </c>
      <c r="I116" s="18">
        <f t="shared" si="3"/>
        <v>112.5</v>
      </c>
    </row>
    <row r="117" spans="1:9" x14ac:dyDescent="0.25">
      <c r="A117" s="9">
        <v>43220</v>
      </c>
      <c r="B117" s="1" t="s">
        <v>488</v>
      </c>
      <c r="C117" s="18">
        <v>1073.9000000000001</v>
      </c>
      <c r="D117" s="1" t="s">
        <v>489</v>
      </c>
      <c r="E117" s="17">
        <v>43217</v>
      </c>
      <c r="F117" s="9">
        <v>43190</v>
      </c>
      <c r="G117" s="17">
        <v>43190</v>
      </c>
      <c r="H117" s="14">
        <f t="shared" si="2"/>
        <v>27</v>
      </c>
      <c r="I117" s="18">
        <f t="shared" si="3"/>
        <v>28995.300000000003</v>
      </c>
    </row>
    <row r="118" spans="1:9" x14ac:dyDescent="0.25">
      <c r="A118" s="9">
        <v>43220</v>
      </c>
      <c r="B118" s="1" t="s">
        <v>488</v>
      </c>
      <c r="C118" s="18">
        <v>63.48</v>
      </c>
      <c r="D118" s="1" t="s">
        <v>490</v>
      </c>
      <c r="E118" s="17">
        <v>43217</v>
      </c>
      <c r="F118" s="9">
        <v>43190</v>
      </c>
      <c r="G118" s="17">
        <v>43190</v>
      </c>
      <c r="H118" s="14">
        <f t="shared" si="2"/>
        <v>27</v>
      </c>
      <c r="I118" s="18">
        <f t="shared" si="3"/>
        <v>1713.9599999999998</v>
      </c>
    </row>
    <row r="119" spans="1:9" x14ac:dyDescent="0.25">
      <c r="A119" s="9">
        <v>43220</v>
      </c>
      <c r="B119" s="1" t="s">
        <v>488</v>
      </c>
      <c r="C119" s="18">
        <v>63.48</v>
      </c>
      <c r="D119" s="1" t="s">
        <v>491</v>
      </c>
      <c r="E119" s="17">
        <v>43217</v>
      </c>
      <c r="F119" s="9">
        <v>43190</v>
      </c>
      <c r="G119" s="17">
        <v>43190</v>
      </c>
      <c r="H119" s="14">
        <f t="shared" si="2"/>
        <v>27</v>
      </c>
      <c r="I119" s="18">
        <f t="shared" si="3"/>
        <v>1713.9599999999998</v>
      </c>
    </row>
    <row r="120" spans="1:9" x14ac:dyDescent="0.25">
      <c r="A120" s="9">
        <v>43220</v>
      </c>
      <c r="B120" s="1" t="s">
        <v>488</v>
      </c>
      <c r="C120" s="18">
        <v>63.48</v>
      </c>
      <c r="D120" s="1" t="s">
        <v>492</v>
      </c>
      <c r="E120" s="17">
        <v>43217</v>
      </c>
      <c r="F120" s="9">
        <v>43190</v>
      </c>
      <c r="G120" s="17">
        <v>43190</v>
      </c>
      <c r="H120" s="14">
        <f t="shared" si="2"/>
        <v>27</v>
      </c>
      <c r="I120" s="18">
        <f t="shared" si="3"/>
        <v>1713.9599999999998</v>
      </c>
    </row>
    <row r="121" spans="1:9" x14ac:dyDescent="0.25">
      <c r="A121" s="9">
        <v>43220</v>
      </c>
      <c r="B121" s="1" t="s">
        <v>488</v>
      </c>
      <c r="C121" s="18">
        <v>63.35</v>
      </c>
      <c r="D121" s="1" t="s">
        <v>493</v>
      </c>
      <c r="E121" s="17">
        <v>43217</v>
      </c>
      <c r="F121" s="9">
        <v>43190</v>
      </c>
      <c r="G121" s="17">
        <v>43190</v>
      </c>
      <c r="H121" s="14">
        <f t="shared" si="2"/>
        <v>27</v>
      </c>
      <c r="I121" s="18">
        <f t="shared" si="3"/>
        <v>1710.45</v>
      </c>
    </row>
    <row r="122" spans="1:9" x14ac:dyDescent="0.25">
      <c r="A122" s="9">
        <v>43220</v>
      </c>
      <c r="B122" s="1" t="s">
        <v>494</v>
      </c>
      <c r="C122" s="18">
        <v>60.6</v>
      </c>
      <c r="D122" s="1" t="s">
        <v>495</v>
      </c>
      <c r="E122" s="17">
        <v>43217</v>
      </c>
      <c r="F122" s="9">
        <v>43181</v>
      </c>
      <c r="G122" s="17">
        <v>43181</v>
      </c>
      <c r="H122" s="14">
        <f t="shared" si="2"/>
        <v>36</v>
      </c>
      <c r="I122" s="18">
        <f t="shared" si="3"/>
        <v>2181.6</v>
      </c>
    </row>
    <row r="123" spans="1:9" x14ac:dyDescent="0.25">
      <c r="A123" s="9">
        <v>43220</v>
      </c>
      <c r="B123" s="1" t="s">
        <v>193</v>
      </c>
      <c r="C123" s="18">
        <v>1210</v>
      </c>
      <c r="D123" s="1" t="s">
        <v>496</v>
      </c>
      <c r="E123" s="17">
        <v>43217</v>
      </c>
      <c r="F123" s="9">
        <v>43187</v>
      </c>
      <c r="G123" s="17">
        <v>43187</v>
      </c>
      <c r="H123" s="14">
        <f t="shared" si="2"/>
        <v>30</v>
      </c>
      <c r="I123" s="18">
        <f t="shared" si="3"/>
        <v>36300</v>
      </c>
    </row>
    <row r="124" spans="1:9" x14ac:dyDescent="0.25">
      <c r="A124" s="9">
        <v>43219</v>
      </c>
      <c r="B124" s="1" t="s">
        <v>198</v>
      </c>
      <c r="C124" s="18">
        <v>209.2</v>
      </c>
      <c r="D124" s="1" t="s">
        <v>497</v>
      </c>
      <c r="E124" s="17">
        <v>43217</v>
      </c>
      <c r="F124" s="9">
        <v>43190</v>
      </c>
      <c r="G124" s="17">
        <v>43190</v>
      </c>
      <c r="H124" s="14">
        <f t="shared" si="2"/>
        <v>27</v>
      </c>
      <c r="I124" s="18">
        <f t="shared" si="3"/>
        <v>5648.4</v>
      </c>
    </row>
    <row r="125" spans="1:9" x14ac:dyDescent="0.25">
      <c r="A125" s="9">
        <v>43220</v>
      </c>
      <c r="B125" s="1" t="s">
        <v>201</v>
      </c>
      <c r="C125" s="18">
        <v>490</v>
      </c>
      <c r="D125" s="1" t="s">
        <v>498</v>
      </c>
      <c r="E125" s="17">
        <v>43217</v>
      </c>
      <c r="F125" s="9">
        <v>43164</v>
      </c>
      <c r="G125" s="17">
        <v>43164</v>
      </c>
      <c r="H125" s="14">
        <f t="shared" si="2"/>
        <v>53</v>
      </c>
      <c r="I125" s="18">
        <f t="shared" si="3"/>
        <v>25970</v>
      </c>
    </row>
    <row r="126" spans="1:9" x14ac:dyDescent="0.25">
      <c r="A126" s="9">
        <v>43220</v>
      </c>
      <c r="B126" s="1" t="s">
        <v>499</v>
      </c>
      <c r="C126" s="18">
        <v>325.51</v>
      </c>
      <c r="D126" s="1" t="s">
        <v>500</v>
      </c>
      <c r="E126" s="17">
        <v>43217</v>
      </c>
      <c r="F126" s="9">
        <v>43188</v>
      </c>
      <c r="G126" s="17">
        <v>43188</v>
      </c>
      <c r="H126" s="14">
        <f t="shared" si="2"/>
        <v>29</v>
      </c>
      <c r="I126" s="18">
        <f t="shared" si="3"/>
        <v>9439.7899999999991</v>
      </c>
    </row>
    <row r="127" spans="1:9" x14ac:dyDescent="0.25">
      <c r="A127" s="9">
        <v>43220</v>
      </c>
      <c r="B127" s="1" t="s">
        <v>499</v>
      </c>
      <c r="C127" s="18">
        <v>250.09</v>
      </c>
      <c r="D127" s="1" t="s">
        <v>501</v>
      </c>
      <c r="E127" s="17">
        <v>43217</v>
      </c>
      <c r="F127" s="9">
        <v>43188</v>
      </c>
      <c r="G127" s="17">
        <v>43188</v>
      </c>
      <c r="H127" s="14">
        <f t="shared" si="2"/>
        <v>29</v>
      </c>
      <c r="I127" s="18">
        <f t="shared" si="3"/>
        <v>7252.61</v>
      </c>
    </row>
    <row r="128" spans="1:9" x14ac:dyDescent="0.25">
      <c r="A128" s="9">
        <v>43220</v>
      </c>
      <c r="B128" s="1" t="s">
        <v>502</v>
      </c>
      <c r="C128" s="18">
        <v>387.2</v>
      </c>
      <c r="D128" s="1" t="s">
        <v>503</v>
      </c>
      <c r="E128" s="17">
        <v>43217</v>
      </c>
      <c r="F128" s="9">
        <v>43185</v>
      </c>
      <c r="G128" s="17">
        <v>43185</v>
      </c>
      <c r="H128" s="14">
        <f t="shared" si="2"/>
        <v>32</v>
      </c>
      <c r="I128" s="18">
        <f t="shared" si="3"/>
        <v>12390.4</v>
      </c>
    </row>
    <row r="129" spans="1:9" x14ac:dyDescent="0.25">
      <c r="A129" s="9">
        <v>43220</v>
      </c>
      <c r="B129" s="1" t="s">
        <v>504</v>
      </c>
      <c r="C129" s="18">
        <v>211.20000000000002</v>
      </c>
      <c r="D129" s="1" t="s">
        <v>505</v>
      </c>
      <c r="E129" s="17">
        <v>43217</v>
      </c>
      <c r="F129" s="9">
        <v>43191</v>
      </c>
      <c r="G129" s="17">
        <v>43191</v>
      </c>
      <c r="H129" s="14">
        <f t="shared" si="2"/>
        <v>26</v>
      </c>
      <c r="I129" s="18">
        <f t="shared" si="3"/>
        <v>5491.2000000000007</v>
      </c>
    </row>
    <row r="130" spans="1:9" x14ac:dyDescent="0.25">
      <c r="A130" s="9">
        <v>43220</v>
      </c>
      <c r="B130" s="1" t="s">
        <v>213</v>
      </c>
      <c r="C130" s="18">
        <v>791.55</v>
      </c>
      <c r="D130" s="1" t="s">
        <v>506</v>
      </c>
      <c r="E130" s="17">
        <v>43217</v>
      </c>
      <c r="F130" s="9">
        <v>43184</v>
      </c>
      <c r="G130" s="17">
        <v>43184</v>
      </c>
      <c r="H130" s="14">
        <f t="shared" si="2"/>
        <v>33</v>
      </c>
      <c r="I130" s="18">
        <f t="shared" si="3"/>
        <v>26121.149999999998</v>
      </c>
    </row>
    <row r="131" spans="1:9" x14ac:dyDescent="0.25">
      <c r="A131" s="9">
        <v>43220</v>
      </c>
      <c r="B131" s="1" t="s">
        <v>213</v>
      </c>
      <c r="C131" s="18">
        <v>1119.25</v>
      </c>
      <c r="D131" s="1" t="s">
        <v>507</v>
      </c>
      <c r="E131" s="17">
        <v>43217</v>
      </c>
      <c r="F131" s="9">
        <v>43184</v>
      </c>
      <c r="G131" s="17">
        <v>43184</v>
      </c>
      <c r="H131" s="14">
        <f t="shared" si="2"/>
        <v>33</v>
      </c>
      <c r="I131" s="18">
        <f t="shared" si="3"/>
        <v>36935.25</v>
      </c>
    </row>
    <row r="132" spans="1:9" x14ac:dyDescent="0.25">
      <c r="A132" s="9">
        <v>43220</v>
      </c>
      <c r="B132" s="1" t="s">
        <v>508</v>
      </c>
      <c r="C132" s="18">
        <v>249.32999999999998</v>
      </c>
      <c r="D132" s="1" t="s">
        <v>509</v>
      </c>
      <c r="E132" s="17">
        <v>43217</v>
      </c>
      <c r="F132" s="9">
        <v>43171</v>
      </c>
      <c r="G132" s="17">
        <v>43171</v>
      </c>
      <c r="H132" s="14">
        <f t="shared" si="2"/>
        <v>46</v>
      </c>
      <c r="I132" s="18">
        <f t="shared" si="3"/>
        <v>11469.179999999998</v>
      </c>
    </row>
    <row r="133" spans="1:9" x14ac:dyDescent="0.25">
      <c r="A133" s="9">
        <v>43195</v>
      </c>
      <c r="B133" s="1" t="s">
        <v>216</v>
      </c>
      <c r="C133" s="18">
        <v>1270</v>
      </c>
      <c r="D133" s="1" t="s">
        <v>510</v>
      </c>
      <c r="E133" s="17">
        <v>43195</v>
      </c>
      <c r="F133" s="9">
        <v>43207</v>
      </c>
      <c r="G133" s="17">
        <v>43207</v>
      </c>
      <c r="H133" s="14">
        <f t="shared" ref="H133:H183" si="4">E133-G133</f>
        <v>-12</v>
      </c>
      <c r="I133" s="18">
        <f t="shared" ref="I133:I183" si="5">H133*C133</f>
        <v>-15240</v>
      </c>
    </row>
    <row r="134" spans="1:9" x14ac:dyDescent="0.25">
      <c r="A134" s="9">
        <v>43220</v>
      </c>
      <c r="B134" s="1" t="s">
        <v>219</v>
      </c>
      <c r="C134" s="18">
        <v>438.02</v>
      </c>
      <c r="D134" s="1" t="s">
        <v>511</v>
      </c>
      <c r="E134" s="17">
        <v>43217</v>
      </c>
      <c r="F134" s="9">
        <v>43182</v>
      </c>
      <c r="G134" s="17">
        <v>43182</v>
      </c>
      <c r="H134" s="14">
        <f t="shared" si="4"/>
        <v>35</v>
      </c>
      <c r="I134" s="18">
        <f t="shared" si="5"/>
        <v>15330.699999999999</v>
      </c>
    </row>
    <row r="135" spans="1:9" x14ac:dyDescent="0.25">
      <c r="A135" s="9">
        <v>43220</v>
      </c>
      <c r="B135" s="1" t="s">
        <v>512</v>
      </c>
      <c r="C135" s="18">
        <v>378</v>
      </c>
      <c r="D135" s="1" t="s">
        <v>513</v>
      </c>
      <c r="E135" s="17">
        <v>43217</v>
      </c>
      <c r="F135" s="9">
        <v>43185</v>
      </c>
      <c r="G135" s="17">
        <v>43185</v>
      </c>
      <c r="H135" s="14">
        <f t="shared" si="4"/>
        <v>32</v>
      </c>
      <c r="I135" s="18">
        <f t="shared" si="5"/>
        <v>12096</v>
      </c>
    </row>
    <row r="136" spans="1:9" x14ac:dyDescent="0.25">
      <c r="A136" s="9">
        <v>43220</v>
      </c>
      <c r="B136" s="1" t="s">
        <v>514</v>
      </c>
      <c r="C136" s="18">
        <v>2026.29</v>
      </c>
      <c r="D136" s="1" t="s">
        <v>515</v>
      </c>
      <c r="E136" s="17">
        <v>43217</v>
      </c>
      <c r="F136" s="9">
        <v>43191</v>
      </c>
      <c r="G136" s="17">
        <v>43191</v>
      </c>
      <c r="H136" s="14">
        <f t="shared" si="4"/>
        <v>26</v>
      </c>
      <c r="I136" s="18">
        <f t="shared" si="5"/>
        <v>52683.54</v>
      </c>
    </row>
    <row r="137" spans="1:9" x14ac:dyDescent="0.25">
      <c r="A137" s="9">
        <v>43220</v>
      </c>
      <c r="B137" s="1" t="s">
        <v>516</v>
      </c>
      <c r="C137" s="18">
        <v>377.52</v>
      </c>
      <c r="D137" s="1" t="s">
        <v>517</v>
      </c>
      <c r="E137" s="17">
        <v>43217</v>
      </c>
      <c r="F137" s="9">
        <v>43146</v>
      </c>
      <c r="G137" s="17">
        <v>43146</v>
      </c>
      <c r="H137" s="14">
        <f t="shared" si="4"/>
        <v>71</v>
      </c>
      <c r="I137" s="18">
        <f t="shared" si="5"/>
        <v>26803.919999999998</v>
      </c>
    </row>
    <row r="138" spans="1:9" x14ac:dyDescent="0.25">
      <c r="A138" s="9">
        <v>43220</v>
      </c>
      <c r="B138" s="1" t="s">
        <v>236</v>
      </c>
      <c r="C138" s="18">
        <v>60</v>
      </c>
      <c r="D138" s="1" t="s">
        <v>518</v>
      </c>
      <c r="E138" s="17">
        <v>43217</v>
      </c>
      <c r="F138" s="9">
        <v>43195</v>
      </c>
      <c r="G138" s="17">
        <v>43195</v>
      </c>
      <c r="H138" s="14">
        <f t="shared" si="4"/>
        <v>22</v>
      </c>
      <c r="I138" s="18">
        <f t="shared" si="5"/>
        <v>1320</v>
      </c>
    </row>
    <row r="139" spans="1:9" x14ac:dyDescent="0.25">
      <c r="A139" s="9">
        <v>43220</v>
      </c>
      <c r="B139" s="1" t="s">
        <v>519</v>
      </c>
      <c r="C139" s="18">
        <v>217.8</v>
      </c>
      <c r="D139" s="1" t="s">
        <v>520</v>
      </c>
      <c r="E139" s="17">
        <v>43217</v>
      </c>
      <c r="F139" s="9">
        <v>43191</v>
      </c>
      <c r="G139" s="17">
        <v>43191</v>
      </c>
      <c r="H139" s="14">
        <f t="shared" si="4"/>
        <v>26</v>
      </c>
      <c r="I139" s="18">
        <f t="shared" si="5"/>
        <v>5662.8</v>
      </c>
    </row>
    <row r="140" spans="1:9" x14ac:dyDescent="0.25">
      <c r="A140" s="9">
        <v>43220</v>
      </c>
      <c r="B140" s="1" t="s">
        <v>521</v>
      </c>
      <c r="C140" s="18">
        <v>246</v>
      </c>
      <c r="D140" s="1" t="s">
        <v>522</v>
      </c>
      <c r="E140" s="17">
        <v>43217</v>
      </c>
      <c r="F140" s="9">
        <v>43173</v>
      </c>
      <c r="G140" s="17">
        <v>43173</v>
      </c>
      <c r="H140" s="14">
        <f t="shared" si="4"/>
        <v>44</v>
      </c>
      <c r="I140" s="18">
        <f t="shared" si="5"/>
        <v>10824</v>
      </c>
    </row>
    <row r="141" spans="1:9" x14ac:dyDescent="0.25">
      <c r="A141" s="9">
        <v>43217</v>
      </c>
      <c r="B141" s="1" t="s">
        <v>523</v>
      </c>
      <c r="C141" s="18">
        <v>503.65</v>
      </c>
      <c r="D141" s="1" t="s">
        <v>524</v>
      </c>
      <c r="E141" s="17">
        <v>43217</v>
      </c>
      <c r="F141" s="9">
        <v>43186</v>
      </c>
      <c r="G141" s="17">
        <v>43186</v>
      </c>
      <c r="H141" s="14">
        <f t="shared" si="4"/>
        <v>31</v>
      </c>
      <c r="I141" s="18">
        <f t="shared" si="5"/>
        <v>15613.15</v>
      </c>
    </row>
    <row r="142" spans="1:9" x14ac:dyDescent="0.25">
      <c r="A142" s="9">
        <v>43220</v>
      </c>
      <c r="B142" s="1" t="s">
        <v>525</v>
      </c>
      <c r="C142" s="18">
        <v>1815</v>
      </c>
      <c r="D142" s="1" t="s">
        <v>526</v>
      </c>
      <c r="E142" s="17">
        <v>43217</v>
      </c>
      <c r="F142" s="9">
        <v>43190</v>
      </c>
      <c r="G142" s="17">
        <v>43190</v>
      </c>
      <c r="H142" s="14">
        <f t="shared" si="4"/>
        <v>27</v>
      </c>
      <c r="I142" s="18">
        <f t="shared" si="5"/>
        <v>49005</v>
      </c>
    </row>
    <row r="143" spans="1:9" x14ac:dyDescent="0.25">
      <c r="A143" s="9">
        <v>43220</v>
      </c>
      <c r="B143" s="1" t="s">
        <v>525</v>
      </c>
      <c r="C143" s="18">
        <v>62.27</v>
      </c>
      <c r="D143" s="1" t="s">
        <v>527</v>
      </c>
      <c r="E143" s="17">
        <v>43217</v>
      </c>
      <c r="F143" s="9">
        <v>43190</v>
      </c>
      <c r="G143" s="17">
        <v>43190</v>
      </c>
      <c r="H143" s="14">
        <f t="shared" si="4"/>
        <v>27</v>
      </c>
      <c r="I143" s="18">
        <f t="shared" si="5"/>
        <v>1681.2900000000002</v>
      </c>
    </row>
    <row r="144" spans="1:9" x14ac:dyDescent="0.25">
      <c r="A144" s="9">
        <v>43220</v>
      </c>
      <c r="B144" s="1" t="s">
        <v>525</v>
      </c>
      <c r="C144" s="18">
        <v>62.27</v>
      </c>
      <c r="D144" s="1" t="s">
        <v>528</v>
      </c>
      <c r="E144" s="17">
        <v>43217</v>
      </c>
      <c r="F144" s="9">
        <v>43190</v>
      </c>
      <c r="G144" s="17">
        <v>43190</v>
      </c>
      <c r="H144" s="14">
        <f t="shared" si="4"/>
        <v>27</v>
      </c>
      <c r="I144" s="18">
        <f t="shared" si="5"/>
        <v>1681.2900000000002</v>
      </c>
    </row>
    <row r="145" spans="1:9" x14ac:dyDescent="0.25">
      <c r="A145" s="9">
        <v>43220</v>
      </c>
      <c r="B145" s="1" t="s">
        <v>525</v>
      </c>
      <c r="C145" s="18">
        <v>62.27</v>
      </c>
      <c r="D145" s="1" t="s">
        <v>529</v>
      </c>
      <c r="E145" s="17">
        <v>43217</v>
      </c>
      <c r="F145" s="9">
        <v>43190</v>
      </c>
      <c r="G145" s="17">
        <v>43190</v>
      </c>
      <c r="H145" s="14">
        <f t="shared" si="4"/>
        <v>27</v>
      </c>
      <c r="I145" s="18">
        <f t="shared" si="5"/>
        <v>1681.2900000000002</v>
      </c>
    </row>
    <row r="146" spans="1:9" x14ac:dyDescent="0.25">
      <c r="A146" s="9">
        <v>43220</v>
      </c>
      <c r="B146" s="1" t="s">
        <v>525</v>
      </c>
      <c r="C146" s="18">
        <v>62.27</v>
      </c>
      <c r="D146" s="1" t="s">
        <v>530</v>
      </c>
      <c r="E146" s="17">
        <v>43217</v>
      </c>
      <c r="F146" s="9">
        <v>43190</v>
      </c>
      <c r="G146" s="17">
        <v>43190</v>
      </c>
      <c r="H146" s="14">
        <f t="shared" si="4"/>
        <v>27</v>
      </c>
      <c r="I146" s="18">
        <f t="shared" si="5"/>
        <v>1681.2900000000002</v>
      </c>
    </row>
    <row r="147" spans="1:9" x14ac:dyDescent="0.25">
      <c r="A147" s="9">
        <v>43220</v>
      </c>
      <c r="B147" s="1" t="s">
        <v>531</v>
      </c>
      <c r="C147" s="18">
        <v>363</v>
      </c>
      <c r="D147" s="1" t="s">
        <v>532</v>
      </c>
      <c r="E147" s="17">
        <v>43217</v>
      </c>
      <c r="F147" s="9">
        <v>43188</v>
      </c>
      <c r="G147" s="17">
        <v>43188</v>
      </c>
      <c r="H147" s="14">
        <f t="shared" si="4"/>
        <v>29</v>
      </c>
      <c r="I147" s="18">
        <f t="shared" si="5"/>
        <v>10527</v>
      </c>
    </row>
    <row r="148" spans="1:9" x14ac:dyDescent="0.25">
      <c r="A148" s="9">
        <v>43220</v>
      </c>
      <c r="B148" s="1" t="s">
        <v>247</v>
      </c>
      <c r="C148" s="18">
        <v>11651.07</v>
      </c>
      <c r="D148" s="1" t="s">
        <v>533</v>
      </c>
      <c r="E148" s="17">
        <v>43217</v>
      </c>
      <c r="F148" s="9">
        <v>43190</v>
      </c>
      <c r="G148" s="17">
        <v>43190</v>
      </c>
      <c r="H148" s="14">
        <f t="shared" si="4"/>
        <v>27</v>
      </c>
      <c r="I148" s="18">
        <f t="shared" si="5"/>
        <v>314578.89</v>
      </c>
    </row>
    <row r="149" spans="1:9" x14ac:dyDescent="0.25">
      <c r="A149" s="9">
        <v>43220</v>
      </c>
      <c r="B149" s="1" t="s">
        <v>247</v>
      </c>
      <c r="C149" s="18">
        <v>208.76</v>
      </c>
      <c r="D149" s="1" t="s">
        <v>534</v>
      </c>
      <c r="E149" s="17">
        <v>43217</v>
      </c>
      <c r="F149" s="9">
        <v>43190</v>
      </c>
      <c r="G149" s="17">
        <v>43190</v>
      </c>
      <c r="H149" s="14">
        <f t="shared" si="4"/>
        <v>27</v>
      </c>
      <c r="I149" s="18">
        <f t="shared" si="5"/>
        <v>5636.5199999999995</v>
      </c>
    </row>
    <row r="150" spans="1:9" x14ac:dyDescent="0.25">
      <c r="A150" s="9">
        <v>43220</v>
      </c>
      <c r="B150" s="1" t="s">
        <v>254</v>
      </c>
      <c r="C150" s="18">
        <v>218</v>
      </c>
      <c r="D150" s="1" t="s">
        <v>535</v>
      </c>
      <c r="E150" s="17">
        <v>43217</v>
      </c>
      <c r="F150" s="9">
        <v>43133</v>
      </c>
      <c r="G150" s="17">
        <v>43133</v>
      </c>
      <c r="H150" s="14">
        <f t="shared" si="4"/>
        <v>84</v>
      </c>
      <c r="I150" s="18">
        <f t="shared" si="5"/>
        <v>18312</v>
      </c>
    </row>
    <row r="151" spans="1:9" x14ac:dyDescent="0.25">
      <c r="A151" s="9">
        <v>43220</v>
      </c>
      <c r="B151" s="1" t="s">
        <v>254</v>
      </c>
      <c r="C151" s="18">
        <v>154</v>
      </c>
      <c r="D151" s="1" t="s">
        <v>536</v>
      </c>
      <c r="E151" s="17">
        <v>43217</v>
      </c>
      <c r="F151" s="9">
        <v>43161</v>
      </c>
      <c r="G151" s="17">
        <v>43161</v>
      </c>
      <c r="H151" s="14">
        <f t="shared" si="4"/>
        <v>56</v>
      </c>
      <c r="I151" s="18">
        <f t="shared" si="5"/>
        <v>8624</v>
      </c>
    </row>
    <row r="152" spans="1:9" x14ac:dyDescent="0.25">
      <c r="A152" s="9">
        <v>43220</v>
      </c>
      <c r="B152" s="1" t="s">
        <v>537</v>
      </c>
      <c r="C152" s="18">
        <v>40.700000000000003</v>
      </c>
      <c r="D152" s="1" t="s">
        <v>538</v>
      </c>
      <c r="E152" s="17">
        <v>43217</v>
      </c>
      <c r="F152" s="9">
        <v>43181</v>
      </c>
      <c r="G152" s="17">
        <v>43181</v>
      </c>
      <c r="H152" s="14">
        <f t="shared" si="4"/>
        <v>36</v>
      </c>
      <c r="I152" s="18">
        <f t="shared" si="5"/>
        <v>1465.2</v>
      </c>
    </row>
    <row r="153" spans="1:9" x14ac:dyDescent="0.25">
      <c r="A153" s="9">
        <v>43220</v>
      </c>
      <c r="B153" s="1" t="s">
        <v>539</v>
      </c>
      <c r="C153" s="18">
        <v>544.5</v>
      </c>
      <c r="D153" s="1" t="s">
        <v>540</v>
      </c>
      <c r="E153" s="17">
        <v>43217</v>
      </c>
      <c r="F153" s="9">
        <v>42677</v>
      </c>
      <c r="G153" s="17">
        <v>43191</v>
      </c>
      <c r="H153" s="14">
        <f t="shared" si="4"/>
        <v>26</v>
      </c>
      <c r="I153" s="18">
        <f t="shared" si="5"/>
        <v>14157</v>
      </c>
    </row>
    <row r="154" spans="1:9" x14ac:dyDescent="0.25">
      <c r="A154" s="9">
        <v>43220</v>
      </c>
      <c r="B154" s="1" t="s">
        <v>541</v>
      </c>
      <c r="C154" s="18">
        <v>5779.84</v>
      </c>
      <c r="D154" s="1" t="s">
        <v>542</v>
      </c>
      <c r="E154" s="17">
        <v>43217</v>
      </c>
      <c r="F154" s="9">
        <v>43184</v>
      </c>
      <c r="G154" s="17">
        <v>43184</v>
      </c>
      <c r="H154" s="14">
        <f t="shared" si="4"/>
        <v>33</v>
      </c>
      <c r="I154" s="18">
        <f t="shared" si="5"/>
        <v>190734.72</v>
      </c>
    </row>
    <row r="155" spans="1:9" x14ac:dyDescent="0.25">
      <c r="A155" s="9">
        <v>43217</v>
      </c>
      <c r="B155" s="1" t="s">
        <v>543</v>
      </c>
      <c r="C155" s="18">
        <v>2908.33</v>
      </c>
      <c r="D155" s="1" t="s">
        <v>544</v>
      </c>
      <c r="E155" s="17">
        <v>43217</v>
      </c>
      <c r="F155" s="9">
        <v>43190</v>
      </c>
      <c r="G155" s="17">
        <v>43190</v>
      </c>
      <c r="H155" s="14">
        <f t="shared" si="4"/>
        <v>27</v>
      </c>
      <c r="I155" s="18">
        <f t="shared" si="5"/>
        <v>78524.91</v>
      </c>
    </row>
    <row r="156" spans="1:9" x14ac:dyDescent="0.25">
      <c r="A156" s="9">
        <v>43220</v>
      </c>
      <c r="B156" s="1" t="s">
        <v>259</v>
      </c>
      <c r="C156" s="18">
        <v>247.83</v>
      </c>
      <c r="D156" s="1" t="s">
        <v>545</v>
      </c>
      <c r="E156" s="17">
        <v>43217</v>
      </c>
      <c r="F156" s="9">
        <v>43159</v>
      </c>
      <c r="G156" s="17">
        <v>43159</v>
      </c>
      <c r="H156" s="14">
        <f t="shared" si="4"/>
        <v>58</v>
      </c>
      <c r="I156" s="18">
        <f t="shared" si="5"/>
        <v>14374.140000000001</v>
      </c>
    </row>
    <row r="157" spans="1:9" x14ac:dyDescent="0.25">
      <c r="A157" s="9">
        <v>43220</v>
      </c>
      <c r="B157" s="1" t="s">
        <v>546</v>
      </c>
      <c r="C157" s="18">
        <v>38958.979999999996</v>
      </c>
      <c r="D157" s="1" t="s">
        <v>547</v>
      </c>
      <c r="E157" s="17">
        <v>43217</v>
      </c>
      <c r="F157" s="9">
        <v>43130</v>
      </c>
      <c r="G157" s="17">
        <v>43130</v>
      </c>
      <c r="H157" s="14">
        <f t="shared" si="4"/>
        <v>87</v>
      </c>
      <c r="I157" s="18">
        <f t="shared" si="5"/>
        <v>3389431.26</v>
      </c>
    </row>
    <row r="158" spans="1:9" x14ac:dyDescent="0.25">
      <c r="A158" s="9">
        <v>43220</v>
      </c>
      <c r="B158" s="1" t="s">
        <v>262</v>
      </c>
      <c r="C158" s="18">
        <v>895.29</v>
      </c>
      <c r="D158" s="1" t="s">
        <v>548</v>
      </c>
      <c r="E158" s="17">
        <v>43217</v>
      </c>
      <c r="F158" s="9">
        <v>43190</v>
      </c>
      <c r="G158" s="17">
        <v>43190</v>
      </c>
      <c r="H158" s="14">
        <f t="shared" si="4"/>
        <v>27</v>
      </c>
      <c r="I158" s="18">
        <f t="shared" si="5"/>
        <v>24172.829999999998</v>
      </c>
    </row>
    <row r="159" spans="1:9" x14ac:dyDescent="0.25">
      <c r="A159" s="9">
        <v>43220</v>
      </c>
      <c r="B159" s="1" t="s">
        <v>265</v>
      </c>
      <c r="C159" s="18">
        <v>175</v>
      </c>
      <c r="D159" s="1" t="s">
        <v>549</v>
      </c>
      <c r="E159" s="17">
        <v>43217</v>
      </c>
      <c r="F159" s="9">
        <v>43191</v>
      </c>
      <c r="G159" s="17">
        <v>43191</v>
      </c>
      <c r="H159" s="14">
        <f t="shared" si="4"/>
        <v>26</v>
      </c>
      <c r="I159" s="18">
        <f t="shared" si="5"/>
        <v>4550</v>
      </c>
    </row>
    <row r="160" spans="1:9" x14ac:dyDescent="0.25">
      <c r="A160" s="9">
        <v>43220</v>
      </c>
      <c r="B160" s="1" t="s">
        <v>550</v>
      </c>
      <c r="C160" s="18">
        <v>2020.5699999999997</v>
      </c>
      <c r="D160" s="1" t="s">
        <v>551</v>
      </c>
      <c r="E160" s="17">
        <v>43217</v>
      </c>
      <c r="F160" s="9">
        <v>43190</v>
      </c>
      <c r="G160" s="17">
        <v>43190</v>
      </c>
      <c r="H160" s="14">
        <f t="shared" si="4"/>
        <v>27</v>
      </c>
      <c r="I160" s="18">
        <f t="shared" si="5"/>
        <v>54555.389999999992</v>
      </c>
    </row>
    <row r="161" spans="1:9" x14ac:dyDescent="0.25">
      <c r="A161" s="9">
        <v>43220</v>
      </c>
      <c r="B161" s="1" t="s">
        <v>552</v>
      </c>
      <c r="C161" s="18">
        <v>126.5</v>
      </c>
      <c r="D161" s="1" t="s">
        <v>553</v>
      </c>
      <c r="E161" s="17">
        <v>43217</v>
      </c>
      <c r="F161" s="9">
        <v>43201</v>
      </c>
      <c r="G161" s="17">
        <v>43201</v>
      </c>
      <c r="H161" s="14">
        <f t="shared" si="4"/>
        <v>16</v>
      </c>
      <c r="I161" s="18">
        <f t="shared" si="5"/>
        <v>2024</v>
      </c>
    </row>
    <row r="162" spans="1:9" x14ac:dyDescent="0.25">
      <c r="A162" s="9">
        <v>43217</v>
      </c>
      <c r="B162" s="1" t="s">
        <v>554</v>
      </c>
      <c r="C162" s="18">
        <v>1440</v>
      </c>
      <c r="D162" s="1" t="s">
        <v>555</v>
      </c>
      <c r="E162" s="17">
        <v>43217</v>
      </c>
      <c r="F162" s="9">
        <v>43193</v>
      </c>
      <c r="G162" s="17">
        <v>43193</v>
      </c>
      <c r="H162" s="14">
        <f t="shared" si="4"/>
        <v>24</v>
      </c>
      <c r="I162" s="18">
        <f t="shared" si="5"/>
        <v>34560</v>
      </c>
    </row>
    <row r="163" spans="1:9" x14ac:dyDescent="0.25">
      <c r="A163" s="9">
        <v>43220</v>
      </c>
      <c r="B163" s="1" t="s">
        <v>556</v>
      </c>
      <c r="C163" s="18">
        <v>151.25</v>
      </c>
      <c r="D163" s="1" t="s">
        <v>557</v>
      </c>
      <c r="E163" s="17">
        <v>43217</v>
      </c>
      <c r="F163" s="9">
        <v>43174</v>
      </c>
      <c r="G163" s="17">
        <v>43174</v>
      </c>
      <c r="H163" s="14">
        <f t="shared" si="4"/>
        <v>43</v>
      </c>
      <c r="I163" s="18">
        <f t="shared" si="5"/>
        <v>6503.75</v>
      </c>
    </row>
    <row r="164" spans="1:9" x14ac:dyDescent="0.25">
      <c r="A164" s="9">
        <v>43220</v>
      </c>
      <c r="B164" s="1" t="s">
        <v>275</v>
      </c>
      <c r="C164" s="18">
        <v>261.65999999999997</v>
      </c>
      <c r="D164" s="1" t="s">
        <v>558</v>
      </c>
      <c r="E164" s="17">
        <v>43217</v>
      </c>
      <c r="F164" s="9">
        <v>43193</v>
      </c>
      <c r="G164" s="17">
        <v>43193</v>
      </c>
      <c r="H164" s="14">
        <f t="shared" si="4"/>
        <v>24</v>
      </c>
      <c r="I164" s="18">
        <f t="shared" si="5"/>
        <v>6279.8399999999992</v>
      </c>
    </row>
    <row r="165" spans="1:9" x14ac:dyDescent="0.25">
      <c r="A165" s="9">
        <v>43220</v>
      </c>
      <c r="B165" s="1" t="s">
        <v>559</v>
      </c>
      <c r="C165" s="18">
        <v>356.95</v>
      </c>
      <c r="D165" s="1" t="s">
        <v>560</v>
      </c>
      <c r="E165" s="17">
        <v>43217</v>
      </c>
      <c r="F165" s="9">
        <v>43189</v>
      </c>
      <c r="G165" s="17">
        <v>43189</v>
      </c>
      <c r="H165" s="14">
        <f t="shared" si="4"/>
        <v>28</v>
      </c>
      <c r="I165" s="18">
        <f t="shared" si="5"/>
        <v>9994.6</v>
      </c>
    </row>
    <row r="166" spans="1:9" x14ac:dyDescent="0.25">
      <c r="A166" s="9">
        <v>43217</v>
      </c>
      <c r="B166" s="1" t="s">
        <v>561</v>
      </c>
      <c r="C166" s="18">
        <v>3200</v>
      </c>
      <c r="D166" s="1" t="s">
        <v>562</v>
      </c>
      <c r="E166" s="17">
        <v>43217</v>
      </c>
      <c r="F166" s="9">
        <v>43150</v>
      </c>
      <c r="G166" s="17">
        <v>43150</v>
      </c>
      <c r="H166" s="14">
        <f t="shared" si="4"/>
        <v>67</v>
      </c>
      <c r="I166" s="18">
        <f t="shared" si="5"/>
        <v>214400</v>
      </c>
    </row>
    <row r="167" spans="1:9" x14ac:dyDescent="0.25">
      <c r="A167" s="9">
        <v>43220</v>
      </c>
      <c r="B167" s="1" t="s">
        <v>282</v>
      </c>
      <c r="C167" s="18">
        <v>76.650000000000006</v>
      </c>
      <c r="D167" s="1" t="s">
        <v>563</v>
      </c>
      <c r="E167" s="17">
        <v>43217</v>
      </c>
      <c r="F167" s="9">
        <v>43196</v>
      </c>
      <c r="G167" s="17">
        <v>43196</v>
      </c>
      <c r="H167" s="14">
        <f t="shared" si="4"/>
        <v>21</v>
      </c>
      <c r="I167" s="18">
        <f t="shared" si="5"/>
        <v>1609.65</v>
      </c>
    </row>
    <row r="168" spans="1:9" x14ac:dyDescent="0.25">
      <c r="A168" s="9">
        <v>43220</v>
      </c>
      <c r="B168" s="1" t="s">
        <v>290</v>
      </c>
      <c r="C168" s="18">
        <v>4482.34</v>
      </c>
      <c r="D168" s="1" t="s">
        <v>564</v>
      </c>
      <c r="E168" s="17">
        <v>43217</v>
      </c>
      <c r="F168" s="9">
        <v>43189</v>
      </c>
      <c r="G168" s="17">
        <v>43189</v>
      </c>
      <c r="H168" s="14">
        <f t="shared" si="4"/>
        <v>28</v>
      </c>
      <c r="I168" s="18">
        <f t="shared" si="5"/>
        <v>125505.52</v>
      </c>
    </row>
    <row r="169" spans="1:9" x14ac:dyDescent="0.25">
      <c r="A169" s="9">
        <v>43220</v>
      </c>
      <c r="B169" s="1" t="s">
        <v>565</v>
      </c>
      <c r="C169" s="18">
        <v>290.39999999999998</v>
      </c>
      <c r="D169" s="1" t="s">
        <v>566</v>
      </c>
      <c r="E169" s="17">
        <v>43217</v>
      </c>
      <c r="F169" s="9">
        <v>43190</v>
      </c>
      <c r="G169" s="17">
        <v>43190</v>
      </c>
      <c r="H169" s="14">
        <f t="shared" si="4"/>
        <v>27</v>
      </c>
      <c r="I169" s="18">
        <f t="shared" si="5"/>
        <v>7840.7999999999993</v>
      </c>
    </row>
    <row r="170" spans="1:9" x14ac:dyDescent="0.25">
      <c r="A170" s="9">
        <v>43220</v>
      </c>
      <c r="B170" s="1" t="s">
        <v>565</v>
      </c>
      <c r="C170" s="18">
        <v>216.10999999999999</v>
      </c>
      <c r="D170" s="1" t="s">
        <v>567</v>
      </c>
      <c r="E170" s="17">
        <v>43217</v>
      </c>
      <c r="F170" s="9">
        <v>43190</v>
      </c>
      <c r="G170" s="17">
        <v>43190</v>
      </c>
      <c r="H170" s="14">
        <f t="shared" si="4"/>
        <v>27</v>
      </c>
      <c r="I170" s="18">
        <f t="shared" si="5"/>
        <v>5834.9699999999993</v>
      </c>
    </row>
    <row r="171" spans="1:9" x14ac:dyDescent="0.25">
      <c r="A171" s="9">
        <v>43220</v>
      </c>
      <c r="B171" s="1" t="s">
        <v>568</v>
      </c>
      <c r="C171" s="18">
        <v>5848.33</v>
      </c>
      <c r="D171" s="1" t="s">
        <v>569</v>
      </c>
      <c r="E171" s="17">
        <v>43217</v>
      </c>
      <c r="F171" s="9">
        <v>43187</v>
      </c>
      <c r="G171" s="17">
        <v>43187</v>
      </c>
      <c r="H171" s="14">
        <f t="shared" si="4"/>
        <v>30</v>
      </c>
      <c r="I171" s="18">
        <f t="shared" si="5"/>
        <v>175449.9</v>
      </c>
    </row>
    <row r="172" spans="1:9" x14ac:dyDescent="0.25">
      <c r="A172" s="9">
        <v>43220</v>
      </c>
      <c r="B172" s="1" t="s">
        <v>570</v>
      </c>
      <c r="C172" s="18">
        <v>87.5</v>
      </c>
      <c r="D172" s="1" t="s">
        <v>571</v>
      </c>
      <c r="E172" s="17">
        <v>43217</v>
      </c>
      <c r="F172" s="9">
        <v>43185</v>
      </c>
      <c r="G172" s="17">
        <v>43185</v>
      </c>
      <c r="H172" s="14">
        <f t="shared" si="4"/>
        <v>32</v>
      </c>
      <c r="I172" s="18">
        <f t="shared" si="5"/>
        <v>2800</v>
      </c>
    </row>
    <row r="173" spans="1:9" x14ac:dyDescent="0.25">
      <c r="A173" s="9">
        <v>43220</v>
      </c>
      <c r="B173" s="1" t="s">
        <v>570</v>
      </c>
      <c r="C173" s="18">
        <v>87.5</v>
      </c>
      <c r="D173" s="1" t="s">
        <v>572</v>
      </c>
      <c r="E173" s="17">
        <v>43217</v>
      </c>
      <c r="F173" s="9">
        <v>43185</v>
      </c>
      <c r="G173" s="17">
        <v>43185</v>
      </c>
      <c r="H173" s="14">
        <f t="shared" si="4"/>
        <v>32</v>
      </c>
      <c r="I173" s="18">
        <f t="shared" si="5"/>
        <v>2800</v>
      </c>
    </row>
    <row r="174" spans="1:9" x14ac:dyDescent="0.25">
      <c r="A174" s="9">
        <v>43220</v>
      </c>
      <c r="B174" s="1" t="s">
        <v>570</v>
      </c>
      <c r="C174" s="18">
        <v>87.5</v>
      </c>
      <c r="D174" s="1" t="s">
        <v>573</v>
      </c>
      <c r="E174" s="17">
        <v>43217</v>
      </c>
      <c r="F174" s="9">
        <v>43185</v>
      </c>
      <c r="G174" s="17">
        <v>43185</v>
      </c>
      <c r="H174" s="14">
        <f t="shared" si="4"/>
        <v>32</v>
      </c>
      <c r="I174" s="18">
        <f t="shared" si="5"/>
        <v>2800</v>
      </c>
    </row>
    <row r="175" spans="1:9" x14ac:dyDescent="0.25">
      <c r="A175" s="9">
        <v>43220</v>
      </c>
      <c r="B175" s="1" t="s">
        <v>570</v>
      </c>
      <c r="C175" s="18">
        <v>87.5</v>
      </c>
      <c r="D175" s="1" t="s">
        <v>574</v>
      </c>
      <c r="E175" s="17">
        <v>43217</v>
      </c>
      <c r="F175" s="9">
        <v>43185</v>
      </c>
      <c r="G175" s="17">
        <v>43185</v>
      </c>
      <c r="H175" s="14">
        <f t="shared" si="4"/>
        <v>32</v>
      </c>
      <c r="I175" s="18">
        <f t="shared" si="5"/>
        <v>2800</v>
      </c>
    </row>
    <row r="176" spans="1:9" x14ac:dyDescent="0.25">
      <c r="A176" s="9">
        <v>43220</v>
      </c>
      <c r="B176" s="1" t="s">
        <v>570</v>
      </c>
      <c r="C176" s="18">
        <v>96.8</v>
      </c>
      <c r="D176" s="1" t="s">
        <v>575</v>
      </c>
      <c r="E176" s="17">
        <v>43217</v>
      </c>
      <c r="F176" s="9">
        <v>43191</v>
      </c>
      <c r="G176" s="17">
        <v>43191</v>
      </c>
      <c r="H176" s="14">
        <f t="shared" si="4"/>
        <v>26</v>
      </c>
      <c r="I176" s="18">
        <f t="shared" si="5"/>
        <v>2516.7999999999997</v>
      </c>
    </row>
    <row r="177" spans="1:9" x14ac:dyDescent="0.25">
      <c r="A177" s="9">
        <v>43220</v>
      </c>
      <c r="B177" s="1" t="s">
        <v>576</v>
      </c>
      <c r="C177" s="18">
        <v>192.8</v>
      </c>
      <c r="D177" s="1" t="s">
        <v>577</v>
      </c>
      <c r="E177" s="17">
        <v>43217</v>
      </c>
      <c r="F177" s="9">
        <v>43191</v>
      </c>
      <c r="G177" s="17">
        <v>43191</v>
      </c>
      <c r="H177" s="14">
        <f t="shared" si="4"/>
        <v>26</v>
      </c>
      <c r="I177" s="18">
        <f t="shared" si="5"/>
        <v>5012.8</v>
      </c>
    </row>
    <row r="178" spans="1:9" x14ac:dyDescent="0.25">
      <c r="A178" s="9">
        <v>43220</v>
      </c>
      <c r="B178" s="1" t="s">
        <v>576</v>
      </c>
      <c r="C178" s="18">
        <v>215</v>
      </c>
      <c r="D178" s="1" t="s">
        <v>578</v>
      </c>
      <c r="E178" s="17">
        <v>43217</v>
      </c>
      <c r="F178" s="9">
        <v>43191</v>
      </c>
      <c r="G178" s="17">
        <v>43191</v>
      </c>
      <c r="H178" s="14">
        <f t="shared" si="4"/>
        <v>26</v>
      </c>
      <c r="I178" s="18">
        <f t="shared" si="5"/>
        <v>5590</v>
      </c>
    </row>
    <row r="179" spans="1:9" x14ac:dyDescent="0.25">
      <c r="A179" s="9">
        <v>43220</v>
      </c>
      <c r="B179" s="1" t="s">
        <v>576</v>
      </c>
      <c r="C179" s="18">
        <v>630.40000000000009</v>
      </c>
      <c r="D179" s="1" t="s">
        <v>579</v>
      </c>
      <c r="E179" s="17">
        <v>43217</v>
      </c>
      <c r="F179" s="9">
        <v>43191</v>
      </c>
      <c r="G179" s="17">
        <v>43191</v>
      </c>
      <c r="H179" s="14">
        <f t="shared" si="4"/>
        <v>26</v>
      </c>
      <c r="I179" s="18">
        <f t="shared" si="5"/>
        <v>16390.400000000001</v>
      </c>
    </row>
    <row r="180" spans="1:9" x14ac:dyDescent="0.25">
      <c r="A180" s="9">
        <v>43220</v>
      </c>
      <c r="B180" s="1" t="s">
        <v>296</v>
      </c>
      <c r="C180" s="18">
        <v>1430.1999999999998</v>
      </c>
      <c r="D180" s="1" t="s">
        <v>580</v>
      </c>
      <c r="E180" s="17">
        <v>43217</v>
      </c>
      <c r="F180" s="9">
        <v>43190</v>
      </c>
      <c r="G180" s="17">
        <v>43190</v>
      </c>
      <c r="H180" s="14">
        <f t="shared" si="4"/>
        <v>27</v>
      </c>
      <c r="I180" s="18">
        <f t="shared" si="5"/>
        <v>38615.399999999994</v>
      </c>
    </row>
    <row r="181" spans="1:9" x14ac:dyDescent="0.25">
      <c r="A181" s="9">
        <v>43220</v>
      </c>
      <c r="B181" s="1" t="s">
        <v>296</v>
      </c>
      <c r="C181" s="18">
        <v>13455.220000000003</v>
      </c>
      <c r="D181" s="1" t="s">
        <v>581</v>
      </c>
      <c r="E181" s="17">
        <v>43217</v>
      </c>
      <c r="F181" s="9">
        <v>43190</v>
      </c>
      <c r="G181" s="17">
        <v>43190</v>
      </c>
      <c r="H181" s="14">
        <f t="shared" si="4"/>
        <v>27</v>
      </c>
      <c r="I181" s="18">
        <f t="shared" si="5"/>
        <v>363290.94000000006</v>
      </c>
    </row>
    <row r="182" spans="1:9" x14ac:dyDescent="0.25">
      <c r="A182" s="9">
        <v>43220</v>
      </c>
      <c r="B182" s="1" t="s">
        <v>582</v>
      </c>
      <c r="C182" s="18">
        <v>571.73</v>
      </c>
      <c r="D182" s="1" t="s">
        <v>583</v>
      </c>
      <c r="E182" s="17">
        <v>43217</v>
      </c>
      <c r="F182" s="9">
        <v>43190</v>
      </c>
      <c r="G182" s="17">
        <v>43190</v>
      </c>
      <c r="H182" s="14">
        <f t="shared" si="4"/>
        <v>27</v>
      </c>
      <c r="I182" s="18">
        <f t="shared" si="5"/>
        <v>15436.710000000001</v>
      </c>
    </row>
    <row r="183" spans="1:9" x14ac:dyDescent="0.25">
      <c r="A183" s="9">
        <v>43220</v>
      </c>
      <c r="B183" s="1" t="s">
        <v>584</v>
      </c>
      <c r="C183" s="18">
        <v>249.82</v>
      </c>
      <c r="D183" s="1" t="s">
        <v>585</v>
      </c>
      <c r="E183" s="17">
        <v>43217</v>
      </c>
      <c r="F183" s="9">
        <v>43189</v>
      </c>
      <c r="G183" s="17">
        <v>43189</v>
      </c>
      <c r="H183" s="14">
        <f t="shared" si="4"/>
        <v>28</v>
      </c>
      <c r="I183" s="18">
        <f t="shared" si="5"/>
        <v>6994.96</v>
      </c>
    </row>
  </sheetData>
  <mergeCells count="1">
    <mergeCell ref="E1:G1"/>
  </mergeCells>
  <pageMargins left="0.74803149606299213" right="0.74803149606299213" top="0.98425196850393704" bottom="0.98425196850393704" header="0.51181102362204722" footer="0.51181102362204722"/>
  <pageSetup paperSize="9" scale="86" fitToHeight="0" orientation="landscape" r:id="rId1"/>
  <headerFooter>
    <oddHeader>&amp;L&amp;G</oddHeader>
    <oddFooter>&amp;C&amp;P DE &amp;N&amp;ROPERACIONES PAGADAS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7"/>
  <sheetViews>
    <sheetView workbookViewId="0">
      <selection activeCell="H4" sqref="H4"/>
    </sheetView>
  </sheetViews>
  <sheetFormatPr baseColWidth="10" defaultRowHeight="12.5" x14ac:dyDescent="0.25"/>
  <cols>
    <col min="2" max="2" width="45.08984375" bestFit="1" customWidth="1"/>
    <col min="3" max="3" width="9.90625" style="8" bestFit="1" customWidth="1"/>
    <col min="4" max="4" width="26.6328125" bestFit="1" customWidth="1"/>
    <col min="8" max="8" width="20.453125" bestFit="1" customWidth="1"/>
    <col min="9" max="9" width="12.08984375" bestFit="1" customWidth="1"/>
  </cols>
  <sheetData>
    <row r="1" spans="1:9" s="1" customFormat="1" ht="70" customHeight="1" thickTop="1" thickBot="1" x14ac:dyDescent="0.3">
      <c r="C1" s="2"/>
      <c r="E1" s="36" t="s">
        <v>313</v>
      </c>
      <c r="F1" s="37"/>
      <c r="G1" s="3">
        <f>I3/C3</f>
        <v>3.7196282050913374</v>
      </c>
      <c r="H1" s="4" t="s">
        <v>309</v>
      </c>
      <c r="I1" s="5">
        <v>43220</v>
      </c>
    </row>
    <row r="2" spans="1:9" s="1" customFormat="1" ht="53" thickTop="1" thickBot="1" x14ac:dyDescent="0.3">
      <c r="A2" s="6" t="s">
        <v>0</v>
      </c>
      <c r="B2" s="7" t="s">
        <v>1</v>
      </c>
      <c r="C2" s="23" t="s">
        <v>2</v>
      </c>
      <c r="D2" s="7" t="s">
        <v>3</v>
      </c>
      <c r="E2" s="26" t="s">
        <v>5</v>
      </c>
      <c r="F2" s="7" t="s">
        <v>6</v>
      </c>
      <c r="G2" s="15" t="s">
        <v>310</v>
      </c>
      <c r="H2" s="15" t="s">
        <v>311</v>
      </c>
      <c r="I2" s="15" t="s">
        <v>312</v>
      </c>
    </row>
    <row r="3" spans="1:9" ht="13.5" thickTop="1" x14ac:dyDescent="0.3">
      <c r="A3" s="14"/>
      <c r="B3" s="1"/>
      <c r="C3" s="24">
        <f>SUM(C4:C117)</f>
        <v>246897.41000000006</v>
      </c>
      <c r="D3" s="1"/>
      <c r="E3" s="14"/>
      <c r="F3" s="1"/>
      <c r="G3" s="14"/>
      <c r="H3" s="27" t="s">
        <v>596</v>
      </c>
      <c r="I3" s="24">
        <f>SUM(I4:I117)</f>
        <v>918366.5700000003</v>
      </c>
    </row>
    <row r="4" spans="1:9" x14ac:dyDescent="0.25">
      <c r="A4" s="22">
        <v>43251</v>
      </c>
      <c r="B4" t="s">
        <v>8</v>
      </c>
      <c r="C4" s="25">
        <v>174</v>
      </c>
      <c r="D4" t="s">
        <v>9</v>
      </c>
      <c r="E4" s="22">
        <v>43217</v>
      </c>
      <c r="F4" t="s">
        <v>10</v>
      </c>
      <c r="G4" s="22">
        <v>43217</v>
      </c>
      <c r="H4" s="28">
        <f>I$1-(G4)</f>
        <v>3</v>
      </c>
      <c r="I4" s="25">
        <f>C4*H4</f>
        <v>522</v>
      </c>
    </row>
    <row r="5" spans="1:9" x14ac:dyDescent="0.25">
      <c r="A5" s="22">
        <v>43251</v>
      </c>
      <c r="B5" t="s">
        <v>8</v>
      </c>
      <c r="C5" s="25">
        <v>174</v>
      </c>
      <c r="D5" t="s">
        <v>11</v>
      </c>
      <c r="E5" s="22">
        <v>43216</v>
      </c>
      <c r="F5" t="s">
        <v>12</v>
      </c>
      <c r="G5" s="22">
        <v>43216</v>
      </c>
      <c r="H5" s="28">
        <f t="shared" ref="H5:H68" si="0">I$1-(G5)</f>
        <v>4</v>
      </c>
      <c r="I5" s="25">
        <f t="shared" ref="I5:I68" si="1">C5*H5</f>
        <v>696</v>
      </c>
    </row>
    <row r="6" spans="1:9" x14ac:dyDescent="0.25">
      <c r="A6" s="22">
        <v>43251</v>
      </c>
      <c r="B6" t="s">
        <v>8</v>
      </c>
      <c r="C6" s="25">
        <v>174</v>
      </c>
      <c r="D6" t="s">
        <v>13</v>
      </c>
      <c r="E6" s="22">
        <v>43214</v>
      </c>
      <c r="F6" t="s">
        <v>14</v>
      </c>
      <c r="G6" s="22">
        <v>43214</v>
      </c>
      <c r="H6" s="28">
        <f t="shared" si="0"/>
        <v>6</v>
      </c>
      <c r="I6" s="25">
        <f t="shared" si="1"/>
        <v>1044</v>
      </c>
    </row>
    <row r="7" spans="1:9" x14ac:dyDescent="0.25">
      <c r="A7" s="22">
        <v>43251</v>
      </c>
      <c r="B7" t="s">
        <v>8</v>
      </c>
      <c r="C7" s="25">
        <v>504</v>
      </c>
      <c r="D7" t="s">
        <v>15</v>
      </c>
      <c r="E7" s="22">
        <v>43200</v>
      </c>
      <c r="F7" t="s">
        <v>16</v>
      </c>
      <c r="G7" s="22">
        <v>43200</v>
      </c>
      <c r="H7" s="28">
        <f t="shared" si="0"/>
        <v>20</v>
      </c>
      <c r="I7" s="25">
        <f t="shared" si="1"/>
        <v>10080</v>
      </c>
    </row>
    <row r="8" spans="1:9" x14ac:dyDescent="0.25">
      <c r="A8" s="22">
        <v>43251</v>
      </c>
      <c r="B8" t="s">
        <v>17</v>
      </c>
      <c r="C8" s="25">
        <v>408.5</v>
      </c>
      <c r="D8" t="s">
        <v>18</v>
      </c>
      <c r="E8" s="22">
        <v>43194</v>
      </c>
      <c r="F8" t="s">
        <v>19</v>
      </c>
      <c r="G8" s="22">
        <v>43194</v>
      </c>
      <c r="H8" s="28">
        <f t="shared" si="0"/>
        <v>26</v>
      </c>
      <c r="I8" s="25">
        <f t="shared" si="1"/>
        <v>10621</v>
      </c>
    </row>
    <row r="9" spans="1:9" x14ac:dyDescent="0.25">
      <c r="A9" s="22">
        <v>43251</v>
      </c>
      <c r="B9" t="s">
        <v>20</v>
      </c>
      <c r="C9" s="25">
        <v>265</v>
      </c>
      <c r="D9" t="s">
        <v>21</v>
      </c>
      <c r="E9" s="22">
        <v>43211</v>
      </c>
      <c r="F9" t="s">
        <v>22</v>
      </c>
      <c r="G9" s="22">
        <v>43211</v>
      </c>
      <c r="H9" s="28">
        <f t="shared" si="0"/>
        <v>9</v>
      </c>
      <c r="I9" s="25">
        <f t="shared" si="1"/>
        <v>2385</v>
      </c>
    </row>
    <row r="10" spans="1:9" x14ac:dyDescent="0.25">
      <c r="A10" s="22">
        <v>43251</v>
      </c>
      <c r="B10" t="s">
        <v>20</v>
      </c>
      <c r="C10" s="25">
        <v>142.69999999999999</v>
      </c>
      <c r="D10" t="s">
        <v>23</v>
      </c>
      <c r="E10" s="22">
        <v>43191</v>
      </c>
      <c r="F10" t="s">
        <v>24</v>
      </c>
      <c r="G10" s="22">
        <v>43191</v>
      </c>
      <c r="H10" s="28">
        <f t="shared" si="0"/>
        <v>29</v>
      </c>
      <c r="I10" s="25">
        <f t="shared" si="1"/>
        <v>4138.2999999999993</v>
      </c>
    </row>
    <row r="11" spans="1:9" x14ac:dyDescent="0.25">
      <c r="A11" s="22">
        <v>43251</v>
      </c>
      <c r="B11" t="s">
        <v>25</v>
      </c>
      <c r="C11" s="25">
        <v>855</v>
      </c>
      <c r="D11" t="s">
        <v>26</v>
      </c>
      <c r="E11" s="22">
        <v>43217</v>
      </c>
      <c r="F11" t="s">
        <v>27</v>
      </c>
      <c r="G11" s="22">
        <v>43217</v>
      </c>
      <c r="H11" s="28">
        <f t="shared" si="0"/>
        <v>3</v>
      </c>
      <c r="I11" s="25">
        <f t="shared" si="1"/>
        <v>2565</v>
      </c>
    </row>
    <row r="12" spans="1:9" x14ac:dyDescent="0.25">
      <c r="A12" s="22">
        <v>43251</v>
      </c>
      <c r="B12" t="s">
        <v>28</v>
      </c>
      <c r="C12" s="25">
        <v>150</v>
      </c>
      <c r="D12" t="s">
        <v>29</v>
      </c>
      <c r="E12" s="22">
        <v>43188</v>
      </c>
      <c r="F12" t="s">
        <v>30</v>
      </c>
      <c r="G12" s="22">
        <v>43188</v>
      </c>
      <c r="H12" s="28">
        <f t="shared" si="0"/>
        <v>32</v>
      </c>
      <c r="I12" s="25">
        <f t="shared" si="1"/>
        <v>4800</v>
      </c>
    </row>
    <row r="13" spans="1:9" x14ac:dyDescent="0.25">
      <c r="A13" s="22">
        <v>43251</v>
      </c>
      <c r="B13" t="s">
        <v>28</v>
      </c>
      <c r="C13" s="25">
        <v>295</v>
      </c>
      <c r="D13" t="s">
        <v>31</v>
      </c>
      <c r="E13" s="22">
        <v>43220</v>
      </c>
      <c r="F13" t="s">
        <v>32</v>
      </c>
      <c r="G13" s="22">
        <v>43220</v>
      </c>
      <c r="H13" s="28">
        <f t="shared" si="0"/>
        <v>0</v>
      </c>
      <c r="I13" s="25">
        <f t="shared" si="1"/>
        <v>0</v>
      </c>
    </row>
    <row r="14" spans="1:9" x14ac:dyDescent="0.25">
      <c r="A14" s="22">
        <v>43251</v>
      </c>
      <c r="B14" t="s">
        <v>33</v>
      </c>
      <c r="C14" s="25">
        <v>500</v>
      </c>
      <c r="D14" t="s">
        <v>34</v>
      </c>
      <c r="E14" s="22">
        <v>43202</v>
      </c>
      <c r="F14" t="s">
        <v>35</v>
      </c>
      <c r="G14" s="22">
        <v>43202</v>
      </c>
      <c r="H14" s="28">
        <f t="shared" si="0"/>
        <v>18</v>
      </c>
      <c r="I14" s="25">
        <f t="shared" si="1"/>
        <v>9000</v>
      </c>
    </row>
    <row r="15" spans="1:9" x14ac:dyDescent="0.25">
      <c r="A15" s="22">
        <v>43251</v>
      </c>
      <c r="B15" t="s">
        <v>36</v>
      </c>
      <c r="C15" s="25">
        <v>858</v>
      </c>
      <c r="D15" t="s">
        <v>37</v>
      </c>
      <c r="E15" s="22">
        <v>43191</v>
      </c>
      <c r="F15" t="s">
        <v>38</v>
      </c>
      <c r="G15" s="22">
        <v>43191</v>
      </c>
      <c r="H15" s="28">
        <f t="shared" si="0"/>
        <v>29</v>
      </c>
      <c r="I15" s="25">
        <f t="shared" si="1"/>
        <v>24882</v>
      </c>
    </row>
    <row r="16" spans="1:9" x14ac:dyDescent="0.25">
      <c r="A16" s="22">
        <v>43251</v>
      </c>
      <c r="B16" t="s">
        <v>36</v>
      </c>
      <c r="C16" s="25">
        <v>1078</v>
      </c>
      <c r="D16" t="s">
        <v>39</v>
      </c>
      <c r="E16" s="22">
        <v>43213</v>
      </c>
      <c r="F16" t="s">
        <v>40</v>
      </c>
      <c r="G16" s="22">
        <v>43213</v>
      </c>
      <c r="H16" s="28">
        <f t="shared" si="0"/>
        <v>7</v>
      </c>
      <c r="I16" s="25">
        <f t="shared" si="1"/>
        <v>7546</v>
      </c>
    </row>
    <row r="17" spans="1:9" x14ac:dyDescent="0.25">
      <c r="A17" s="22">
        <v>43251</v>
      </c>
      <c r="B17" t="s">
        <v>41</v>
      </c>
      <c r="C17" s="25">
        <v>374</v>
      </c>
      <c r="D17" t="s">
        <v>42</v>
      </c>
      <c r="E17" s="22">
        <v>43190</v>
      </c>
      <c r="F17" t="s">
        <v>43</v>
      </c>
      <c r="G17" s="22">
        <v>43190</v>
      </c>
      <c r="H17" s="28">
        <f t="shared" si="0"/>
        <v>30</v>
      </c>
      <c r="I17" s="25">
        <f t="shared" si="1"/>
        <v>11220</v>
      </c>
    </row>
    <row r="18" spans="1:9" x14ac:dyDescent="0.25">
      <c r="A18" s="22">
        <v>43251</v>
      </c>
      <c r="B18" t="s">
        <v>44</v>
      </c>
      <c r="C18" s="25">
        <v>90862.15</v>
      </c>
      <c r="D18" t="s">
        <v>45</v>
      </c>
      <c r="E18" s="22">
        <v>43220</v>
      </c>
      <c r="F18" t="s">
        <v>46</v>
      </c>
      <c r="G18" s="22">
        <v>43220</v>
      </c>
      <c r="H18" s="28">
        <f t="shared" si="0"/>
        <v>0</v>
      </c>
      <c r="I18" s="25">
        <f t="shared" si="1"/>
        <v>0</v>
      </c>
    </row>
    <row r="19" spans="1:9" x14ac:dyDescent="0.25">
      <c r="A19" s="22">
        <v>43251</v>
      </c>
      <c r="B19" t="s">
        <v>47</v>
      </c>
      <c r="C19" s="25">
        <v>1785</v>
      </c>
      <c r="D19" t="s">
        <v>48</v>
      </c>
      <c r="E19" s="22">
        <v>43215</v>
      </c>
      <c r="F19" t="s">
        <v>49</v>
      </c>
      <c r="G19" s="22">
        <v>43215</v>
      </c>
      <c r="H19" s="28">
        <f t="shared" si="0"/>
        <v>5</v>
      </c>
      <c r="I19" s="25">
        <f t="shared" si="1"/>
        <v>8925</v>
      </c>
    </row>
    <row r="20" spans="1:9" x14ac:dyDescent="0.25">
      <c r="A20" s="22">
        <v>43251</v>
      </c>
      <c r="B20" t="s">
        <v>50</v>
      </c>
      <c r="C20" s="25">
        <v>53</v>
      </c>
      <c r="D20" t="s">
        <v>51</v>
      </c>
      <c r="E20" s="22">
        <v>43198</v>
      </c>
      <c r="F20" t="s">
        <v>52</v>
      </c>
      <c r="G20" s="22">
        <v>43198</v>
      </c>
      <c r="H20" s="28">
        <f t="shared" si="0"/>
        <v>22</v>
      </c>
      <c r="I20" s="25">
        <f t="shared" si="1"/>
        <v>1166</v>
      </c>
    </row>
    <row r="21" spans="1:9" x14ac:dyDescent="0.25">
      <c r="A21" s="22">
        <v>43251</v>
      </c>
      <c r="B21" t="s">
        <v>50</v>
      </c>
      <c r="C21" s="25">
        <v>359.96000000000004</v>
      </c>
      <c r="D21" t="s">
        <v>53</v>
      </c>
      <c r="E21" s="22">
        <v>43210</v>
      </c>
      <c r="F21" t="s">
        <v>54</v>
      </c>
      <c r="G21" s="22">
        <v>43210</v>
      </c>
      <c r="H21" s="28">
        <f t="shared" si="0"/>
        <v>10</v>
      </c>
      <c r="I21" s="25">
        <f t="shared" si="1"/>
        <v>3599.6000000000004</v>
      </c>
    </row>
    <row r="22" spans="1:9" x14ac:dyDescent="0.25">
      <c r="A22" s="22">
        <v>43251</v>
      </c>
      <c r="B22" t="s">
        <v>50</v>
      </c>
      <c r="C22" s="25">
        <v>43.8</v>
      </c>
      <c r="D22" t="s">
        <v>55</v>
      </c>
      <c r="E22" s="22">
        <v>43202</v>
      </c>
      <c r="F22" t="s">
        <v>56</v>
      </c>
      <c r="G22" s="22">
        <v>43202</v>
      </c>
      <c r="H22" s="28">
        <f t="shared" si="0"/>
        <v>18</v>
      </c>
      <c r="I22" s="25">
        <f t="shared" si="1"/>
        <v>788.4</v>
      </c>
    </row>
    <row r="23" spans="1:9" x14ac:dyDescent="0.25">
      <c r="A23" s="22">
        <v>43251</v>
      </c>
      <c r="B23" t="s">
        <v>50</v>
      </c>
      <c r="C23" s="25">
        <v>60.6</v>
      </c>
      <c r="D23" t="s">
        <v>57</v>
      </c>
      <c r="E23" s="22">
        <v>43199</v>
      </c>
      <c r="F23" t="s">
        <v>58</v>
      </c>
      <c r="G23" s="22">
        <v>43199</v>
      </c>
      <c r="H23" s="28">
        <f t="shared" si="0"/>
        <v>21</v>
      </c>
      <c r="I23" s="25">
        <f t="shared" si="1"/>
        <v>1272.6000000000001</v>
      </c>
    </row>
    <row r="24" spans="1:9" x14ac:dyDescent="0.25">
      <c r="A24" s="22">
        <v>43251</v>
      </c>
      <c r="B24" t="s">
        <v>59</v>
      </c>
      <c r="C24" s="25">
        <v>270</v>
      </c>
      <c r="D24" t="s">
        <v>60</v>
      </c>
      <c r="E24" s="22">
        <v>43204</v>
      </c>
      <c r="F24" t="s">
        <v>61</v>
      </c>
      <c r="G24" s="22">
        <v>43204</v>
      </c>
      <c r="H24" s="28">
        <f t="shared" si="0"/>
        <v>16</v>
      </c>
      <c r="I24" s="25">
        <f t="shared" si="1"/>
        <v>4320</v>
      </c>
    </row>
    <row r="25" spans="1:9" x14ac:dyDescent="0.25">
      <c r="A25" s="22">
        <v>43251</v>
      </c>
      <c r="B25" t="s">
        <v>59</v>
      </c>
      <c r="C25" s="25">
        <v>360</v>
      </c>
      <c r="D25" t="s">
        <v>62</v>
      </c>
      <c r="E25" s="22">
        <v>43197</v>
      </c>
      <c r="F25" t="s">
        <v>63</v>
      </c>
      <c r="G25" s="22">
        <v>43197</v>
      </c>
      <c r="H25" s="28">
        <f t="shared" si="0"/>
        <v>23</v>
      </c>
      <c r="I25" s="25">
        <f t="shared" si="1"/>
        <v>8280</v>
      </c>
    </row>
    <row r="26" spans="1:9" x14ac:dyDescent="0.25">
      <c r="A26" s="22">
        <v>43251</v>
      </c>
      <c r="B26" t="s">
        <v>64</v>
      </c>
      <c r="C26" s="25">
        <v>750.01</v>
      </c>
      <c r="D26" t="s">
        <v>65</v>
      </c>
      <c r="E26" s="22">
        <v>43200</v>
      </c>
      <c r="F26" t="s">
        <v>66</v>
      </c>
      <c r="G26" s="22">
        <v>43200</v>
      </c>
      <c r="H26" s="28">
        <f t="shared" si="0"/>
        <v>20</v>
      </c>
      <c r="I26" s="25">
        <f t="shared" si="1"/>
        <v>15000.2</v>
      </c>
    </row>
    <row r="27" spans="1:9" x14ac:dyDescent="0.25">
      <c r="A27" s="22">
        <v>43251</v>
      </c>
      <c r="B27" t="s">
        <v>64</v>
      </c>
      <c r="C27" s="25">
        <v>499.85</v>
      </c>
      <c r="D27" t="s">
        <v>67</v>
      </c>
      <c r="E27" s="22">
        <v>43220</v>
      </c>
      <c r="F27" t="s">
        <v>68</v>
      </c>
      <c r="G27" s="22">
        <v>43220</v>
      </c>
      <c r="H27" s="28">
        <f t="shared" si="0"/>
        <v>0</v>
      </c>
      <c r="I27" s="25">
        <f t="shared" si="1"/>
        <v>0</v>
      </c>
    </row>
    <row r="28" spans="1:9" x14ac:dyDescent="0.25">
      <c r="A28" s="22">
        <v>43251</v>
      </c>
      <c r="B28" t="s">
        <v>69</v>
      </c>
      <c r="C28" s="25">
        <v>12370.920000000002</v>
      </c>
      <c r="D28" t="s">
        <v>70</v>
      </c>
      <c r="E28" s="22">
        <v>43220</v>
      </c>
      <c r="F28" t="s">
        <v>71</v>
      </c>
      <c r="G28" s="22">
        <v>43217</v>
      </c>
      <c r="H28" s="28">
        <f t="shared" si="0"/>
        <v>3</v>
      </c>
      <c r="I28" s="25">
        <f t="shared" si="1"/>
        <v>37112.760000000009</v>
      </c>
    </row>
    <row r="29" spans="1:9" x14ac:dyDescent="0.25">
      <c r="A29" s="22">
        <v>43251</v>
      </c>
      <c r="B29" t="s">
        <v>69</v>
      </c>
      <c r="C29" s="25">
        <v>10689.56</v>
      </c>
      <c r="D29" t="s">
        <v>72</v>
      </c>
      <c r="E29" s="22">
        <v>43220</v>
      </c>
      <c r="F29" t="s">
        <v>73</v>
      </c>
      <c r="G29" s="22">
        <v>43220</v>
      </c>
      <c r="H29" s="28">
        <f t="shared" si="0"/>
        <v>0</v>
      </c>
      <c r="I29" s="25">
        <f t="shared" si="1"/>
        <v>0</v>
      </c>
    </row>
    <row r="30" spans="1:9" x14ac:dyDescent="0.25">
      <c r="A30" s="22">
        <v>43251</v>
      </c>
      <c r="B30" t="s">
        <v>69</v>
      </c>
      <c r="C30" s="25">
        <v>1802.91</v>
      </c>
      <c r="D30" t="s">
        <v>74</v>
      </c>
      <c r="E30" s="22">
        <v>43220</v>
      </c>
      <c r="F30" t="s">
        <v>75</v>
      </c>
      <c r="G30" s="22">
        <v>43220</v>
      </c>
      <c r="H30" s="28">
        <f t="shared" si="0"/>
        <v>0</v>
      </c>
      <c r="I30" s="25">
        <f t="shared" si="1"/>
        <v>0</v>
      </c>
    </row>
    <row r="31" spans="1:9" x14ac:dyDescent="0.25">
      <c r="A31" s="22">
        <v>43251</v>
      </c>
      <c r="B31" t="s">
        <v>76</v>
      </c>
      <c r="C31" s="25">
        <v>250</v>
      </c>
      <c r="D31" t="s">
        <v>77</v>
      </c>
      <c r="E31" s="22">
        <v>43206</v>
      </c>
      <c r="F31" t="s">
        <v>78</v>
      </c>
      <c r="G31" s="22">
        <v>43206</v>
      </c>
      <c r="H31" s="28">
        <f t="shared" si="0"/>
        <v>14</v>
      </c>
      <c r="I31" s="25">
        <f t="shared" si="1"/>
        <v>3500</v>
      </c>
    </row>
    <row r="32" spans="1:9" x14ac:dyDescent="0.25">
      <c r="A32" s="22">
        <v>43251</v>
      </c>
      <c r="B32" t="s">
        <v>76</v>
      </c>
      <c r="C32" s="25">
        <v>242</v>
      </c>
      <c r="D32" t="s">
        <v>79</v>
      </c>
      <c r="E32" s="22">
        <v>43210</v>
      </c>
      <c r="F32" t="s">
        <v>80</v>
      </c>
      <c r="G32" s="22">
        <v>43210</v>
      </c>
      <c r="H32" s="28">
        <f t="shared" si="0"/>
        <v>10</v>
      </c>
      <c r="I32" s="25">
        <f t="shared" si="1"/>
        <v>2420</v>
      </c>
    </row>
    <row r="33" spans="1:9" x14ac:dyDescent="0.25">
      <c r="A33" s="22">
        <v>43251</v>
      </c>
      <c r="B33" t="s">
        <v>81</v>
      </c>
      <c r="C33" s="25">
        <v>78.77</v>
      </c>
      <c r="D33" t="s">
        <v>82</v>
      </c>
      <c r="E33" s="22">
        <v>43203</v>
      </c>
      <c r="F33" t="s">
        <v>83</v>
      </c>
      <c r="G33" s="22">
        <v>43203</v>
      </c>
      <c r="H33" s="28">
        <f t="shared" si="0"/>
        <v>17</v>
      </c>
      <c r="I33" s="25">
        <f t="shared" si="1"/>
        <v>1339.09</v>
      </c>
    </row>
    <row r="34" spans="1:9" x14ac:dyDescent="0.25">
      <c r="A34" s="22">
        <v>43251</v>
      </c>
      <c r="B34" t="s">
        <v>81</v>
      </c>
      <c r="C34" s="25">
        <v>23.84</v>
      </c>
      <c r="D34" t="s">
        <v>84</v>
      </c>
      <c r="E34" s="22">
        <v>43195</v>
      </c>
      <c r="F34" t="s">
        <v>85</v>
      </c>
      <c r="G34" s="22">
        <v>43195</v>
      </c>
      <c r="H34" s="28">
        <f t="shared" si="0"/>
        <v>25</v>
      </c>
      <c r="I34" s="25">
        <f t="shared" si="1"/>
        <v>596</v>
      </c>
    </row>
    <row r="35" spans="1:9" x14ac:dyDescent="0.25">
      <c r="A35" s="22">
        <v>43251</v>
      </c>
      <c r="B35" t="s">
        <v>86</v>
      </c>
      <c r="C35" s="25">
        <v>300.08</v>
      </c>
      <c r="D35" t="s">
        <v>87</v>
      </c>
      <c r="E35" s="22">
        <v>43220</v>
      </c>
      <c r="F35" t="s">
        <v>88</v>
      </c>
      <c r="G35" s="22">
        <v>43220</v>
      </c>
      <c r="H35" s="28">
        <f t="shared" si="0"/>
        <v>0</v>
      </c>
      <c r="I35" s="25">
        <f t="shared" si="1"/>
        <v>0</v>
      </c>
    </row>
    <row r="36" spans="1:9" x14ac:dyDescent="0.25">
      <c r="A36" s="22">
        <v>43251</v>
      </c>
      <c r="B36" t="s">
        <v>89</v>
      </c>
      <c r="C36" s="25">
        <v>971.63</v>
      </c>
      <c r="D36" t="s">
        <v>90</v>
      </c>
      <c r="E36" s="22">
        <v>43161</v>
      </c>
      <c r="F36" t="s">
        <v>91</v>
      </c>
      <c r="G36" s="22">
        <v>43161</v>
      </c>
      <c r="H36" s="28">
        <f t="shared" si="0"/>
        <v>59</v>
      </c>
      <c r="I36" s="25">
        <f t="shared" si="1"/>
        <v>57326.17</v>
      </c>
    </row>
    <row r="37" spans="1:9" x14ac:dyDescent="0.25">
      <c r="A37" s="22">
        <v>43251</v>
      </c>
      <c r="B37" t="s">
        <v>92</v>
      </c>
      <c r="C37" s="25">
        <v>231.79999999999998</v>
      </c>
      <c r="D37" t="s">
        <v>93</v>
      </c>
      <c r="E37" s="22">
        <v>43220</v>
      </c>
      <c r="F37" t="s">
        <v>94</v>
      </c>
      <c r="G37" s="22">
        <v>43220</v>
      </c>
      <c r="H37" s="28">
        <f t="shared" si="0"/>
        <v>0</v>
      </c>
      <c r="I37" s="25">
        <f t="shared" si="1"/>
        <v>0</v>
      </c>
    </row>
    <row r="38" spans="1:9" x14ac:dyDescent="0.25">
      <c r="A38" s="22">
        <v>43251</v>
      </c>
      <c r="B38" t="s">
        <v>95</v>
      </c>
      <c r="C38" s="25">
        <v>169.4</v>
      </c>
      <c r="D38" t="s">
        <v>96</v>
      </c>
      <c r="E38" s="22">
        <v>43215</v>
      </c>
      <c r="F38" t="s">
        <v>97</v>
      </c>
      <c r="G38" s="22">
        <v>43215</v>
      </c>
      <c r="H38" s="28">
        <f t="shared" si="0"/>
        <v>5</v>
      </c>
      <c r="I38" s="25">
        <f t="shared" si="1"/>
        <v>847</v>
      </c>
    </row>
    <row r="39" spans="1:9" x14ac:dyDescent="0.25">
      <c r="A39" s="22">
        <v>43251</v>
      </c>
      <c r="B39" t="s">
        <v>95</v>
      </c>
      <c r="C39" s="25">
        <v>50</v>
      </c>
      <c r="D39" t="s">
        <v>98</v>
      </c>
      <c r="E39" s="22">
        <v>43194</v>
      </c>
      <c r="F39" t="s">
        <v>99</v>
      </c>
      <c r="G39" s="22">
        <v>43194</v>
      </c>
      <c r="H39" s="28">
        <f t="shared" si="0"/>
        <v>26</v>
      </c>
      <c r="I39" s="25">
        <f t="shared" si="1"/>
        <v>1300</v>
      </c>
    </row>
    <row r="40" spans="1:9" x14ac:dyDescent="0.25">
      <c r="A40" s="22">
        <v>43251</v>
      </c>
      <c r="B40" t="s">
        <v>95</v>
      </c>
      <c r="C40" s="25">
        <v>125.01</v>
      </c>
      <c r="D40" t="s">
        <v>100</v>
      </c>
      <c r="E40" s="22">
        <v>43215</v>
      </c>
      <c r="F40" t="s">
        <v>101</v>
      </c>
      <c r="G40" s="22">
        <v>43215</v>
      </c>
      <c r="H40" s="28">
        <f t="shared" si="0"/>
        <v>5</v>
      </c>
      <c r="I40" s="25">
        <f t="shared" si="1"/>
        <v>625.05000000000007</v>
      </c>
    </row>
    <row r="41" spans="1:9" x14ac:dyDescent="0.25">
      <c r="A41" s="22">
        <v>43251</v>
      </c>
      <c r="B41" t="s">
        <v>102</v>
      </c>
      <c r="C41" s="25">
        <v>514.25</v>
      </c>
      <c r="D41" t="s">
        <v>103</v>
      </c>
      <c r="E41" s="22">
        <v>43220</v>
      </c>
      <c r="F41" t="s">
        <v>104</v>
      </c>
      <c r="G41" s="22">
        <v>43220</v>
      </c>
      <c r="H41" s="28">
        <f t="shared" si="0"/>
        <v>0</v>
      </c>
      <c r="I41" s="25">
        <f t="shared" si="1"/>
        <v>0</v>
      </c>
    </row>
    <row r="42" spans="1:9" x14ac:dyDescent="0.25">
      <c r="A42" s="22">
        <v>43251</v>
      </c>
      <c r="B42" t="s">
        <v>105</v>
      </c>
      <c r="C42" s="25">
        <v>1500</v>
      </c>
      <c r="D42" t="s">
        <v>106</v>
      </c>
      <c r="E42" s="22">
        <v>43202</v>
      </c>
      <c r="F42" t="s">
        <v>107</v>
      </c>
      <c r="G42" s="22">
        <v>43202</v>
      </c>
      <c r="H42" s="28">
        <f t="shared" si="0"/>
        <v>18</v>
      </c>
      <c r="I42" s="25">
        <f t="shared" si="1"/>
        <v>27000</v>
      </c>
    </row>
    <row r="43" spans="1:9" x14ac:dyDescent="0.25">
      <c r="A43" s="22">
        <v>43251</v>
      </c>
      <c r="B43" t="s">
        <v>105</v>
      </c>
      <c r="C43" s="25">
        <v>600</v>
      </c>
      <c r="D43" t="s">
        <v>108</v>
      </c>
      <c r="E43" s="22">
        <v>43202</v>
      </c>
      <c r="F43" t="s">
        <v>109</v>
      </c>
      <c r="G43" s="22">
        <v>43202</v>
      </c>
      <c r="H43" s="28">
        <f t="shared" si="0"/>
        <v>18</v>
      </c>
      <c r="I43" s="25">
        <f t="shared" si="1"/>
        <v>10800</v>
      </c>
    </row>
    <row r="44" spans="1:9" x14ac:dyDescent="0.25">
      <c r="A44" s="22">
        <v>43251</v>
      </c>
      <c r="B44" t="s">
        <v>110</v>
      </c>
      <c r="C44" s="25">
        <v>363</v>
      </c>
      <c r="D44" t="s">
        <v>111</v>
      </c>
      <c r="E44" s="22">
        <v>43202</v>
      </c>
      <c r="F44" t="s">
        <v>112</v>
      </c>
      <c r="G44" s="22">
        <v>43202</v>
      </c>
      <c r="H44" s="28">
        <f t="shared" si="0"/>
        <v>18</v>
      </c>
      <c r="I44" s="25">
        <f t="shared" si="1"/>
        <v>6534</v>
      </c>
    </row>
    <row r="45" spans="1:9" x14ac:dyDescent="0.25">
      <c r="A45" s="22">
        <v>43251</v>
      </c>
      <c r="B45" t="s">
        <v>113</v>
      </c>
      <c r="C45" s="25">
        <v>174.29999999999998</v>
      </c>
      <c r="D45" t="s">
        <v>114</v>
      </c>
      <c r="E45" s="22">
        <v>43203</v>
      </c>
      <c r="F45" t="s">
        <v>115</v>
      </c>
      <c r="G45" s="22">
        <v>43203</v>
      </c>
      <c r="H45" s="28">
        <f t="shared" si="0"/>
        <v>17</v>
      </c>
      <c r="I45" s="25">
        <f t="shared" si="1"/>
        <v>2963.1</v>
      </c>
    </row>
    <row r="46" spans="1:9" x14ac:dyDescent="0.25">
      <c r="A46" s="22">
        <v>43251</v>
      </c>
      <c r="B46" t="s">
        <v>116</v>
      </c>
      <c r="C46" s="25">
        <v>25</v>
      </c>
      <c r="D46" t="s">
        <v>117</v>
      </c>
      <c r="E46" s="22">
        <v>43213</v>
      </c>
      <c r="F46" t="s">
        <v>118</v>
      </c>
      <c r="G46" s="22">
        <v>43213</v>
      </c>
      <c r="H46" s="28">
        <f t="shared" si="0"/>
        <v>7</v>
      </c>
      <c r="I46" s="25">
        <f t="shared" si="1"/>
        <v>175</v>
      </c>
    </row>
    <row r="47" spans="1:9" x14ac:dyDescent="0.25">
      <c r="A47" s="22">
        <v>43251</v>
      </c>
      <c r="B47" t="s">
        <v>119</v>
      </c>
      <c r="C47" s="25">
        <v>2559.27</v>
      </c>
      <c r="D47" t="s">
        <v>120</v>
      </c>
      <c r="E47" s="22">
        <v>43208</v>
      </c>
      <c r="F47" t="s">
        <v>121</v>
      </c>
      <c r="G47" s="22">
        <v>43208</v>
      </c>
      <c r="H47" s="28">
        <f t="shared" si="0"/>
        <v>12</v>
      </c>
      <c r="I47" s="25">
        <f t="shared" si="1"/>
        <v>30711.239999999998</v>
      </c>
    </row>
    <row r="48" spans="1:9" x14ac:dyDescent="0.25">
      <c r="A48" s="22">
        <v>43251</v>
      </c>
      <c r="B48" t="s">
        <v>119</v>
      </c>
      <c r="C48" s="25">
        <v>3515</v>
      </c>
      <c r="D48" t="s">
        <v>122</v>
      </c>
      <c r="E48" s="22">
        <v>43206</v>
      </c>
      <c r="F48" t="s">
        <v>123</v>
      </c>
      <c r="G48" s="22">
        <v>43206</v>
      </c>
      <c r="H48" s="28">
        <f t="shared" si="0"/>
        <v>14</v>
      </c>
      <c r="I48" s="25">
        <f t="shared" si="1"/>
        <v>49210</v>
      </c>
    </row>
    <row r="49" spans="1:9" x14ac:dyDescent="0.25">
      <c r="A49" s="22">
        <v>43251</v>
      </c>
      <c r="B49" t="s">
        <v>124</v>
      </c>
      <c r="C49" s="25">
        <v>2000.13</v>
      </c>
      <c r="D49" t="s">
        <v>125</v>
      </c>
      <c r="E49" s="22">
        <v>43220</v>
      </c>
      <c r="F49" t="s">
        <v>126</v>
      </c>
      <c r="G49" s="22">
        <v>43220</v>
      </c>
      <c r="H49" s="28">
        <f t="shared" si="0"/>
        <v>0</v>
      </c>
      <c r="I49" s="25">
        <f t="shared" si="1"/>
        <v>0</v>
      </c>
    </row>
    <row r="50" spans="1:9" x14ac:dyDescent="0.25">
      <c r="A50" s="22">
        <v>43251</v>
      </c>
      <c r="B50" t="s">
        <v>127</v>
      </c>
      <c r="C50" s="25">
        <v>19626.32</v>
      </c>
      <c r="D50" t="s">
        <v>128</v>
      </c>
      <c r="E50" s="22">
        <v>43220</v>
      </c>
      <c r="F50" t="s">
        <v>129</v>
      </c>
      <c r="G50" s="22">
        <v>43220</v>
      </c>
      <c r="H50" s="28">
        <f t="shared" si="0"/>
        <v>0</v>
      </c>
      <c r="I50" s="25">
        <f t="shared" si="1"/>
        <v>0</v>
      </c>
    </row>
    <row r="51" spans="1:9" x14ac:dyDescent="0.25">
      <c r="A51" s="22">
        <v>43251</v>
      </c>
      <c r="B51" t="s">
        <v>130</v>
      </c>
      <c r="C51" s="25">
        <v>174</v>
      </c>
      <c r="D51" t="s">
        <v>131</v>
      </c>
      <c r="E51" s="22">
        <v>43203</v>
      </c>
      <c r="F51" t="s">
        <v>132</v>
      </c>
      <c r="G51" s="22">
        <v>43203</v>
      </c>
      <c r="H51" s="28">
        <f t="shared" si="0"/>
        <v>17</v>
      </c>
      <c r="I51" s="25">
        <f t="shared" si="1"/>
        <v>2958</v>
      </c>
    </row>
    <row r="52" spans="1:9" x14ac:dyDescent="0.25">
      <c r="A52" s="22">
        <v>43251</v>
      </c>
      <c r="B52" t="s">
        <v>133</v>
      </c>
      <c r="C52" s="25">
        <v>544.5</v>
      </c>
      <c r="D52" t="s">
        <v>134</v>
      </c>
      <c r="E52" s="22">
        <v>43215</v>
      </c>
      <c r="F52" t="s">
        <v>135</v>
      </c>
      <c r="G52" s="22">
        <v>43215</v>
      </c>
      <c r="H52" s="28">
        <f t="shared" si="0"/>
        <v>5</v>
      </c>
      <c r="I52" s="25">
        <f t="shared" si="1"/>
        <v>2722.5</v>
      </c>
    </row>
    <row r="53" spans="1:9" x14ac:dyDescent="0.25">
      <c r="A53" s="22">
        <v>43251</v>
      </c>
      <c r="B53" t="s">
        <v>136</v>
      </c>
      <c r="C53" s="25">
        <v>1497.38</v>
      </c>
      <c r="D53" t="s">
        <v>137</v>
      </c>
      <c r="E53" s="22">
        <v>43220</v>
      </c>
      <c r="F53" t="s">
        <v>138</v>
      </c>
      <c r="G53" s="22">
        <v>43220</v>
      </c>
      <c r="H53" s="28">
        <f t="shared" si="0"/>
        <v>0</v>
      </c>
      <c r="I53" s="25">
        <f t="shared" si="1"/>
        <v>0</v>
      </c>
    </row>
    <row r="54" spans="1:9" x14ac:dyDescent="0.25">
      <c r="A54" s="22">
        <v>43251</v>
      </c>
      <c r="B54" t="s">
        <v>139</v>
      </c>
      <c r="C54" s="25">
        <v>2800</v>
      </c>
      <c r="D54" t="s">
        <v>140</v>
      </c>
      <c r="E54" s="22">
        <v>43216</v>
      </c>
      <c r="F54" t="s">
        <v>141</v>
      </c>
      <c r="G54" s="22">
        <v>43216</v>
      </c>
      <c r="H54" s="28">
        <f t="shared" si="0"/>
        <v>4</v>
      </c>
      <c r="I54" s="25">
        <f t="shared" si="1"/>
        <v>11200</v>
      </c>
    </row>
    <row r="55" spans="1:9" x14ac:dyDescent="0.25">
      <c r="A55" s="22">
        <v>43251</v>
      </c>
      <c r="B55" t="s">
        <v>142</v>
      </c>
      <c r="C55" s="25">
        <v>297</v>
      </c>
      <c r="D55" t="s">
        <v>143</v>
      </c>
      <c r="E55" s="22">
        <v>43208</v>
      </c>
      <c r="F55" t="s">
        <v>144</v>
      </c>
      <c r="G55" s="22">
        <v>43208</v>
      </c>
      <c r="H55" s="28">
        <f t="shared" si="0"/>
        <v>12</v>
      </c>
      <c r="I55" s="25">
        <f t="shared" si="1"/>
        <v>3564</v>
      </c>
    </row>
    <row r="56" spans="1:9" x14ac:dyDescent="0.25">
      <c r="A56" s="22">
        <v>43251</v>
      </c>
      <c r="B56" t="s">
        <v>145</v>
      </c>
      <c r="C56" s="25">
        <v>190</v>
      </c>
      <c r="D56" t="s">
        <v>146</v>
      </c>
      <c r="E56" s="22">
        <v>43212</v>
      </c>
      <c r="F56" t="s">
        <v>147</v>
      </c>
      <c r="G56" s="22">
        <v>43212</v>
      </c>
      <c r="H56" s="28">
        <f t="shared" si="0"/>
        <v>8</v>
      </c>
      <c r="I56" s="25">
        <f t="shared" si="1"/>
        <v>1520</v>
      </c>
    </row>
    <row r="57" spans="1:9" x14ac:dyDescent="0.25">
      <c r="A57" s="22">
        <v>43251</v>
      </c>
      <c r="B57" t="s">
        <v>148</v>
      </c>
      <c r="C57" s="25">
        <v>100</v>
      </c>
      <c r="D57" t="s">
        <v>149</v>
      </c>
      <c r="E57" s="22">
        <v>43213</v>
      </c>
      <c r="F57" t="s">
        <v>150</v>
      </c>
      <c r="G57" s="22">
        <v>43213</v>
      </c>
      <c r="H57" s="28">
        <f t="shared" si="0"/>
        <v>7</v>
      </c>
      <c r="I57" s="25">
        <f t="shared" si="1"/>
        <v>700</v>
      </c>
    </row>
    <row r="58" spans="1:9" x14ac:dyDescent="0.25">
      <c r="A58" s="22">
        <v>43251</v>
      </c>
      <c r="B58" t="s">
        <v>148</v>
      </c>
      <c r="C58" s="25">
        <v>100</v>
      </c>
      <c r="D58" t="s">
        <v>151</v>
      </c>
      <c r="E58" s="22">
        <v>43210</v>
      </c>
      <c r="F58" t="s">
        <v>152</v>
      </c>
      <c r="G58" s="22">
        <v>43210</v>
      </c>
      <c r="H58" s="28">
        <f t="shared" si="0"/>
        <v>10</v>
      </c>
      <c r="I58" s="25">
        <f t="shared" si="1"/>
        <v>1000</v>
      </c>
    </row>
    <row r="59" spans="1:9" x14ac:dyDescent="0.25">
      <c r="A59" s="22">
        <v>43251</v>
      </c>
      <c r="B59" t="s">
        <v>153</v>
      </c>
      <c r="C59" s="25">
        <v>2537.41</v>
      </c>
      <c r="D59" t="s">
        <v>154</v>
      </c>
      <c r="E59" s="22">
        <v>43220</v>
      </c>
      <c r="F59" t="s">
        <v>155</v>
      </c>
      <c r="G59" s="22">
        <v>43220</v>
      </c>
      <c r="H59" s="28">
        <f t="shared" si="0"/>
        <v>0</v>
      </c>
      <c r="I59" s="25">
        <f t="shared" si="1"/>
        <v>0</v>
      </c>
    </row>
    <row r="60" spans="1:9" x14ac:dyDescent="0.25">
      <c r="A60" s="22">
        <v>43251</v>
      </c>
      <c r="B60" t="s">
        <v>156</v>
      </c>
      <c r="C60" s="25">
        <v>337.59000000000003</v>
      </c>
      <c r="D60" t="s">
        <v>157</v>
      </c>
      <c r="E60" s="22">
        <v>43200</v>
      </c>
      <c r="F60" t="s">
        <v>158</v>
      </c>
      <c r="G60" s="22">
        <v>43200</v>
      </c>
      <c r="H60" s="28">
        <f t="shared" si="0"/>
        <v>20</v>
      </c>
      <c r="I60" s="25">
        <f t="shared" si="1"/>
        <v>6751.8000000000011</v>
      </c>
    </row>
    <row r="61" spans="1:9" x14ac:dyDescent="0.25">
      <c r="A61" s="22">
        <v>43251</v>
      </c>
      <c r="B61" t="s">
        <v>159</v>
      </c>
      <c r="C61" s="25">
        <v>4464.8999999999996</v>
      </c>
      <c r="D61" t="s">
        <v>160</v>
      </c>
      <c r="E61" s="22">
        <v>43200</v>
      </c>
      <c r="F61" t="s">
        <v>161</v>
      </c>
      <c r="G61" s="22">
        <v>43200</v>
      </c>
      <c r="H61" s="28">
        <f t="shared" si="0"/>
        <v>20</v>
      </c>
      <c r="I61" s="25">
        <f t="shared" si="1"/>
        <v>89298</v>
      </c>
    </row>
    <row r="62" spans="1:9" x14ac:dyDescent="0.25">
      <c r="A62" s="22">
        <v>43251</v>
      </c>
      <c r="B62" t="s">
        <v>162</v>
      </c>
      <c r="C62" s="25">
        <v>520.83000000000004</v>
      </c>
      <c r="D62" t="s">
        <v>163</v>
      </c>
      <c r="E62" s="22">
        <v>43206</v>
      </c>
      <c r="F62" t="s">
        <v>164</v>
      </c>
      <c r="G62" s="22">
        <v>43206</v>
      </c>
      <c r="H62" s="28">
        <f t="shared" si="0"/>
        <v>14</v>
      </c>
      <c r="I62" s="25">
        <f t="shared" si="1"/>
        <v>7291.6200000000008</v>
      </c>
    </row>
    <row r="63" spans="1:9" x14ac:dyDescent="0.25">
      <c r="A63" s="22">
        <v>43251</v>
      </c>
      <c r="B63" t="s">
        <v>165</v>
      </c>
      <c r="C63" s="25">
        <v>3475.46</v>
      </c>
      <c r="D63" t="s">
        <v>166</v>
      </c>
      <c r="E63" s="22">
        <v>43209</v>
      </c>
      <c r="F63" t="s">
        <v>167</v>
      </c>
      <c r="G63" s="22">
        <v>43209</v>
      </c>
      <c r="H63" s="28">
        <f t="shared" si="0"/>
        <v>11</v>
      </c>
      <c r="I63" s="25">
        <f t="shared" si="1"/>
        <v>38230.06</v>
      </c>
    </row>
    <row r="64" spans="1:9" x14ac:dyDescent="0.25">
      <c r="A64" s="22">
        <v>43251</v>
      </c>
      <c r="B64" t="s">
        <v>168</v>
      </c>
      <c r="C64" s="25">
        <v>128.01</v>
      </c>
      <c r="D64" t="s">
        <v>169</v>
      </c>
      <c r="E64" s="22">
        <v>43214</v>
      </c>
      <c r="F64" t="s">
        <v>170</v>
      </c>
      <c r="G64" s="22">
        <v>43214</v>
      </c>
      <c r="H64" s="28">
        <f t="shared" si="0"/>
        <v>6</v>
      </c>
      <c r="I64" s="25">
        <f t="shared" si="1"/>
        <v>768.06</v>
      </c>
    </row>
    <row r="65" spans="1:9" x14ac:dyDescent="0.25">
      <c r="A65" s="22">
        <v>43251</v>
      </c>
      <c r="B65" t="s">
        <v>168</v>
      </c>
      <c r="C65" s="25">
        <v>284.01</v>
      </c>
      <c r="D65" t="s">
        <v>171</v>
      </c>
      <c r="E65" s="22">
        <v>43209</v>
      </c>
      <c r="F65" t="s">
        <v>172</v>
      </c>
      <c r="G65" s="22">
        <v>43209</v>
      </c>
      <c r="H65" s="28">
        <f t="shared" si="0"/>
        <v>11</v>
      </c>
      <c r="I65" s="25">
        <f t="shared" si="1"/>
        <v>3124.1099999999997</v>
      </c>
    </row>
    <row r="66" spans="1:9" x14ac:dyDescent="0.25">
      <c r="A66" s="22">
        <v>43251</v>
      </c>
      <c r="B66" t="s">
        <v>168</v>
      </c>
      <c r="C66" s="25">
        <v>128.01</v>
      </c>
      <c r="D66" t="s">
        <v>173</v>
      </c>
      <c r="E66" s="22">
        <v>43209</v>
      </c>
      <c r="F66" t="s">
        <v>174</v>
      </c>
      <c r="G66" s="22">
        <v>43209</v>
      </c>
      <c r="H66" s="28">
        <f t="shared" si="0"/>
        <v>11</v>
      </c>
      <c r="I66" s="25">
        <f t="shared" si="1"/>
        <v>1408.11</v>
      </c>
    </row>
    <row r="67" spans="1:9" x14ac:dyDescent="0.25">
      <c r="A67" s="22">
        <v>43251</v>
      </c>
      <c r="B67" t="s">
        <v>175</v>
      </c>
      <c r="C67" s="25">
        <v>309.10000000000002</v>
      </c>
      <c r="D67" t="s">
        <v>176</v>
      </c>
      <c r="E67" s="22">
        <v>43207</v>
      </c>
      <c r="F67" t="s">
        <v>177</v>
      </c>
      <c r="G67" s="22">
        <v>43207</v>
      </c>
      <c r="H67" s="28">
        <f t="shared" si="0"/>
        <v>13</v>
      </c>
      <c r="I67" s="25">
        <f t="shared" si="1"/>
        <v>4018.3</v>
      </c>
    </row>
    <row r="68" spans="1:9" x14ac:dyDescent="0.25">
      <c r="A68" s="22">
        <v>43251</v>
      </c>
      <c r="B68" t="s">
        <v>175</v>
      </c>
      <c r="C68" s="25">
        <v>180</v>
      </c>
      <c r="D68" t="s">
        <v>178</v>
      </c>
      <c r="E68" s="22">
        <v>43210</v>
      </c>
      <c r="F68" t="s">
        <v>179</v>
      </c>
      <c r="G68" s="22">
        <v>43210</v>
      </c>
      <c r="H68" s="28">
        <f t="shared" si="0"/>
        <v>10</v>
      </c>
      <c r="I68" s="25">
        <f t="shared" si="1"/>
        <v>1800</v>
      </c>
    </row>
    <row r="69" spans="1:9" x14ac:dyDescent="0.25">
      <c r="A69" s="22">
        <v>43251</v>
      </c>
      <c r="B69" t="s">
        <v>180</v>
      </c>
      <c r="C69" s="25">
        <v>2600</v>
      </c>
      <c r="D69" t="s">
        <v>181</v>
      </c>
      <c r="E69" s="22">
        <v>43220</v>
      </c>
      <c r="F69" t="s">
        <v>182</v>
      </c>
      <c r="G69" s="22">
        <v>43220</v>
      </c>
      <c r="H69" s="28">
        <f t="shared" ref="H69:H117" si="2">I$1-(G69)</f>
        <v>0</v>
      </c>
      <c r="I69" s="25">
        <f t="shared" ref="I69:I117" si="3">C69*H69</f>
        <v>0</v>
      </c>
    </row>
    <row r="70" spans="1:9" x14ac:dyDescent="0.25">
      <c r="A70" s="22">
        <v>43251</v>
      </c>
      <c r="B70" t="s">
        <v>180</v>
      </c>
      <c r="C70" s="25">
        <v>2880</v>
      </c>
      <c r="D70" t="s">
        <v>183</v>
      </c>
      <c r="E70" s="22">
        <v>43220</v>
      </c>
      <c r="F70" t="s">
        <v>184</v>
      </c>
      <c r="G70" s="22">
        <v>43220</v>
      </c>
      <c r="H70" s="28">
        <f t="shared" si="2"/>
        <v>0</v>
      </c>
      <c r="I70" s="25">
        <f t="shared" si="3"/>
        <v>0</v>
      </c>
    </row>
    <row r="71" spans="1:9" x14ac:dyDescent="0.25">
      <c r="A71" s="22">
        <v>43251</v>
      </c>
      <c r="B71" t="s">
        <v>185</v>
      </c>
      <c r="C71" s="25">
        <v>453.75</v>
      </c>
      <c r="D71" t="s">
        <v>186</v>
      </c>
      <c r="E71" s="22">
        <v>43220</v>
      </c>
      <c r="F71" t="s">
        <v>187</v>
      </c>
      <c r="G71" s="22">
        <v>43220</v>
      </c>
      <c r="H71" s="28">
        <f t="shared" si="2"/>
        <v>0</v>
      </c>
      <c r="I71" s="25">
        <f t="shared" si="3"/>
        <v>0</v>
      </c>
    </row>
    <row r="72" spans="1:9" x14ac:dyDescent="0.25">
      <c r="A72" s="22">
        <v>43251</v>
      </c>
      <c r="B72" t="s">
        <v>188</v>
      </c>
      <c r="C72" s="25">
        <v>612</v>
      </c>
      <c r="D72" t="s">
        <v>189</v>
      </c>
      <c r="E72" s="22">
        <v>43191</v>
      </c>
      <c r="F72" t="s">
        <v>190</v>
      </c>
      <c r="G72" s="22">
        <v>43191</v>
      </c>
      <c r="H72" s="28">
        <f t="shared" si="2"/>
        <v>29</v>
      </c>
      <c r="I72" s="25">
        <f t="shared" si="3"/>
        <v>17748</v>
      </c>
    </row>
    <row r="73" spans="1:9" x14ac:dyDescent="0.25">
      <c r="A73" s="22">
        <v>43251</v>
      </c>
      <c r="B73" t="s">
        <v>188</v>
      </c>
      <c r="C73" s="25">
        <v>1262.25</v>
      </c>
      <c r="D73" t="s">
        <v>191</v>
      </c>
      <c r="E73" s="22">
        <v>43191</v>
      </c>
      <c r="F73" t="s">
        <v>192</v>
      </c>
      <c r="G73" s="22">
        <v>43191</v>
      </c>
      <c r="H73" s="28">
        <f t="shared" si="2"/>
        <v>29</v>
      </c>
      <c r="I73" s="25">
        <f t="shared" si="3"/>
        <v>36605.25</v>
      </c>
    </row>
    <row r="74" spans="1:9" x14ac:dyDescent="0.25">
      <c r="A74" s="22">
        <v>43251</v>
      </c>
      <c r="B74" t="s">
        <v>193</v>
      </c>
      <c r="C74" s="25">
        <v>350</v>
      </c>
      <c r="D74" t="s">
        <v>194</v>
      </c>
      <c r="E74" s="22">
        <v>43200</v>
      </c>
      <c r="F74" t="s">
        <v>195</v>
      </c>
      <c r="G74" s="22">
        <v>43200</v>
      </c>
      <c r="H74" s="28">
        <f t="shared" si="2"/>
        <v>20</v>
      </c>
      <c r="I74" s="25">
        <f t="shared" si="3"/>
        <v>7000</v>
      </c>
    </row>
    <row r="75" spans="1:9" x14ac:dyDescent="0.25">
      <c r="A75" s="22">
        <v>43251</v>
      </c>
      <c r="B75" t="s">
        <v>193</v>
      </c>
      <c r="C75" s="25">
        <v>363</v>
      </c>
      <c r="D75" t="s">
        <v>196</v>
      </c>
      <c r="E75" s="22">
        <v>43217</v>
      </c>
      <c r="F75" t="s">
        <v>197</v>
      </c>
      <c r="G75" s="22">
        <v>43217</v>
      </c>
      <c r="H75" s="28">
        <f t="shared" si="2"/>
        <v>3</v>
      </c>
      <c r="I75" s="25">
        <f t="shared" si="3"/>
        <v>1089</v>
      </c>
    </row>
    <row r="76" spans="1:9" x14ac:dyDescent="0.25">
      <c r="A76" s="22">
        <v>43251</v>
      </c>
      <c r="B76" t="s">
        <v>198</v>
      </c>
      <c r="C76" s="25">
        <v>56</v>
      </c>
      <c r="D76" t="s">
        <v>199</v>
      </c>
      <c r="E76" s="22">
        <v>43220</v>
      </c>
      <c r="F76" t="s">
        <v>200</v>
      </c>
      <c r="G76" s="22">
        <v>43220</v>
      </c>
      <c r="H76" s="28">
        <f t="shared" si="2"/>
        <v>0</v>
      </c>
      <c r="I76" s="25">
        <f t="shared" si="3"/>
        <v>0</v>
      </c>
    </row>
    <row r="77" spans="1:9" x14ac:dyDescent="0.25">
      <c r="A77" s="22">
        <v>43251</v>
      </c>
      <c r="B77" t="s">
        <v>201</v>
      </c>
      <c r="C77" s="25">
        <v>225</v>
      </c>
      <c r="D77" t="s">
        <v>202</v>
      </c>
      <c r="E77" s="22">
        <v>43204</v>
      </c>
      <c r="F77" t="s">
        <v>203</v>
      </c>
      <c r="G77" s="22">
        <v>43204</v>
      </c>
      <c r="H77" s="28">
        <f t="shared" si="2"/>
        <v>16</v>
      </c>
      <c r="I77" s="25">
        <f t="shared" si="3"/>
        <v>3600</v>
      </c>
    </row>
    <row r="78" spans="1:9" x14ac:dyDescent="0.25">
      <c r="A78" s="22">
        <v>43251</v>
      </c>
      <c r="B78" t="s">
        <v>204</v>
      </c>
      <c r="C78" s="25">
        <v>60</v>
      </c>
      <c r="D78" t="s">
        <v>205</v>
      </c>
      <c r="E78" s="22">
        <v>43203</v>
      </c>
      <c r="F78" t="s">
        <v>206</v>
      </c>
      <c r="G78" s="22">
        <v>43203</v>
      </c>
      <c r="H78" s="28">
        <f t="shared" si="2"/>
        <v>17</v>
      </c>
      <c r="I78" s="25">
        <f t="shared" si="3"/>
        <v>1020</v>
      </c>
    </row>
    <row r="79" spans="1:9" x14ac:dyDescent="0.25">
      <c r="A79" s="22">
        <v>43251</v>
      </c>
      <c r="B79" t="s">
        <v>207</v>
      </c>
      <c r="C79" s="25">
        <v>350.86</v>
      </c>
      <c r="D79" t="s">
        <v>208</v>
      </c>
      <c r="E79" s="22">
        <v>43220</v>
      </c>
      <c r="F79" t="s">
        <v>209</v>
      </c>
      <c r="G79" s="22">
        <v>43220</v>
      </c>
      <c r="H79" s="28">
        <f t="shared" si="2"/>
        <v>0</v>
      </c>
      <c r="I79" s="25">
        <f t="shared" si="3"/>
        <v>0</v>
      </c>
    </row>
    <row r="80" spans="1:9" x14ac:dyDescent="0.25">
      <c r="A80" s="22">
        <v>43251</v>
      </c>
      <c r="B80" t="s">
        <v>210</v>
      </c>
      <c r="C80" s="25">
        <v>998.25</v>
      </c>
      <c r="D80" t="s">
        <v>211</v>
      </c>
      <c r="E80" s="22">
        <v>43200</v>
      </c>
      <c r="F80" t="s">
        <v>212</v>
      </c>
      <c r="G80" s="22">
        <v>43200</v>
      </c>
      <c r="H80" s="28">
        <f t="shared" si="2"/>
        <v>20</v>
      </c>
      <c r="I80" s="25">
        <f t="shared" si="3"/>
        <v>19965</v>
      </c>
    </row>
    <row r="81" spans="1:9" x14ac:dyDescent="0.25">
      <c r="A81" s="22">
        <v>43251</v>
      </c>
      <c r="B81" t="s">
        <v>213</v>
      </c>
      <c r="C81" s="25">
        <v>791.55</v>
      </c>
      <c r="D81" t="s">
        <v>214</v>
      </c>
      <c r="E81" s="22">
        <v>43219</v>
      </c>
      <c r="F81" t="s">
        <v>215</v>
      </c>
      <c r="G81" s="22">
        <v>43219</v>
      </c>
      <c r="H81" s="28">
        <f t="shared" si="2"/>
        <v>1</v>
      </c>
      <c r="I81" s="25">
        <f t="shared" si="3"/>
        <v>791.55</v>
      </c>
    </row>
    <row r="82" spans="1:9" x14ac:dyDescent="0.25">
      <c r="A82" s="22">
        <v>43251</v>
      </c>
      <c r="B82" t="s">
        <v>216</v>
      </c>
      <c r="C82" s="25">
        <v>1006.45</v>
      </c>
      <c r="D82" t="s">
        <v>217</v>
      </c>
      <c r="E82" s="22">
        <v>43207</v>
      </c>
      <c r="F82" t="s">
        <v>218</v>
      </c>
      <c r="G82" s="22">
        <v>43207</v>
      </c>
      <c r="H82" s="28">
        <f t="shared" si="2"/>
        <v>13</v>
      </c>
      <c r="I82" s="25">
        <f t="shared" si="3"/>
        <v>13083.85</v>
      </c>
    </row>
    <row r="83" spans="1:9" x14ac:dyDescent="0.25">
      <c r="A83" s="22">
        <v>43251</v>
      </c>
      <c r="B83" t="s">
        <v>219</v>
      </c>
      <c r="C83" s="25">
        <v>501.92</v>
      </c>
      <c r="D83" t="s">
        <v>220</v>
      </c>
      <c r="E83" s="22">
        <v>43205</v>
      </c>
      <c r="F83" t="s">
        <v>221</v>
      </c>
      <c r="G83" s="22">
        <v>43205</v>
      </c>
      <c r="H83" s="28">
        <f t="shared" si="2"/>
        <v>15</v>
      </c>
      <c r="I83" s="25">
        <f t="shared" si="3"/>
        <v>7528.8</v>
      </c>
    </row>
    <row r="84" spans="1:9" x14ac:dyDescent="0.25">
      <c r="A84" s="22">
        <v>43251</v>
      </c>
      <c r="B84" t="s">
        <v>222</v>
      </c>
      <c r="C84" s="25">
        <v>125</v>
      </c>
      <c r="D84" t="s">
        <v>223</v>
      </c>
      <c r="E84" s="22">
        <v>43214</v>
      </c>
      <c r="F84" t="s">
        <v>224</v>
      </c>
      <c r="G84" s="22">
        <v>43214</v>
      </c>
      <c r="H84" s="28">
        <f t="shared" si="2"/>
        <v>6</v>
      </c>
      <c r="I84" s="25">
        <f t="shared" si="3"/>
        <v>750</v>
      </c>
    </row>
    <row r="85" spans="1:9" x14ac:dyDescent="0.25">
      <c r="A85" s="22">
        <v>43251</v>
      </c>
      <c r="B85" t="s">
        <v>225</v>
      </c>
      <c r="C85" s="25">
        <v>70</v>
      </c>
      <c r="D85" t="s">
        <v>226</v>
      </c>
      <c r="E85" s="22">
        <v>43213</v>
      </c>
      <c r="F85" t="s">
        <v>227</v>
      </c>
      <c r="G85" s="22">
        <v>43213</v>
      </c>
      <c r="H85" s="28">
        <f t="shared" si="2"/>
        <v>7</v>
      </c>
      <c r="I85" s="25">
        <f t="shared" si="3"/>
        <v>490</v>
      </c>
    </row>
    <row r="86" spans="1:9" x14ac:dyDescent="0.25">
      <c r="A86" s="22">
        <v>43251</v>
      </c>
      <c r="B86" t="s">
        <v>225</v>
      </c>
      <c r="C86" s="25">
        <v>323</v>
      </c>
      <c r="D86" t="s">
        <v>228</v>
      </c>
      <c r="E86" s="22">
        <v>43213</v>
      </c>
      <c r="F86" t="s">
        <v>229</v>
      </c>
      <c r="G86" s="22">
        <v>43213</v>
      </c>
      <c r="H86" s="28">
        <f t="shared" si="2"/>
        <v>7</v>
      </c>
      <c r="I86" s="25">
        <f t="shared" si="3"/>
        <v>2261</v>
      </c>
    </row>
    <row r="87" spans="1:9" x14ac:dyDescent="0.25">
      <c r="A87" s="22">
        <v>43251</v>
      </c>
      <c r="B87" t="s">
        <v>225</v>
      </c>
      <c r="C87" s="25">
        <v>42.2</v>
      </c>
      <c r="D87" t="s">
        <v>230</v>
      </c>
      <c r="E87" s="22">
        <v>43213</v>
      </c>
      <c r="F87" t="s">
        <v>231</v>
      </c>
      <c r="G87" s="22">
        <v>43213</v>
      </c>
      <c r="H87" s="28">
        <f t="shared" si="2"/>
        <v>7</v>
      </c>
      <c r="I87" s="25">
        <f t="shared" si="3"/>
        <v>295.40000000000003</v>
      </c>
    </row>
    <row r="88" spans="1:9" x14ac:dyDescent="0.25">
      <c r="A88" s="22">
        <v>43251</v>
      </c>
      <c r="B88" t="s">
        <v>225</v>
      </c>
      <c r="C88" s="25">
        <v>26</v>
      </c>
      <c r="D88" t="s">
        <v>232</v>
      </c>
      <c r="E88" s="22">
        <v>43213</v>
      </c>
      <c r="F88" t="s">
        <v>233</v>
      </c>
      <c r="G88" s="22">
        <v>43213</v>
      </c>
      <c r="H88" s="28">
        <f t="shared" si="2"/>
        <v>7</v>
      </c>
      <c r="I88" s="25">
        <f t="shared" si="3"/>
        <v>182</v>
      </c>
    </row>
    <row r="89" spans="1:9" x14ac:dyDescent="0.25">
      <c r="A89" s="22">
        <v>43251</v>
      </c>
      <c r="B89" t="s">
        <v>225</v>
      </c>
      <c r="C89" s="25">
        <v>10</v>
      </c>
      <c r="D89" t="s">
        <v>234</v>
      </c>
      <c r="E89" s="22">
        <v>43213</v>
      </c>
      <c r="F89" t="s">
        <v>235</v>
      </c>
      <c r="G89" s="22">
        <v>43213</v>
      </c>
      <c r="H89" s="28">
        <f t="shared" si="2"/>
        <v>7</v>
      </c>
      <c r="I89" s="25">
        <f t="shared" si="3"/>
        <v>70</v>
      </c>
    </row>
    <row r="90" spans="1:9" x14ac:dyDescent="0.25">
      <c r="A90" s="22">
        <v>43251</v>
      </c>
      <c r="B90" t="s">
        <v>236</v>
      </c>
      <c r="C90" s="25">
        <v>90</v>
      </c>
      <c r="D90" t="s">
        <v>237</v>
      </c>
      <c r="E90" s="22">
        <v>43215</v>
      </c>
      <c r="F90" t="s">
        <v>238</v>
      </c>
      <c r="G90" s="22">
        <v>43215</v>
      </c>
      <c r="H90" s="28">
        <f t="shared" si="2"/>
        <v>5</v>
      </c>
      <c r="I90" s="25">
        <f t="shared" si="3"/>
        <v>450</v>
      </c>
    </row>
    <row r="91" spans="1:9" x14ac:dyDescent="0.25">
      <c r="A91" s="22">
        <v>43251</v>
      </c>
      <c r="B91" t="s">
        <v>239</v>
      </c>
      <c r="C91" s="25">
        <v>50</v>
      </c>
      <c r="D91" t="s">
        <v>240</v>
      </c>
      <c r="E91" s="22">
        <v>43211</v>
      </c>
      <c r="F91" t="s">
        <v>241</v>
      </c>
      <c r="G91" s="22">
        <v>43211</v>
      </c>
      <c r="H91" s="28">
        <f t="shared" si="2"/>
        <v>9</v>
      </c>
      <c r="I91" s="25">
        <f t="shared" si="3"/>
        <v>450</v>
      </c>
    </row>
    <row r="92" spans="1:9" x14ac:dyDescent="0.25">
      <c r="A92" s="22">
        <v>43251</v>
      </c>
      <c r="B92" t="s">
        <v>239</v>
      </c>
      <c r="C92" s="25">
        <v>50.6</v>
      </c>
      <c r="D92" t="s">
        <v>242</v>
      </c>
      <c r="E92" s="22">
        <v>43213</v>
      </c>
      <c r="F92" t="s">
        <v>243</v>
      </c>
      <c r="G92" s="22">
        <v>43213</v>
      </c>
      <c r="H92" s="28">
        <f t="shared" si="2"/>
        <v>7</v>
      </c>
      <c r="I92" s="25">
        <f t="shared" si="3"/>
        <v>354.2</v>
      </c>
    </row>
    <row r="93" spans="1:9" x14ac:dyDescent="0.25">
      <c r="A93" s="22">
        <v>43251</v>
      </c>
      <c r="B93" t="s">
        <v>244</v>
      </c>
      <c r="C93" s="25">
        <v>500.94</v>
      </c>
      <c r="D93" t="s">
        <v>245</v>
      </c>
      <c r="E93" s="22">
        <v>43209</v>
      </c>
      <c r="F93" t="s">
        <v>246</v>
      </c>
      <c r="G93" s="22">
        <v>43209</v>
      </c>
      <c r="H93" s="28">
        <f t="shared" si="2"/>
        <v>11</v>
      </c>
      <c r="I93" s="25">
        <f t="shared" si="3"/>
        <v>5510.34</v>
      </c>
    </row>
    <row r="94" spans="1:9" x14ac:dyDescent="0.25">
      <c r="A94" s="22">
        <v>43251</v>
      </c>
      <c r="B94" t="s">
        <v>247</v>
      </c>
      <c r="C94" s="25">
        <v>16706.23</v>
      </c>
      <c r="D94" t="s">
        <v>248</v>
      </c>
      <c r="E94" s="22">
        <v>43220</v>
      </c>
      <c r="F94" t="s">
        <v>249</v>
      </c>
      <c r="G94" s="22">
        <v>43220</v>
      </c>
      <c r="H94" s="28">
        <f t="shared" si="2"/>
        <v>0</v>
      </c>
      <c r="I94" s="25">
        <f t="shared" si="3"/>
        <v>0</v>
      </c>
    </row>
    <row r="95" spans="1:9" x14ac:dyDescent="0.25">
      <c r="A95" s="22">
        <v>43251</v>
      </c>
      <c r="B95" t="s">
        <v>247</v>
      </c>
      <c r="C95" s="25">
        <v>14</v>
      </c>
      <c r="D95" t="s">
        <v>250</v>
      </c>
      <c r="E95" s="22">
        <v>43220</v>
      </c>
      <c r="F95" t="s">
        <v>251</v>
      </c>
      <c r="G95" s="22">
        <v>43220</v>
      </c>
      <c r="H95" s="28">
        <f t="shared" si="2"/>
        <v>0</v>
      </c>
      <c r="I95" s="25">
        <f t="shared" si="3"/>
        <v>0</v>
      </c>
    </row>
    <row r="96" spans="1:9" x14ac:dyDescent="0.25">
      <c r="A96" s="22">
        <v>43251</v>
      </c>
      <c r="B96" t="s">
        <v>247</v>
      </c>
      <c r="C96" s="25">
        <v>3093.51</v>
      </c>
      <c r="D96" t="s">
        <v>252</v>
      </c>
      <c r="E96" s="22">
        <v>43220</v>
      </c>
      <c r="F96" t="s">
        <v>253</v>
      </c>
      <c r="G96" s="22">
        <v>43220</v>
      </c>
      <c r="H96" s="28">
        <f t="shared" si="2"/>
        <v>0</v>
      </c>
      <c r="I96" s="25">
        <f t="shared" si="3"/>
        <v>0</v>
      </c>
    </row>
    <row r="97" spans="1:9" x14ac:dyDescent="0.25">
      <c r="A97" s="22">
        <v>43251</v>
      </c>
      <c r="B97" t="s">
        <v>254</v>
      </c>
      <c r="C97" s="25">
        <v>105</v>
      </c>
      <c r="D97" t="s">
        <v>255</v>
      </c>
      <c r="E97" s="22">
        <v>43215</v>
      </c>
      <c r="F97" t="s">
        <v>256</v>
      </c>
      <c r="G97" s="22">
        <v>43215</v>
      </c>
      <c r="H97" s="28">
        <f t="shared" si="2"/>
        <v>5</v>
      </c>
      <c r="I97" s="25">
        <f t="shared" si="3"/>
        <v>525</v>
      </c>
    </row>
    <row r="98" spans="1:9" x14ac:dyDescent="0.25">
      <c r="A98" s="22">
        <v>43251</v>
      </c>
      <c r="B98" t="s">
        <v>254</v>
      </c>
      <c r="C98" s="25">
        <v>76.7</v>
      </c>
      <c r="D98" t="s">
        <v>257</v>
      </c>
      <c r="E98" s="22">
        <v>43202</v>
      </c>
      <c r="F98" t="s">
        <v>258</v>
      </c>
      <c r="G98" s="22">
        <v>43202</v>
      </c>
      <c r="H98" s="28">
        <f t="shared" si="2"/>
        <v>18</v>
      </c>
      <c r="I98" s="25">
        <f t="shared" si="3"/>
        <v>1380.6000000000001</v>
      </c>
    </row>
    <row r="99" spans="1:9" x14ac:dyDescent="0.25">
      <c r="A99" s="22">
        <v>43251</v>
      </c>
      <c r="B99" t="s">
        <v>259</v>
      </c>
      <c r="C99" s="25">
        <v>185.9</v>
      </c>
      <c r="D99" t="s">
        <v>260</v>
      </c>
      <c r="E99" s="22">
        <v>43190</v>
      </c>
      <c r="F99" t="s">
        <v>261</v>
      </c>
      <c r="G99" s="22">
        <v>43190</v>
      </c>
      <c r="H99" s="28">
        <f t="shared" si="2"/>
        <v>30</v>
      </c>
      <c r="I99" s="25">
        <f t="shared" si="3"/>
        <v>5577</v>
      </c>
    </row>
    <row r="100" spans="1:9" x14ac:dyDescent="0.25">
      <c r="A100" s="22">
        <v>43251</v>
      </c>
      <c r="B100" t="s">
        <v>262</v>
      </c>
      <c r="C100" s="25">
        <v>545.29</v>
      </c>
      <c r="D100" t="s">
        <v>263</v>
      </c>
      <c r="E100" s="22">
        <v>43131</v>
      </c>
      <c r="F100" t="s">
        <v>264</v>
      </c>
      <c r="G100" s="22">
        <v>43131</v>
      </c>
      <c r="H100" s="28">
        <f t="shared" si="2"/>
        <v>89</v>
      </c>
      <c r="I100" s="25">
        <f t="shared" si="3"/>
        <v>48530.81</v>
      </c>
    </row>
    <row r="101" spans="1:9" x14ac:dyDescent="0.25">
      <c r="A101" s="22">
        <v>43251</v>
      </c>
      <c r="B101" t="s">
        <v>265</v>
      </c>
      <c r="C101" s="25">
        <v>175</v>
      </c>
      <c r="D101" t="s">
        <v>266</v>
      </c>
      <c r="E101" s="22">
        <v>43220</v>
      </c>
      <c r="F101" t="s">
        <v>267</v>
      </c>
      <c r="G101" s="22">
        <v>43220</v>
      </c>
      <c r="H101" s="28">
        <f t="shared" si="2"/>
        <v>0</v>
      </c>
      <c r="I101" s="25">
        <f t="shared" si="3"/>
        <v>0</v>
      </c>
    </row>
    <row r="102" spans="1:9" x14ac:dyDescent="0.25">
      <c r="A102" s="22">
        <v>43251</v>
      </c>
      <c r="B102" t="s">
        <v>268</v>
      </c>
      <c r="C102" s="25">
        <v>561</v>
      </c>
      <c r="D102" t="s">
        <v>269</v>
      </c>
      <c r="E102" s="22">
        <v>43216</v>
      </c>
      <c r="F102" t="s">
        <v>270</v>
      </c>
      <c r="G102" s="22">
        <v>43216</v>
      </c>
      <c r="H102" s="28">
        <f t="shared" si="2"/>
        <v>4</v>
      </c>
      <c r="I102" s="25">
        <f t="shared" si="3"/>
        <v>2244</v>
      </c>
    </row>
    <row r="103" spans="1:9" x14ac:dyDescent="0.25">
      <c r="A103" s="22">
        <v>43251</v>
      </c>
      <c r="B103" t="s">
        <v>268</v>
      </c>
      <c r="C103" s="25">
        <v>470.8</v>
      </c>
      <c r="D103" t="s">
        <v>271</v>
      </c>
      <c r="E103" s="22">
        <v>43199</v>
      </c>
      <c r="F103" t="s">
        <v>272</v>
      </c>
      <c r="G103" s="22">
        <v>43199</v>
      </c>
      <c r="H103" s="28">
        <f t="shared" si="2"/>
        <v>21</v>
      </c>
      <c r="I103" s="25">
        <f t="shared" si="3"/>
        <v>9886.8000000000011</v>
      </c>
    </row>
    <row r="104" spans="1:9" x14ac:dyDescent="0.25">
      <c r="A104" s="22">
        <v>43251</v>
      </c>
      <c r="B104" t="s">
        <v>268</v>
      </c>
      <c r="C104" s="25">
        <v>228</v>
      </c>
      <c r="D104" t="s">
        <v>273</v>
      </c>
      <c r="E104" s="22">
        <v>43211</v>
      </c>
      <c r="F104" t="s">
        <v>274</v>
      </c>
      <c r="G104" s="22">
        <v>43211</v>
      </c>
      <c r="H104" s="28">
        <f t="shared" si="2"/>
        <v>9</v>
      </c>
      <c r="I104" s="25">
        <f t="shared" si="3"/>
        <v>2052</v>
      </c>
    </row>
    <row r="105" spans="1:9" x14ac:dyDescent="0.25">
      <c r="A105" s="22">
        <v>43251</v>
      </c>
      <c r="B105" t="s">
        <v>275</v>
      </c>
      <c r="C105" s="25">
        <v>42.35</v>
      </c>
      <c r="D105" t="s">
        <v>276</v>
      </c>
      <c r="E105" s="22">
        <v>43210</v>
      </c>
      <c r="F105" t="s">
        <v>277</v>
      </c>
      <c r="G105" s="22">
        <v>43210</v>
      </c>
      <c r="H105" s="28">
        <f t="shared" si="2"/>
        <v>10</v>
      </c>
      <c r="I105" s="25">
        <f t="shared" si="3"/>
        <v>423.5</v>
      </c>
    </row>
    <row r="106" spans="1:9" x14ac:dyDescent="0.25">
      <c r="A106" s="22">
        <v>43251</v>
      </c>
      <c r="B106" t="s">
        <v>275</v>
      </c>
      <c r="C106" s="25">
        <v>1193.9100000000001</v>
      </c>
      <c r="D106" t="s">
        <v>278</v>
      </c>
      <c r="E106" s="22">
        <v>43201</v>
      </c>
      <c r="F106" t="s">
        <v>279</v>
      </c>
      <c r="G106" s="22">
        <v>43201</v>
      </c>
      <c r="H106" s="28">
        <f t="shared" si="2"/>
        <v>19</v>
      </c>
      <c r="I106" s="25">
        <f t="shared" si="3"/>
        <v>22684.29</v>
      </c>
    </row>
    <row r="107" spans="1:9" x14ac:dyDescent="0.25">
      <c r="A107" s="22">
        <v>43251</v>
      </c>
      <c r="B107" t="s">
        <v>275</v>
      </c>
      <c r="C107" s="25">
        <v>816.23</v>
      </c>
      <c r="D107" t="s">
        <v>280</v>
      </c>
      <c r="E107" s="22">
        <v>43195</v>
      </c>
      <c r="F107" t="s">
        <v>281</v>
      </c>
      <c r="G107" s="22">
        <v>43195</v>
      </c>
      <c r="H107" s="28">
        <f t="shared" si="2"/>
        <v>25</v>
      </c>
      <c r="I107" s="25">
        <f t="shared" si="3"/>
        <v>20405.75</v>
      </c>
    </row>
    <row r="108" spans="1:9" x14ac:dyDescent="0.25">
      <c r="A108" s="22">
        <v>43251</v>
      </c>
      <c r="B108" t="s">
        <v>282</v>
      </c>
      <c r="C108" s="25">
        <v>155.82</v>
      </c>
      <c r="D108" t="s">
        <v>283</v>
      </c>
      <c r="E108" s="22">
        <v>43212</v>
      </c>
      <c r="F108" t="s">
        <v>284</v>
      </c>
      <c r="G108" s="22">
        <v>43212</v>
      </c>
      <c r="H108" s="28">
        <f t="shared" si="2"/>
        <v>8</v>
      </c>
      <c r="I108" s="25">
        <f t="shared" si="3"/>
        <v>1246.56</v>
      </c>
    </row>
    <row r="109" spans="1:9" x14ac:dyDescent="0.25">
      <c r="A109" s="22">
        <v>43251</v>
      </c>
      <c r="B109" t="s">
        <v>282</v>
      </c>
      <c r="C109" s="25">
        <v>76.650000000000006</v>
      </c>
      <c r="D109" t="s">
        <v>285</v>
      </c>
      <c r="E109" s="22">
        <v>43210</v>
      </c>
      <c r="F109" t="s">
        <v>286</v>
      </c>
      <c r="G109" s="22">
        <v>43210</v>
      </c>
      <c r="H109" s="28">
        <f t="shared" si="2"/>
        <v>10</v>
      </c>
      <c r="I109" s="25">
        <f t="shared" si="3"/>
        <v>766.5</v>
      </c>
    </row>
    <row r="110" spans="1:9" x14ac:dyDescent="0.25">
      <c r="A110" s="22">
        <v>43251</v>
      </c>
      <c r="B110" t="s">
        <v>287</v>
      </c>
      <c r="C110" s="25">
        <v>2000</v>
      </c>
      <c r="D110" t="s">
        <v>288</v>
      </c>
      <c r="E110" s="22">
        <v>43193</v>
      </c>
      <c r="F110" t="s">
        <v>289</v>
      </c>
      <c r="G110" s="22">
        <v>43193</v>
      </c>
      <c r="H110" s="28">
        <f t="shared" si="2"/>
        <v>27</v>
      </c>
      <c r="I110" s="25">
        <f t="shared" si="3"/>
        <v>54000</v>
      </c>
    </row>
    <row r="111" spans="1:9" x14ac:dyDescent="0.25">
      <c r="A111" s="22">
        <v>43251</v>
      </c>
      <c r="B111" t="s">
        <v>290</v>
      </c>
      <c r="C111" s="25">
        <v>3368.7099999999996</v>
      </c>
      <c r="D111" t="s">
        <v>291</v>
      </c>
      <c r="E111" s="22">
        <v>43220</v>
      </c>
      <c r="F111" t="s">
        <v>292</v>
      </c>
      <c r="G111" s="22">
        <v>43220</v>
      </c>
      <c r="H111" s="28">
        <f t="shared" si="2"/>
        <v>0</v>
      </c>
      <c r="I111" s="25">
        <f t="shared" si="3"/>
        <v>0</v>
      </c>
    </row>
    <row r="112" spans="1:9" x14ac:dyDescent="0.25">
      <c r="A112" s="22">
        <v>43251</v>
      </c>
      <c r="B112" t="s">
        <v>293</v>
      </c>
      <c r="C112" s="25">
        <v>350</v>
      </c>
      <c r="D112" t="s">
        <v>294</v>
      </c>
      <c r="E112" s="22">
        <v>43199</v>
      </c>
      <c r="F112" t="s">
        <v>295</v>
      </c>
      <c r="G112" s="22">
        <v>43199</v>
      </c>
      <c r="H112" s="28">
        <f t="shared" si="2"/>
        <v>21</v>
      </c>
      <c r="I112" s="25">
        <f t="shared" si="3"/>
        <v>7350</v>
      </c>
    </row>
    <row r="113" spans="1:9" x14ac:dyDescent="0.25">
      <c r="A113" s="22">
        <v>43251</v>
      </c>
      <c r="B113" t="s">
        <v>296</v>
      </c>
      <c r="C113" s="25">
        <v>3063.1</v>
      </c>
      <c r="D113" t="s">
        <v>297</v>
      </c>
      <c r="E113" s="22">
        <v>43196</v>
      </c>
      <c r="F113" t="s">
        <v>298</v>
      </c>
      <c r="G113" s="22">
        <v>43196</v>
      </c>
      <c r="H113" s="28">
        <f t="shared" si="2"/>
        <v>24</v>
      </c>
      <c r="I113" s="25">
        <f t="shared" si="3"/>
        <v>73514.399999999994</v>
      </c>
    </row>
    <row r="114" spans="1:9" x14ac:dyDescent="0.25">
      <c r="A114" s="22">
        <v>43251</v>
      </c>
      <c r="B114" t="s">
        <v>296</v>
      </c>
      <c r="C114" s="25">
        <v>19627.63</v>
      </c>
      <c r="D114" t="s">
        <v>299</v>
      </c>
      <c r="E114" s="22">
        <v>43220</v>
      </c>
      <c r="F114" t="s">
        <v>300</v>
      </c>
      <c r="G114" s="22">
        <v>43220</v>
      </c>
      <c r="H114" s="28">
        <f t="shared" si="2"/>
        <v>0</v>
      </c>
      <c r="I114" s="25">
        <f t="shared" si="3"/>
        <v>0</v>
      </c>
    </row>
    <row r="115" spans="1:9" x14ac:dyDescent="0.25">
      <c r="A115" s="22">
        <v>43251</v>
      </c>
      <c r="B115" t="s">
        <v>296</v>
      </c>
      <c r="C115" s="25">
        <v>1833.2</v>
      </c>
      <c r="D115" t="s">
        <v>301</v>
      </c>
      <c r="E115" s="22">
        <v>43220</v>
      </c>
      <c r="F115" t="s">
        <v>302</v>
      </c>
      <c r="G115" s="22">
        <v>43220</v>
      </c>
      <c r="H115" s="28">
        <f t="shared" si="2"/>
        <v>0</v>
      </c>
      <c r="I115" s="25">
        <f t="shared" si="3"/>
        <v>0</v>
      </c>
    </row>
    <row r="116" spans="1:9" x14ac:dyDescent="0.25">
      <c r="A116" s="22">
        <v>43251</v>
      </c>
      <c r="B116" t="s">
        <v>303</v>
      </c>
      <c r="C116" s="25">
        <v>100</v>
      </c>
      <c r="D116" t="s">
        <v>304</v>
      </c>
      <c r="E116" s="22">
        <v>43215</v>
      </c>
      <c r="F116" t="s">
        <v>305</v>
      </c>
      <c r="G116" s="22">
        <v>43215</v>
      </c>
      <c r="H116" s="28">
        <f t="shared" si="2"/>
        <v>5</v>
      </c>
      <c r="I116" s="25">
        <f t="shared" si="3"/>
        <v>500</v>
      </c>
    </row>
    <row r="117" spans="1:9" x14ac:dyDescent="0.25">
      <c r="A117" s="22">
        <v>43251</v>
      </c>
      <c r="B117" t="s">
        <v>306</v>
      </c>
      <c r="C117" s="25">
        <v>1061.6500000000001</v>
      </c>
      <c r="D117" t="s">
        <v>307</v>
      </c>
      <c r="E117" s="22">
        <v>43214</v>
      </c>
      <c r="F117" t="s">
        <v>308</v>
      </c>
      <c r="G117" s="22">
        <v>43214</v>
      </c>
      <c r="H117" s="28">
        <f t="shared" si="2"/>
        <v>6</v>
      </c>
      <c r="I117" s="25">
        <f t="shared" si="3"/>
        <v>6369.9000000000005</v>
      </c>
    </row>
  </sheetData>
  <mergeCells count="1">
    <mergeCell ref="E1:F1"/>
  </mergeCells>
  <pageMargins left="0.74803149606299213" right="0.74803149606299213" top="0.98425196850393704" bottom="0.98425196850393704" header="0.51181102362204722" footer="0.51181102362204722"/>
  <pageSetup paperSize="9" scale="84" fitToHeight="0" orientation="landscape" r:id="rId1"/>
  <headerFooter>
    <oddHeader>&amp;L&amp;G</oddHeader>
    <oddFooter xml:space="preserve">&amp;C&amp;P DE &amp;N&amp;ROPERACIONES NO PAGADOS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RESUMEN</vt:lpstr>
      <vt:lpstr>pagadas ABRIL</vt:lpstr>
      <vt:lpstr>no pagadas ABRIL</vt:lpstr>
      <vt:lpstr>'no pagadas ABRIL'!Títulos_a_imprimir</vt:lpstr>
      <vt:lpstr>'pagadas ABRIL'!Títulos_a_imprimir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García</dc:creator>
  <cp:lastModifiedBy>Eva García</cp:lastModifiedBy>
  <cp:lastPrinted>2018-06-13T11:35:52Z</cp:lastPrinted>
  <dcterms:created xsi:type="dcterms:W3CDTF">2018-05-10T07:43:49Z</dcterms:created>
  <dcterms:modified xsi:type="dcterms:W3CDTF">2018-06-13T11:38:16Z</dcterms:modified>
</cp:coreProperties>
</file>