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AYUNTAMIENTO\EJECUCIONES TRIMESTRALES\"/>
    </mc:Choice>
  </mc:AlternateContent>
  <bookViews>
    <workbookView xWindow="0" yWindow="0" windowWidth="20490" windowHeight="7665" tabRatio="826"/>
  </bookViews>
  <sheets>
    <sheet name="F.1.4.1" sheetId="1" r:id="rId1"/>
    <sheet name="F.1.4.2" sheetId="2" r:id="rId2"/>
    <sheet name="F.1.2.9" sheetId="3" r:id="rId3"/>
    <sheet name="F.1.2.12" sheetId="4" r:id="rId4"/>
    <sheet name="F.1.2.13" sheetId="5" r:id="rId5"/>
    <sheet name="F.1.2.14" sheetId="6" r:id="rId6"/>
    <sheet name="F.1.2.B1 " sheetId="7" r:id="rId7"/>
    <sheet name="F.1.2.B2" sheetId="8" r:id="rId8"/>
    <sheet name="ID3" sheetId="9" r:id="rId9"/>
    <sheet name="ID4" sheetId="10" r:id="rId10"/>
    <sheet name="ID5" sheetId="11" r:id="rId11"/>
    <sheet name="ID6" sheetId="12" r:id="rId12"/>
    <sheet name="ID7" sheetId="13" r:id="rId13"/>
    <sheet name="ID9" sheetId="14" r:id="rId14"/>
  </sheets>
  <definedNames>
    <definedName name="_xlnm.Print_Area" localSheetId="3">F.1.2.12!$A$1:$I$56</definedName>
    <definedName name="_xlnm.Print_Area" localSheetId="2">F.1.2.9!$A$1:$G$44</definedName>
    <definedName name="_xlnm.Print_Area" localSheetId="6">'F.1.2.B1 '!$A$1:$D$39</definedName>
    <definedName name="_xlnm.Print_Area" localSheetId="7">F.1.2.B2!$A$1:$E$48</definedName>
    <definedName name="_xlnm.Print_Area" localSheetId="1">F.1.4.2!$A$1:$F$59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4" l="1"/>
  <c r="D30" i="14"/>
  <c r="C30" i="14"/>
  <c r="B30" i="14"/>
  <c r="E22" i="14"/>
  <c r="D22" i="14"/>
  <c r="C22" i="14"/>
  <c r="B22" i="14"/>
  <c r="E14" i="14"/>
  <c r="E41" i="14" s="1"/>
  <c r="D14" i="14"/>
  <c r="D41" i="14" s="1"/>
  <c r="C14" i="14"/>
  <c r="C41" i="14" s="1"/>
  <c r="B14" i="14"/>
  <c r="B41" i="14" s="1"/>
  <c r="H15" i="13" l="1"/>
  <c r="H16" i="13"/>
  <c r="J15" i="12" l="1"/>
  <c r="B15" i="12"/>
  <c r="K37" i="11" l="1"/>
  <c r="J37" i="11"/>
  <c r="I37" i="11"/>
  <c r="H37" i="11"/>
  <c r="G37" i="11"/>
  <c r="F37" i="11"/>
  <c r="E37" i="11"/>
  <c r="D37" i="11"/>
  <c r="C37" i="11"/>
  <c r="B37" i="11"/>
  <c r="K16" i="11"/>
  <c r="K58" i="11" s="1"/>
  <c r="J16" i="11"/>
  <c r="J58" i="11" s="1"/>
  <c r="I16" i="11"/>
  <c r="I58" i="11" s="1"/>
  <c r="H16" i="11"/>
  <c r="H58" i="11" s="1"/>
  <c r="G16" i="11"/>
  <c r="G58" i="11" s="1"/>
  <c r="F16" i="11"/>
  <c r="F58" i="11" s="1"/>
  <c r="E16" i="11"/>
  <c r="E58" i="11" s="1"/>
  <c r="D16" i="11"/>
  <c r="D58" i="11" s="1"/>
  <c r="C16" i="11"/>
  <c r="C58" i="11" s="1"/>
  <c r="B16" i="11"/>
  <c r="B58" i="11" s="1"/>
  <c r="G24" i="10" l="1"/>
  <c r="F24" i="10"/>
  <c r="E24" i="10"/>
  <c r="D24" i="10"/>
  <c r="C24" i="10"/>
  <c r="B24" i="10"/>
  <c r="G17" i="10"/>
  <c r="F17" i="10"/>
  <c r="E17" i="10"/>
  <c r="D17" i="10"/>
  <c r="C17" i="10"/>
  <c r="B17" i="10"/>
  <c r="B24" i="9" l="1"/>
  <c r="B31" i="9"/>
  <c r="C17" i="9"/>
  <c r="B17" i="9"/>
  <c r="D17" i="8" l="1"/>
  <c r="B26" i="8" l="1"/>
  <c r="B34" i="8" l="1"/>
  <c r="D28" i="8"/>
  <c r="C28" i="8"/>
  <c r="B28" i="8"/>
  <c r="D26" i="8"/>
  <c r="D34" i="8" s="1"/>
  <c r="C26" i="8"/>
  <c r="C34" i="8" s="1"/>
  <c r="G34" i="4" l="1"/>
  <c r="G39" i="4" s="1"/>
  <c r="B27" i="4" s="1"/>
  <c r="C22" i="7"/>
  <c r="C19" i="7"/>
  <c r="B22" i="7"/>
  <c r="B19" i="7"/>
  <c r="B15" i="7" s="1"/>
  <c r="C33" i="7" l="1"/>
  <c r="C29" i="7"/>
  <c r="C25" i="7" l="1"/>
  <c r="B25" i="7"/>
  <c r="C15" i="7"/>
  <c r="B15" i="6"/>
  <c r="K19" i="6"/>
  <c r="J19" i="6"/>
  <c r="I19" i="6"/>
  <c r="H19" i="6"/>
  <c r="G19" i="6"/>
  <c r="F19" i="6"/>
  <c r="E19" i="6"/>
  <c r="D19" i="6"/>
  <c r="C19" i="6"/>
  <c r="B19" i="6"/>
  <c r="B17" i="5" l="1"/>
  <c r="B14" i="5"/>
  <c r="E14" i="5"/>
  <c r="D14" i="5"/>
  <c r="C14" i="5"/>
  <c r="E24" i="5"/>
  <c r="D24" i="5"/>
  <c r="C24" i="5"/>
  <c r="B24" i="5"/>
  <c r="E21" i="5"/>
  <c r="D21" i="5"/>
  <c r="C21" i="5"/>
  <c r="B21" i="5"/>
  <c r="E15" i="5"/>
  <c r="D15" i="5"/>
  <c r="C15" i="5"/>
  <c r="B15" i="5"/>
  <c r="B27" i="5" l="1"/>
  <c r="E27" i="5"/>
  <c r="D27" i="5"/>
  <c r="C27" i="5"/>
  <c r="D37" i="4"/>
  <c r="D36" i="4"/>
  <c r="B48" i="4" l="1"/>
  <c r="F39" i="4"/>
  <c r="E39" i="4"/>
  <c r="D39" i="4"/>
  <c r="C39" i="4"/>
  <c r="B39" i="4"/>
  <c r="B26" i="4" s="1"/>
  <c r="G38" i="4"/>
  <c r="G37" i="4"/>
  <c r="G36" i="4"/>
  <c r="G35" i="4"/>
  <c r="G33" i="4"/>
  <c r="B25" i="3"/>
  <c r="C25" i="3"/>
  <c r="B27" i="3"/>
  <c r="F16" i="3" l="1"/>
  <c r="F26" i="3"/>
  <c r="G25" i="3"/>
  <c r="G27" i="3" s="1"/>
  <c r="E25" i="3"/>
  <c r="E27" i="3" s="1"/>
  <c r="C27" i="3"/>
  <c r="F24" i="3"/>
  <c r="F23" i="3"/>
  <c r="F22" i="3"/>
  <c r="G21" i="3"/>
  <c r="E21" i="3"/>
  <c r="D21" i="3"/>
  <c r="F21" i="3" s="1"/>
  <c r="C21" i="3"/>
  <c r="B21" i="3"/>
  <c r="F20" i="3"/>
  <c r="F19" i="3"/>
  <c r="G18" i="3"/>
  <c r="E18" i="3"/>
  <c r="D18" i="3"/>
  <c r="F18" i="3" s="1"/>
  <c r="C18" i="3"/>
  <c r="B18" i="3"/>
  <c r="F17" i="3"/>
  <c r="F33" i="2"/>
  <c r="D33" i="2"/>
  <c r="D34" i="2" s="1"/>
  <c r="F34" i="2"/>
  <c r="E28" i="2"/>
  <c r="F28" i="2"/>
  <c r="D28" i="2"/>
  <c r="D25" i="3" l="1"/>
  <c r="D27" i="3" s="1"/>
  <c r="F27" i="3" s="1"/>
  <c r="F25" i="3" l="1"/>
  <c r="F15" i="2" l="1"/>
  <c r="D15" i="2"/>
  <c r="F49" i="2"/>
  <c r="E49" i="2"/>
  <c r="D49" i="2"/>
  <c r="C49" i="2"/>
  <c r="F43" i="2"/>
  <c r="F50" i="2" s="1"/>
  <c r="E43" i="2"/>
  <c r="E50" i="2" s="1"/>
  <c r="D43" i="2"/>
  <c r="D50" i="2" s="1"/>
  <c r="C43" i="2"/>
  <c r="C50" i="2" s="1"/>
  <c r="E34" i="2"/>
  <c r="C34" i="2"/>
  <c r="C28" i="2"/>
  <c r="C35" i="2" s="1"/>
  <c r="C37" i="2" s="1"/>
  <c r="C55" i="2" s="1"/>
  <c r="D24" i="1" l="1"/>
  <c r="D19" i="1" l="1"/>
  <c r="F64" i="1"/>
  <c r="E64" i="1"/>
  <c r="D64" i="1"/>
  <c r="C64" i="1"/>
  <c r="F58" i="1"/>
  <c r="E58" i="1"/>
  <c r="D58" i="1"/>
  <c r="C58" i="1"/>
  <c r="F56" i="1"/>
  <c r="E56" i="1"/>
  <c r="D56" i="1"/>
  <c r="C56" i="1"/>
  <c r="F49" i="1"/>
  <c r="E49" i="1"/>
  <c r="D49" i="1"/>
  <c r="C49" i="1"/>
  <c r="F47" i="1"/>
  <c r="E47" i="1"/>
  <c r="D47" i="1"/>
  <c r="C47" i="1"/>
  <c r="F39" i="1"/>
  <c r="E39" i="1"/>
  <c r="D39" i="1"/>
  <c r="D38" i="1" s="1"/>
  <c r="D37" i="1" s="1"/>
  <c r="D68" i="1" s="1"/>
  <c r="C39" i="1"/>
  <c r="F38" i="1"/>
  <c r="F37" i="1" s="1"/>
  <c r="E38" i="1"/>
  <c r="E37" i="1" s="1"/>
  <c r="E68" i="1" s="1"/>
  <c r="C38" i="1"/>
  <c r="C37" i="1"/>
  <c r="C68" i="1" s="1"/>
  <c r="F24" i="1"/>
  <c r="E24" i="1"/>
  <c r="C24" i="1"/>
  <c r="F16" i="1"/>
  <c r="E16" i="1"/>
  <c r="E32" i="1" s="1"/>
  <c r="D16" i="1"/>
  <c r="D32" i="1" s="1"/>
  <c r="C16" i="1"/>
  <c r="C32" i="1" s="1"/>
  <c r="F68" i="1" l="1"/>
  <c r="F32" i="1"/>
  <c r="D35" i="2"/>
  <c r="D37" i="2" s="1"/>
  <c r="D55" i="2" s="1"/>
  <c r="E35" i="2"/>
  <c r="E37" i="2" s="1"/>
  <c r="E55" i="2" s="1"/>
  <c r="F35" i="2"/>
  <c r="F37" i="2" s="1"/>
  <c r="F55" i="2" s="1"/>
</calcChain>
</file>

<file path=xl/comments1.xml><?xml version="1.0" encoding="utf-8"?>
<comments xmlns="http://schemas.openxmlformats.org/spreadsheetml/2006/main">
  <authors>
    <author>Eva García</author>
  </authors>
  <commentList>
    <comment ref="B16" authorId="0" shapeId="0">
      <text>
        <r>
          <rPr>
            <sz val="9"/>
            <color indexed="81"/>
            <rFont val="Tahoma"/>
            <family val="2"/>
          </rPr>
          <t>SALDO 57 A 31/12/2016</t>
        </r>
      </text>
    </comment>
    <comment ref="B20" authorId="0" shapeId="0">
      <text>
        <r>
          <rPr>
            <sz val="9"/>
            <color indexed="81"/>
            <rFont val="Tahoma"/>
            <family val="2"/>
          </rPr>
          <t xml:space="preserve">compra de inmovilizado
</t>
        </r>
      </text>
    </comment>
    <comment ref="B23" authorId="0" shapeId="0">
      <text>
        <r>
          <rPr>
            <sz val="9"/>
            <color indexed="81"/>
            <rFont val="Tahoma"/>
            <family val="2"/>
          </rPr>
          <t xml:space="preserve">cuotas de leasing
</t>
        </r>
      </text>
    </comment>
    <comment ref="B25" authorId="0" shapeId="0">
      <text>
        <r>
          <rPr>
            <sz val="9"/>
            <color indexed="81"/>
            <rFont val="Tahoma"/>
            <family val="2"/>
          </rPr>
          <t xml:space="preserve">570 31/12/2017
</t>
        </r>
      </text>
    </comment>
  </commentList>
</comments>
</file>

<file path=xl/sharedStrings.xml><?xml version="1.0" encoding="utf-8"?>
<sst xmlns="http://schemas.openxmlformats.org/spreadsheetml/2006/main" count="599" uniqueCount="406">
  <si>
    <t>F.1.4.1 Balance ESFL</t>
  </si>
  <si>
    <t/>
  </si>
  <si>
    <t>(euros)</t>
  </si>
  <si>
    <t>Información del informe</t>
  </si>
  <si>
    <t>Código ente</t>
  </si>
  <si>
    <t>Denominación ente</t>
  </si>
  <si>
    <t xml:space="preserve">Período </t>
  </si>
  <si>
    <t>Fecha del dato</t>
  </si>
  <si>
    <t>Hora del dato</t>
  </si>
  <si>
    <t xml:space="preserve">BALANCE </t>
  </si>
  <si>
    <t>ACTIVO</t>
  </si>
  <si>
    <t>Cuentas</t>
  </si>
  <si>
    <t>Denominación</t>
  </si>
  <si>
    <t>Previsiones iniciales</t>
  </si>
  <si>
    <t>Estimaciones actuales de cierre ejercicio (1)</t>
  </si>
  <si>
    <t>Situación fin de trimestre vencido</t>
  </si>
  <si>
    <t>A) ACTIVO NO CORRIENTE</t>
  </si>
  <si>
    <t>20, (280), (2830), (290)</t>
  </si>
  <si>
    <t>I. Inmovilizado intangible</t>
  </si>
  <si>
    <t>240,241, 242, 243, 244, 249, (299)</t>
  </si>
  <si>
    <t>II. Bienes del Patrimonio Histórico</t>
  </si>
  <si>
    <t>21, 281, (2831), (291), 23</t>
  </si>
  <si>
    <t>III. Inmovilizado material</t>
  </si>
  <si>
    <t>22, (282), (2832), (292)</t>
  </si>
  <si>
    <t>IV. Inversiones inmobiliarias</t>
  </si>
  <si>
    <t>2503, 2504,2513, 2514, 2523, 2524, (2593), (2594), (293), (2943), (2944), (2953), (2954)</t>
  </si>
  <si>
    <t>V. Inversiones en entidades del grupo y asociadas a largo plazo</t>
  </si>
  <si>
    <t>2505, 2515, 2525, (2595), 260, 261, 262, 263, 264, 265, 267, 268, (269), 27, (2945), (2955), (297), (298)</t>
  </si>
  <si>
    <t>VI. Inversiones financieras a largo plazo</t>
  </si>
  <si>
    <t>VII. Activos por Impuesto diferido</t>
  </si>
  <si>
    <t>B) ACTIVO CORRIENTE</t>
  </si>
  <si>
    <t>30, 31, 32, 33, 34, 35, 36, (39), 407</t>
  </si>
  <si>
    <t>I. Existencias</t>
  </si>
  <si>
    <t>447, 448, (495)</t>
  </si>
  <si>
    <t>II. Usuarios y otros deudores de la actividad propia</t>
  </si>
  <si>
    <t>430, 431, 432, 433, 434, 435, 436, (437), (490), (493), 440, 441, 446, 449, 460, 464, 470, 471, 472, 558, 544</t>
  </si>
  <si>
    <t>III. Deudores comerciales y otras cuentas a cobrar</t>
  </si>
  <si>
    <t>5303, 5304, 5313, 5314, 5323, 5324, 5333, 5334, 5343, 5344, 5353, 5354, (5393), (5394), 5523, 5524, (593), (5943), (5944), (5953), (5954)</t>
  </si>
  <si>
    <t>IV. Inversiones en empresas del grupo y asociadas a corto plazo</t>
  </si>
  <si>
    <t>5305, 5315, 5325, 5335, 5345, 5355, (5395), 540, 541, 542, 543, 545, 546, 547, 548, (549), 551, 5525, 5590, 5593, 565, 566, (5945), (5955), (597), (598)</t>
  </si>
  <si>
    <t>V. Inversiones financieras a corto plazo</t>
  </si>
  <si>
    <t>480, 567</t>
  </si>
  <si>
    <t>VI. Periodificaciones a corto plazo</t>
  </si>
  <si>
    <t>VII. Efectivo y otros activos líquidos equivalentes</t>
  </si>
  <si>
    <t>TOTAL ACTIVO (A+B)</t>
  </si>
  <si>
    <t>PATRIMONIO NETO Y PASIVO</t>
  </si>
  <si>
    <t>A) PARIMONIO NETO</t>
  </si>
  <si>
    <t>A.1) Fondos propios</t>
  </si>
  <si>
    <t>I. Dotación Fundacional / Fondo Social.</t>
  </si>
  <si>
    <t>100, 101</t>
  </si>
  <si>
    <t>1. Dotación Fundacional/ Fondo social</t>
  </si>
  <si>
    <t>(103), (104)</t>
  </si>
  <si>
    <t>2. (Dotación Fundacional no exigida/Fondo social no exigido)</t>
  </si>
  <si>
    <t>111, 113, 114, 115</t>
  </si>
  <si>
    <t>II. Reservas.</t>
  </si>
  <si>
    <t>120, (121)</t>
  </si>
  <si>
    <t>III. Excedentes de ejercicios anteriores.</t>
  </si>
  <si>
    <t>IV. Excedente del ejercicio.</t>
  </si>
  <si>
    <t>133, 1340, 137</t>
  </si>
  <si>
    <t>A.2) Ajustes por cambio de valor.</t>
  </si>
  <si>
    <t>130, 131, 132</t>
  </si>
  <si>
    <t>A.3) Subvenciones, donaciones y legados recibidos.</t>
  </si>
  <si>
    <t>B) PASIVO NO CORRIENTE</t>
  </si>
  <si>
    <t>I. Provisiones a largo plazo.</t>
  </si>
  <si>
    <t>II. Deudas a largo plazo.</t>
  </si>
  <si>
    <t>1605, 170</t>
  </si>
  <si>
    <t>1. Deudas con entidades de crédito.</t>
  </si>
  <si>
    <t>1625, 174</t>
  </si>
  <si>
    <t>2. Acreedores por arrendamiento financiero.</t>
  </si>
  <si>
    <t>1615, 1635, 171, 172, 173, 175, 176, 177, 179, 180, 185, 189</t>
  </si>
  <si>
    <t>3. Otras deudas a largo plazo.</t>
  </si>
  <si>
    <t>1603, 1604, 1613, 1614, 1623, 1624, 1633, 1634</t>
  </si>
  <si>
    <t>III. Deudas con entidades del grupo y asociadas a largo plazo.</t>
  </si>
  <si>
    <t>IV. Pasivos por impuesto diferido.</t>
  </si>
  <si>
    <t>V. Periodificaciones a largo plazo.</t>
  </si>
  <si>
    <t>C) PASIVO CORRIENTE</t>
  </si>
  <si>
    <t>499, 529</t>
  </si>
  <si>
    <t>I. Provisiones a corto plazo.</t>
  </si>
  <si>
    <t>II. Deudas a corto plazo.</t>
  </si>
  <si>
    <t>5105, 520, 527</t>
  </si>
  <si>
    <t>1. Deudas con entidades de crédito</t>
  </si>
  <si>
    <t>5125, 524</t>
  </si>
  <si>
    <t>500, 505, 506, 509, 5115, 5135, 5145, 521, 522, 523, 525, 528, 551, 5525, 5530, 5532, 555, 5565, 5566, 5595, 5598, 560, 561, 569</t>
  </si>
  <si>
    <t>3. Otras deudas a corto plazo</t>
  </si>
  <si>
    <t>5103, 5104, 5113, 5114, 5123, 5124, 5133, 5134, 5143, 5144, 5523,5524, 5563, 5564</t>
  </si>
  <si>
    <t>III. Deudas con empresas del grupo y asociadas a corto plazo.</t>
  </si>
  <si>
    <t>IV. Beneficiarios-acreedores</t>
  </si>
  <si>
    <t>V. Acreedores comerciales y otras cuentas a pagar.</t>
  </si>
  <si>
    <t>400, 401, 402, 403, 404, 405, (406)</t>
  </si>
  <si>
    <t>1. Proveedores.</t>
  </si>
  <si>
    <t>410, 411, 419, 438, 465, 466, 475, 476, 477</t>
  </si>
  <si>
    <t>2. Otros acreedores.</t>
  </si>
  <si>
    <t>485, 568</t>
  </si>
  <si>
    <t>TOTAL PATRIMONIO NETO Y PASIVO  (A+B+C)</t>
  </si>
  <si>
    <t>F.1.4.2 Cuenta de resultados ESFL</t>
  </si>
  <si>
    <t>A) EXCEDENTE DEL EJERCICIO</t>
  </si>
  <si>
    <t>720, 721, 722, 723, 740, 747, 748, 728</t>
  </si>
  <si>
    <t>1. Ingresos por la actividad propia</t>
  </si>
  <si>
    <t>700, 701, 702, 703, 704, 705, (706), (708), (709)</t>
  </si>
  <si>
    <t>1X. Ventas y otros ingresos de la actividad mercantil</t>
  </si>
  <si>
    <t>(650), (651), (653), (654), (658)</t>
  </si>
  <si>
    <t>2. Gastos por ayudas y otros</t>
  </si>
  <si>
    <t>(6930), 71*, 7930</t>
  </si>
  <si>
    <t>3. Variación de existencias de productos terminados y en curso de fabricación</t>
  </si>
  <si>
    <t>4. Trabajos realizados por la entidad para su activo</t>
  </si>
  <si>
    <t>(600), (601), (602), 6060, 6061, 6062, 6080, 6081, 6082, 6090, 6091, 6092, 610*, 611*, 612*, (607), (6931), (6932), (6933), 7931, 7932, 7933</t>
  </si>
  <si>
    <t>5. Aprovisionamientos</t>
  </si>
  <si>
    <t>6. Otros ingresos de la actividad</t>
  </si>
  <si>
    <t>(640), (641), (642), (643), (644), (649), 7950</t>
  </si>
  <si>
    <t>7. Gastos de personal</t>
  </si>
  <si>
    <t>(62), (631), (634), 636, 639, (655), (694), (695), 794, 7954, (656), (659)</t>
  </si>
  <si>
    <t>8. Otros gastos de la actividad</t>
  </si>
  <si>
    <t>9. Amortización del inmovilizado.</t>
  </si>
  <si>
    <t>745, 746</t>
  </si>
  <si>
    <t>10. Subvenciones, donaciones y legados de capital traspasados al excedente del ejercicio.</t>
  </si>
  <si>
    <t>7951, 7952, 7955, 7956</t>
  </si>
  <si>
    <t>11. Exceso de provisiones.</t>
  </si>
  <si>
    <t>(690), (691), (692), 770, 771, 772, 790, 791, 792, (670), (671), (672)</t>
  </si>
  <si>
    <t>12. Deterioro y resultado por enajenación de inmovilizado.</t>
  </si>
  <si>
    <t>A.1) EXCEDENTE DE LA ACTIVIDAD (1+1X+2+3+4+5+6+7+8+9+10+11+12)</t>
  </si>
  <si>
    <t>760, 761, 762, 767, 769</t>
  </si>
  <si>
    <t>13. Ingresos financieros.</t>
  </si>
  <si>
    <t>(660), (661), (662), (664), (665), (669)</t>
  </si>
  <si>
    <t>14. Gastos financieros.</t>
  </si>
  <si>
    <t>(663), 763</t>
  </si>
  <si>
    <t>15. Variación de valor razonable en instrumentos financieros.</t>
  </si>
  <si>
    <t>(668), 768</t>
  </si>
  <si>
    <t>16. Diferencias de cambio.</t>
  </si>
  <si>
    <t>(666), (667), (673), (675), (696), (697), (698), (699), 766, 773, 775, 796, 797, 798, 799</t>
  </si>
  <si>
    <t>17. Deterioro y resultado por enajenaciones de instrumentos financieros.</t>
  </si>
  <si>
    <t>A.2) EXCEDENTE DE LAS OPERACIONES FINANCIERAS (13+14+15+16+17).</t>
  </si>
  <si>
    <t>A.3) EXCEDENTE ANTES DE IMPUESTOS (A.1+A.2)</t>
  </si>
  <si>
    <t>(6300*),6301*, (633), 638</t>
  </si>
  <si>
    <t>18. Impuestos sobre beneficios.</t>
  </si>
  <si>
    <t>A.4) VARIACIONES DEL PATRIMONIO NETO RECONOCIDA EN EL EXCEDENTE DEL EJERCICIO (A.3+18)</t>
  </si>
  <si>
    <t>B) Ingresos y gastos imputados directamente al patrimonio neto**</t>
  </si>
  <si>
    <t>940, 9420</t>
  </si>
  <si>
    <t>1. Subvenciones recibidas</t>
  </si>
  <si>
    <t>941, 9421</t>
  </si>
  <si>
    <t>2. Donaciones y legados recibidos</t>
  </si>
  <si>
    <t>(800), (89), 900, 991, 992, (810), 910, (85), 95</t>
  </si>
  <si>
    <t>3. Otros ingresos y gastos</t>
  </si>
  <si>
    <t>(8300)*, 8301*, (833), 834, 835, 838</t>
  </si>
  <si>
    <t>4. Efecto impositivo</t>
  </si>
  <si>
    <t>B.1) Variacion del patrimonio neto por ingresos y gastos reconocidos directamente en el patrimonio neto (1+2+3+4)</t>
  </si>
  <si>
    <t>C) Reclasificaciones al excedente del ejercicio</t>
  </si>
  <si>
    <t>(840), (8420)</t>
  </si>
  <si>
    <t>(841), (8421)</t>
  </si>
  <si>
    <t>(802), 902, 993, 994, (812), 912</t>
  </si>
  <si>
    <t>8301*, (836), (837)</t>
  </si>
  <si>
    <t>C.1) Variacion del patrimonio neto por reclasificaciones al excedente del ejercicio (1+2+3+4)</t>
  </si>
  <si>
    <t>D) Variaciones de patrimonio neto por ingresos y gastos imputados directamente al patrimonio neto (B.1+C.1) **</t>
  </si>
  <si>
    <t>E) Ajustes por cambio de criterio</t>
  </si>
  <si>
    <t>F) Ajustes por errores</t>
  </si>
  <si>
    <t>G) Variaciones en la dotacion fundacional y fondo social</t>
  </si>
  <si>
    <t>H) Otras variaciones</t>
  </si>
  <si>
    <t>I) RESULTADO TOTAL, VARIACION DEL PATRIMONIO NETO EN EL EJERCICIO (A.4+D+E+F+G+H)</t>
  </si>
  <si>
    <t>FUNDACION TURISMO VALENCIA DE LA COMUNITAT VALENCIANA</t>
  </si>
  <si>
    <t>4º TRIMESTRE DE 2017</t>
  </si>
  <si>
    <t>F.1.2.9: Calendario y Presupuesto Tesorería Fundaciones</t>
  </si>
  <si>
    <t>Concepto</t>
  </si>
  <si>
    <r>
      <t xml:space="preserve">Cobros / Pagos acumulados hasta final trimestre vencido </t>
    </r>
    <r>
      <rPr>
        <b/>
        <vertAlign val="superscript"/>
        <sz val="10"/>
        <rFont val="Arial"/>
        <family val="2"/>
      </rPr>
      <t>(2)</t>
    </r>
  </si>
  <si>
    <r>
      <t xml:space="preserve">Previsión Cobros / Pagos RESTO Ejercicio </t>
    </r>
    <r>
      <rPr>
        <b/>
        <vertAlign val="superscript"/>
        <sz val="10"/>
        <rFont val="Arial"/>
        <family val="2"/>
      </rPr>
      <t>(5)</t>
    </r>
  </si>
  <si>
    <r>
      <t xml:space="preserve">(Previsión Cobros / Pagos en cada mes) </t>
    </r>
    <r>
      <rPr>
        <b/>
        <vertAlign val="superscript"/>
        <sz val="10"/>
        <rFont val="Arial"/>
        <family val="2"/>
      </rPr>
      <t>(3)</t>
    </r>
  </si>
  <si>
    <r>
      <t xml:space="preserve">Previsión Cobros / Pagos en el trimestre </t>
    </r>
    <r>
      <rPr>
        <b/>
        <vertAlign val="superscript"/>
        <sz val="10"/>
        <rFont val="Arial"/>
        <family val="2"/>
      </rPr>
      <t>(4)</t>
    </r>
  </si>
  <si>
    <r>
      <t xml:space="preserve">Saldo inicial de Tesorería al comienzo del periodo </t>
    </r>
    <r>
      <rPr>
        <b/>
        <vertAlign val="superscript"/>
        <sz val="10"/>
        <rFont val="Arial"/>
        <family val="2"/>
      </rPr>
      <t>(1)</t>
    </r>
  </si>
  <si>
    <t>Flujo de efectivo actividades de explotación</t>
  </si>
  <si>
    <t>Flujo de efectivo actividades de inversión</t>
  </si>
  <si>
    <t xml:space="preserve">    Cobros por desinversiones</t>
  </si>
  <si>
    <t xml:space="preserve">    Pagos por inversiones</t>
  </si>
  <si>
    <t>Flujo de efectivo por actividades de financiación</t>
  </si>
  <si>
    <t xml:space="preserve">    Cobros por actividades de financiación</t>
  </si>
  <si>
    <t xml:space="preserve">    Pagos por actividades de financiación</t>
  </si>
  <si>
    <t>Efecto de las variaciones de tipo de cambio</t>
  </si>
  <si>
    <t>Saldo de caja</t>
  </si>
  <si>
    <t>Previsión mínimo de Tesorería</t>
  </si>
  <si>
    <t>Necesidad de endeudamiento /excedente de tesorería</t>
  </si>
  <si>
    <t>Conceptos y/o elementos considerados al determinar el minimo de tesoreria, y observaciones</t>
  </si>
  <si>
    <t>Previsiones Trimestre en curso 4T</t>
  </si>
  <si>
    <t>1er mes del trimestre siguiente OCTUBRE</t>
  </si>
  <si>
    <t>2º mes del trimestre siguiente  NOVIEMBRE</t>
  </si>
  <si>
    <t>3er mes del trimestre siguiente DICIEMBRE</t>
  </si>
  <si>
    <t>F.1.2.12: Dotación de Plantillas y retribuciones (ejecución)</t>
  </si>
  <si>
    <t>Datos de plantillas y retribuciones</t>
  </si>
  <si>
    <t xml:space="preserve">Nº total de efectivos </t>
  </si>
  <si>
    <t xml:space="preserve">Importe total gastos </t>
  </si>
  <si>
    <t>Gastos distribuidos por grupos de personal</t>
  </si>
  <si>
    <t>Nº efectivos a fin trimestre vencido</t>
  </si>
  <si>
    <t>Retribuciones distribuidas por grupos</t>
  </si>
  <si>
    <t>Sueldos y salarios (excepto variable)</t>
  </si>
  <si>
    <t>Retribución variable</t>
  </si>
  <si>
    <t>Planes de pensión</t>
  </si>
  <si>
    <t>Otras retribuciones</t>
  </si>
  <si>
    <t>Total retribuciones</t>
  </si>
  <si>
    <t>   Órganos de Gobierno</t>
  </si>
  <si>
    <t xml:space="preserve">   Máximos responsables</t>
  </si>
  <si>
    <t>   Resto de personal directivo</t>
  </si>
  <si>
    <t xml:space="preserve">   Laboral contrato indefinido</t>
  </si>
  <si>
    <t xml:space="preserve">   Laboral duración determinada</t>
  </si>
  <si>
    <t xml:space="preserve">   Otro personal</t>
  </si>
  <si>
    <t xml:space="preserve">TOTAL </t>
  </si>
  <si>
    <t>Gastos Comunes sin distribuir por grupos</t>
  </si>
  <si>
    <t>Importe</t>
  </si>
  <si>
    <t xml:space="preserve">   Acción social</t>
  </si>
  <si>
    <t xml:space="preserve">   Seguridad Social</t>
  </si>
  <si>
    <t>TOTAL GASTOS COMUNES</t>
  </si>
  <si>
    <t>Observaciones:</t>
  </si>
  <si>
    <t>F.1.2.13: Deuda viva y previsión de Vencimiento de Deuda previsto en el próximo trimestre</t>
  </si>
  <si>
    <t>CONCEPTO</t>
  </si>
  <si>
    <t>DEUDA VIVA FINAL TRIMESTRE VENCIDO</t>
  </si>
  <si>
    <t>VENCIMIENTO PREVISTO</t>
  </si>
  <si>
    <t>Abril/Julio/Octubre</t>
  </si>
  <si>
    <t>Mayo/Agosto/Noviembre</t>
  </si>
  <si>
    <t>Junio/Septiembre/Diciembre</t>
  </si>
  <si>
    <t>Deuda a corto plazo (operaciones de tesorería)</t>
  </si>
  <si>
    <t>Deuda a largo plazo</t>
  </si>
  <si>
    <t xml:space="preserve">     Emisiones de deuda</t>
  </si>
  <si>
    <t xml:space="preserve">     Operaciones con entidades de credito</t>
  </si>
  <si>
    <t xml:space="preserve">     Factoring sin recurso</t>
  </si>
  <si>
    <t xml:space="preserve">     Deuda con Administraciones publicas (FFPP) (1)</t>
  </si>
  <si>
    <t xml:space="preserve">     Otras operaciones de credito</t>
  </si>
  <si>
    <t>Avales ejecutados durante el ejercicio</t>
  </si>
  <si>
    <t xml:space="preserve">     Entidades dependientes de la corporación local (clasificadas como Admin Pub)</t>
  </si>
  <si>
    <t xml:space="preserve">     Resto de Entidades</t>
  </si>
  <si>
    <t>Avales reintegrados durante el ejercicio</t>
  </si>
  <si>
    <t>TOTAL DEUDA VIVA</t>
  </si>
  <si>
    <t>VENCIMIENTOS PREVISTOS EN EL EJERCICIO (INCLUYENDO LAS OPERACIONES PREVISTO REALIZAR HASTA 31/12/XXXX)</t>
  </si>
  <si>
    <t>Emisiones de deuda</t>
  </si>
  <si>
    <t>Operaciones con Entidades de credito</t>
  </si>
  <si>
    <t>Factoring sin recurso</t>
  </si>
  <si>
    <t>Deuda con Administraciones Publicas (FFPP) (1)</t>
  </si>
  <si>
    <t>Otras operaciones de credito</t>
  </si>
  <si>
    <t>Total vencimientos</t>
  </si>
  <si>
    <t>01/10/2017 A 31/12/2017</t>
  </si>
  <si>
    <t>F.1.2.14: Perfil de vencimiento de la deuda en los proximos 10 años (operaciones contratadas y/o previsto realizar hasta 31/12/2017)</t>
  </si>
  <si>
    <t>F.1.2.B1 Capacidad/Necesidad Financiación calculada conforme SEC</t>
  </si>
  <si>
    <t>Estimación Previsiones realizado final de ejercicio (acumulado)</t>
  </si>
  <si>
    <t>Observaciones a desviaciones anual s/Previsto, y/o a importes reflejados en el concepto</t>
  </si>
  <si>
    <t>Ingresos a efectos de Contabilidad Nacional</t>
  </si>
  <si>
    <t>Importe neto de la cifra de negocios</t>
  </si>
  <si>
    <t>Trabajo previsto realizar por la empresa para su activo</t>
  </si>
  <si>
    <t>Ingresos accesorios y otros ingresos de la gestión corriente</t>
  </si>
  <si>
    <t>Subvenciones y transferencias corrientes</t>
  </si>
  <si>
    <t>Ingresos financieros por intereses</t>
  </si>
  <si>
    <t>Ingresos de participaciones en instrumentos de patrimonio (dividendos)</t>
  </si>
  <si>
    <t>Ingresos excepcionales</t>
  </si>
  <si>
    <t>Aportaciones patrimoniales</t>
  </si>
  <si>
    <t>Subvenciones de capital a recibir</t>
  </si>
  <si>
    <t>Gastos a efectos de Contabilidad Nacional</t>
  </si>
  <si>
    <t>Aprovisionamientos</t>
  </si>
  <si>
    <t>Gastos de personal</t>
  </si>
  <si>
    <t>Otros gastos de explotación</t>
  </si>
  <si>
    <t>Gastos financieros y asimilados</t>
  </si>
  <si>
    <t>Impuesto de sociedades</t>
  </si>
  <si>
    <t>Otros impuestos</t>
  </si>
  <si>
    <t>Gastos excepcionales</t>
  </si>
  <si>
    <t>Variación del inmovilizado material e intangible de inversiones inmobiliarias de existencias</t>
  </si>
  <si>
    <t>Variación de existencias de productos terminados y en curso de fabricación de la cuenta de PyG (1)</t>
  </si>
  <si>
    <t>Aplicación de Provisiones</t>
  </si>
  <si>
    <t>Inversiones efectuadas por cuenta de de Administraciones y Entidades Públicas</t>
  </si>
  <si>
    <t>Ayudas, transferencias y subvenciones concedidas</t>
  </si>
  <si>
    <t>F.1.2.B2 Información para la aplicación de la Regla del Gasto</t>
  </si>
  <si>
    <t>Concepto (1)</t>
  </si>
  <si>
    <t>Previsión cierre final de ejercicio</t>
  </si>
  <si>
    <t>Observaciones</t>
  </si>
  <si>
    <t>Variación del Inmovilizados material e intangible de inversiones inmobiliarias de existencias</t>
  </si>
  <si>
    <t>Variación de existencias de productos terminados y en curso de fabricación de la cuenta de PyG</t>
  </si>
  <si>
    <t>Aplicación de provisiones</t>
  </si>
  <si>
    <t>Inversiones efectuadas por cuenta de la Entidad Local</t>
  </si>
  <si>
    <t>Empleos no financieros términos SEC, excepto intereses de la deuda</t>
  </si>
  <si>
    <t>( - ) Pagos por transferencias (y otras operaciones internas) a otras entidades que integran la Corporación Local (2)</t>
  </si>
  <si>
    <t>( - ) Gasto financiado con fondos finalistas procedentes de la Unión Europea o de otras Administraciones Públicas:</t>
  </si>
  <si>
    <t xml:space="preserve">            Unión Europea</t>
  </si>
  <si>
    <t xml:space="preserve">            Estado</t>
  </si>
  <si>
    <t xml:space="preserve">            Comunidad Autónoma</t>
  </si>
  <si>
    <t xml:space="preserve">            Diputaciones</t>
  </si>
  <si>
    <t xml:space="preserve">            Otras Administraciones Públicas</t>
  </si>
  <si>
    <t>Gasto computable a efectos regla de gasto</t>
  </si>
  <si>
    <t>(+/-) Incrementos / disminuciones de recaudación por cambios normativos</t>
  </si>
  <si>
    <t>Detalle de aumentos / disminuciones permanentes de racaudación por cambios normativos (art.12.4)</t>
  </si>
  <si>
    <t>Id fila</t>
  </si>
  <si>
    <t>Breve descripción del cambio normativo</t>
  </si>
  <si>
    <t>Importe Incr(+)/dismin(-) en presupuesto inicial XXXX</t>
  </si>
  <si>
    <t>Importe Incr(+)/dismin(-) en presupuesto actualizado XXXX</t>
  </si>
  <si>
    <t>Norma (s) que cambian</t>
  </si>
  <si>
    <t>Descripción inversión financieramente sostenible</t>
  </si>
  <si>
    <t>Aplicación económica</t>
  </si>
  <si>
    <t>Grupo de Programa de gasto</t>
  </si>
  <si>
    <t>Estimación de Oblig. Recon. Netas en el ejercicio</t>
  </si>
  <si>
    <t>(-) Disminución gasto computable por inversiones financieramente sostenibles (DA6 LO 9/2013)</t>
  </si>
  <si>
    <t xml:space="preserve"> </t>
  </si>
  <si>
    <t>Liquidación Ejercicio 2016</t>
  </si>
  <si>
    <t>Previsión inicial 2017</t>
  </si>
  <si>
    <t>ID3: Información adicional relativa a la Cuenta de Pérdidas y Ganancias</t>
  </si>
  <si>
    <t>IMPORTE</t>
  </si>
  <si>
    <t>VENTAS Y PRESTACIONES DE SERVICIOS (1)</t>
  </si>
  <si>
    <t>SIN INCLUIR IVA</t>
  </si>
  <si>
    <t>IVA FACTURADO</t>
  </si>
  <si>
    <t>A la Corporación Local (CL)</t>
  </si>
  <si>
    <t>A Organismos y entes dependientes de la CL (especificar)</t>
  </si>
  <si>
    <t>Resto de ventas y prestaciones de servicios</t>
  </si>
  <si>
    <t>TOTAL IMPORTE NETO CIFRA DE NEGOCIOS</t>
  </si>
  <si>
    <t>INGRESOS EXCEPCIONALES (2)</t>
  </si>
  <si>
    <t>TOTAL INGRESOS</t>
  </si>
  <si>
    <t>GASTOS EXCEPCIONALES (2)</t>
  </si>
  <si>
    <t>TOTAL GASTOS</t>
  </si>
  <si>
    <t>IMPUESTO SOBRE SOCIEDADES (3)</t>
  </si>
  <si>
    <t>Retenciones y pagos a cuenta del ejercicio</t>
  </si>
  <si>
    <t>Cuota líquida a ingresar (+) o a devolver (-) del ejercicio anterior</t>
  </si>
  <si>
    <t>1/10/2017 A 31/12/2017</t>
  </si>
  <si>
    <t>EXCESO DE SALDO QUE HABIA</t>
  </si>
  <si>
    <t>CLIENTE NO DEVUELVE FACTURA POR CIERRE DE NEGOCIO</t>
  </si>
  <si>
    <t>MAYOR SUBVENCION DE UN CONVENIO DE 2016</t>
  </si>
  <si>
    <t>EXCESO COBRO FACTURAS CLIENTES</t>
  </si>
  <si>
    <t>PUBLICACION NO CONTRATADA Y NO RECIBIDA</t>
  </si>
  <si>
    <t>ARQUEO CAJA DE LA OFICINA AYTO.</t>
  </si>
  <si>
    <t>FACTURAS NO COBRADAS</t>
  </si>
  <si>
    <t>ARQUEOS VARIOS DE OFICINAS</t>
  </si>
  <si>
    <t>PAGO 2P Y 3P DE IMPTOS SDADES 2017</t>
  </si>
  <si>
    <t>ID4: Información adicional Provisiones a largo y a corto plazo</t>
  </si>
  <si>
    <t>A LARGO PLAZO</t>
  </si>
  <si>
    <t>Saldo fin ejercicio anterior</t>
  </si>
  <si>
    <t>(+) Dotaciones</t>
  </si>
  <si>
    <t>(-) Aplicaciones</t>
  </si>
  <si>
    <t>(-) Excesos</t>
  </si>
  <si>
    <t>(+/-)Traspasos* (reclasificaciones)</t>
  </si>
  <si>
    <t>Saldo fin período actual</t>
  </si>
  <si>
    <t>(140) Provisión por retribuciones al personal</t>
  </si>
  <si>
    <t>(141) Provisión para impuestos</t>
  </si>
  <si>
    <t>(143) Provisión por desmantelamiento, retiro o rehabilitación del inmovilizado</t>
  </si>
  <si>
    <t>(142), (145), (146), (147) Otras Provisiones</t>
  </si>
  <si>
    <t>TOTAL LARGO PLAZO</t>
  </si>
  <si>
    <t>A CORTO PLAZO</t>
  </si>
  <si>
    <t>(5290) Provisión a corto plazo por retribuciones al personal</t>
  </si>
  <si>
    <t>(5291) Provisión a corto plazo para impuestos</t>
  </si>
  <si>
    <t>(5293) Provisión a corto plazo por desmantelamiento, retiro o rehabilitación del inmovilizado</t>
  </si>
  <si>
    <t>(499), (5292), (5295), (5296), (5297) Otras provisiones a corto plazo</t>
  </si>
  <si>
    <t>TOTAL CORTO PLAZO</t>
  </si>
  <si>
    <t>4T 2017</t>
  </si>
  <si>
    <t>ID5: Información adicional sobre transferencias y subvenciones recibidas</t>
  </si>
  <si>
    <t>Subvenciones, donaciones y legados imputados al Patrimonio Neto (130,131,132)</t>
  </si>
  <si>
    <t>Otro tratamiento contable (2)</t>
  </si>
  <si>
    <t>INFORMACION RELATIVA A LAS APORTACIONES DE CAPITAL Y AL PATRIMONIO, SUBVENCIONES Y TRANSFERENCIAS RECIBIDAS DE LAS AAPP Y DE OTROS (EXCEPTO DE LA UE) (1)</t>
  </si>
  <si>
    <t>Fondos Propios</t>
  </si>
  <si>
    <t>(+) Recibidas en el ejercicio (3)</t>
  </si>
  <si>
    <t>(+) Conversión de deudas a largo plazo en  subvenciones</t>
  </si>
  <si>
    <t>(-) Subvenciones traspasadas a resultados del ejercicio (746 y 747)</t>
  </si>
  <si>
    <t>(+/-) Otros movimientos  (4)</t>
  </si>
  <si>
    <t>Subvenciones, donaciones y legados a la explotación (740)</t>
  </si>
  <si>
    <t>importe</t>
  </si>
  <si>
    <t xml:space="preserve">cuenta del Plan General de Contabilidad </t>
  </si>
  <si>
    <t>Del Estado</t>
  </si>
  <si>
    <t>De la Comunidad Autónoma</t>
  </si>
  <si>
    <t>De CCLL (especificar)</t>
  </si>
  <si>
    <t>De otros (especificar)</t>
  </si>
  <si>
    <t>TOTAL</t>
  </si>
  <si>
    <t>ID6: Información adicional sobre las inversiones en activos no financieros recogidos en el balance</t>
  </si>
  <si>
    <t>Variaciones del ejercicio</t>
  </si>
  <si>
    <t>SALDO INICIAL (1)</t>
  </si>
  <si>
    <t>(+) Adquisiones (2)</t>
  </si>
  <si>
    <t>(+/-) Provisión por desmantelamiento (3)</t>
  </si>
  <si>
    <t>(+) Intereses capitalizados (4)</t>
  </si>
  <si>
    <t>(-) Amortización del ejercicio (5)</t>
  </si>
  <si>
    <t>(-/+) Deterioro o Reversión del deterioro (6)</t>
  </si>
  <si>
    <t>(-) Ventas (7)</t>
  </si>
  <si>
    <t>(+/-) Otras variaciones (especificar en observaciones) (8)</t>
  </si>
  <si>
    <t>SALDO FINAL (9)</t>
  </si>
  <si>
    <t>OBSERVACIONES (10)</t>
  </si>
  <si>
    <t>INMOVILIZADO INTANGIBLE</t>
  </si>
  <si>
    <t>INMOVILIZADO MATERIAL (excepto terrenos)</t>
  </si>
  <si>
    <t>INVERSIONES INMOBILIARIAS (excepto terrenos)</t>
  </si>
  <si>
    <t>TERRENOS</t>
  </si>
  <si>
    <t>EXISTENCIAS</t>
  </si>
  <si>
    <t>ID7: Inversiones financieras</t>
  </si>
  <si>
    <t>INVERSIONES EN INSTRUMENTOS DE PATRIMONIO (11)</t>
  </si>
  <si>
    <t>AUMENTOS (+)</t>
  </si>
  <si>
    <t>DISMINUCIONES ( - )</t>
  </si>
  <si>
    <t>ENTIDAD BENEFICIARIA (2)</t>
  </si>
  <si>
    <t>CUENTA DE BALANCE</t>
  </si>
  <si>
    <t>SALDO INICIAL (3)</t>
  </si>
  <si>
    <t>ADQUISICIONES (4)</t>
  </si>
  <si>
    <t>REVALORIZACIONES Y OTROS (5)</t>
  </si>
  <si>
    <t>ENAJENACIONES o REEMBOLSOS de préstamos concedidos (6)</t>
  </si>
  <si>
    <t>PERDIDAS DE VALOR Y OTROS (7)</t>
  </si>
  <si>
    <t>SALDO FINAL (8)</t>
  </si>
  <si>
    <t>% PARTICIPACION (a 31 de Diciembre) (9)</t>
  </si>
  <si>
    <t>RESTO DE INVERSIONES (12)</t>
  </si>
  <si>
    <t>AEROPUERTO DE VALENCIA</t>
  </si>
  <si>
    <t>DEVOLUCION FIANZA LOCAL ALQUILADO</t>
  </si>
  <si>
    <t>ESTACION AVE JOAQUIN SOROLLA</t>
  </si>
  <si>
    <t>FIANZA ADICIONALES DE LOCAL ALQUILADO</t>
  </si>
  <si>
    <t>ID9: Información de ayudas, transferencias y subvenciones concedidas</t>
  </si>
  <si>
    <t>Cuenta de Resultados (Grupo 6)</t>
  </si>
  <si>
    <t>Otro tratamiento contable</t>
  </si>
  <si>
    <t>Información relativa a las transferencias, subvenciones y ayudas otorgadas por la entidad, desglosadas entre corrientes y de capital, así como por el beneficiario de las mismas (2)</t>
  </si>
  <si>
    <t>Subvenciones de explotación</t>
  </si>
  <si>
    <t>Subvenciones de capital</t>
  </si>
  <si>
    <t>Importe registrado en contabilidad</t>
  </si>
  <si>
    <t>Cuenta del Plan General de Contabilidad</t>
  </si>
  <si>
    <t>Al Estado y sus entes dependientes clasificados en el Sector Administraciones Públicas (S.1311) (especificar)</t>
  </si>
  <si>
    <t>A la Comunidad Autónoma y sus entes dependientes clasificados en el Sector Administraciones Públicas (S.1312) (especificar)</t>
  </si>
  <si>
    <t>A Corporaciones Locales y sus entes dependientes clasificados en el Sector Administraciones Públicas (S.1313) (especificar)</t>
  </si>
  <si>
    <t>A empresas públicas no clasificadas en el Sector Administraciones Públicas</t>
  </si>
  <si>
    <t>A empresas privadas</t>
  </si>
  <si>
    <t>A otros (hogares, entidades sin fines de lucro)</t>
  </si>
  <si>
    <t>4º 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</si>
</sst>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#,##0.00_€;\(#,##0.00\)_€;&quot;- &quot;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48"/>
      <name val="Verdana"/>
      <family val="2"/>
    </font>
    <font>
      <b/>
      <sz val="10"/>
      <color indexed="48"/>
      <name val="Verdana"/>
      <family val="2"/>
    </font>
    <font>
      <b/>
      <sz val="9"/>
      <name val="Verdana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color rgb="FF3366FF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sz val="8"/>
      <name val="Arial"/>
      <family val="2"/>
    </font>
    <font>
      <sz val="9"/>
      <color rgb="FF3366FF"/>
      <name val="Verdana"/>
      <family val="2"/>
    </font>
    <font>
      <sz val="8"/>
      <name val="Verdana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u/>
      <sz val="9"/>
      <name val="Verdana"/>
      <family val="2"/>
    </font>
    <font>
      <sz val="9"/>
      <color theme="1"/>
      <name val="Verdana"/>
      <family val="2"/>
    </font>
    <font>
      <b/>
      <u/>
      <sz val="9"/>
      <color theme="1"/>
      <name val="Verdana"/>
      <family val="2"/>
    </font>
    <font>
      <b/>
      <sz val="11"/>
      <color rgb="FF3366FF"/>
      <name val="Verdana"/>
      <family val="2"/>
    </font>
    <font>
      <b/>
      <sz val="11"/>
      <color indexed="48"/>
      <name val="Verdana"/>
      <family val="2"/>
    </font>
    <font>
      <sz val="11"/>
      <name val="Arial"/>
      <family val="2"/>
    </font>
    <font>
      <b/>
      <sz val="11"/>
      <name val="Verdana"/>
      <family val="2"/>
    </font>
    <font>
      <sz val="11"/>
      <name val="Verdana"/>
      <family val="2"/>
    </font>
    <font>
      <b/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A6CEE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1"/>
        <bgColor indexed="64"/>
      </patternFill>
    </fill>
  </fills>
  <borders count="46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/>
      <diagonal/>
    </border>
    <border>
      <left/>
      <right/>
      <top/>
      <bottom style="medium">
        <color rgb="FF99CCFF"/>
      </bottom>
      <diagonal/>
    </border>
    <border>
      <left/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thick">
        <color indexed="64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/>
      <bottom style="medium">
        <color rgb="FF99CCFF"/>
      </bottom>
      <diagonal/>
    </border>
    <border>
      <left style="medium">
        <color rgb="FF99CCFF"/>
      </left>
      <right/>
      <top style="medium">
        <color rgb="FF99CCFF"/>
      </top>
      <bottom/>
      <diagonal/>
    </border>
    <border>
      <left/>
      <right style="medium">
        <color rgb="FF99CCFF"/>
      </right>
      <top style="medium">
        <color rgb="FF99CCFF"/>
      </top>
      <bottom/>
      <diagonal/>
    </border>
    <border>
      <left style="medium">
        <color rgb="FF99CCFF"/>
      </left>
      <right style="medium">
        <color rgb="FF99CCFF"/>
      </right>
      <top/>
      <bottom/>
      <diagonal/>
    </border>
    <border>
      <left style="medium">
        <color rgb="FF99CCFF"/>
      </left>
      <right style="medium">
        <color rgb="FF99CCFF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99CCFF"/>
      </left>
      <right/>
      <top style="medium">
        <color rgb="FF99CCFF"/>
      </top>
      <bottom style="thin">
        <color indexed="64"/>
      </bottom>
      <diagonal/>
    </border>
    <border>
      <left style="thick">
        <color theme="3"/>
      </left>
      <right style="medium">
        <color rgb="FF99CCFF"/>
      </right>
      <top style="thick">
        <color theme="3"/>
      </top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thick">
        <color theme="3"/>
      </top>
      <bottom style="medium">
        <color rgb="FF99CCFF"/>
      </bottom>
      <diagonal/>
    </border>
    <border>
      <left style="medium">
        <color rgb="FF99CCFF"/>
      </left>
      <right style="thick">
        <color theme="3"/>
      </right>
      <top style="thick">
        <color theme="3"/>
      </top>
      <bottom style="medium">
        <color rgb="FF99CCFF"/>
      </bottom>
      <diagonal/>
    </border>
    <border>
      <left style="thick">
        <color theme="3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 style="thick">
        <color theme="3"/>
      </right>
      <top style="medium">
        <color rgb="FF99CCFF"/>
      </top>
      <bottom style="medium">
        <color rgb="FF99CCFF"/>
      </bottom>
      <diagonal/>
    </border>
    <border>
      <left style="thick">
        <color theme="3"/>
      </left>
      <right style="medium">
        <color rgb="FF99CCFF"/>
      </right>
      <top style="medium">
        <color rgb="FF99CCFF"/>
      </top>
      <bottom style="thick">
        <color theme="3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thick">
        <color theme="3"/>
      </bottom>
      <diagonal/>
    </border>
    <border>
      <left style="medium">
        <color rgb="FF99CCFF"/>
      </left>
      <right style="thick">
        <color theme="3"/>
      </right>
      <top style="medium">
        <color rgb="FF99CCFF"/>
      </top>
      <bottom style="thick">
        <color theme="3"/>
      </bottom>
      <diagonal/>
    </border>
    <border>
      <left style="thick">
        <color theme="3"/>
      </left>
      <right style="medium">
        <color rgb="FF99CCFF"/>
      </right>
      <top style="thick">
        <color theme="3"/>
      </top>
      <bottom style="thick">
        <color theme="3"/>
      </bottom>
      <diagonal/>
    </border>
    <border>
      <left style="medium">
        <color rgb="FF99CCFF"/>
      </left>
      <right style="medium">
        <color rgb="FF99CCFF"/>
      </right>
      <top style="thick">
        <color theme="3"/>
      </top>
      <bottom style="thick">
        <color theme="3"/>
      </bottom>
      <diagonal/>
    </border>
    <border>
      <left style="medium">
        <color rgb="FF99CCFF"/>
      </left>
      <right style="thick">
        <color theme="3"/>
      </right>
      <top style="thick">
        <color theme="3"/>
      </top>
      <bottom style="thick">
        <color theme="3"/>
      </bottom>
      <diagonal/>
    </border>
  </borders>
  <cellStyleXfs count="8">
    <xf numFmtId="0" fontId="0" fillId="0" borderId="0"/>
    <xf numFmtId="43" fontId="17" fillId="0" borderId="0" applyFont="0" applyFill="0" applyBorder="0" applyAlignment="0" applyProtection="0"/>
    <xf numFmtId="0" fontId="1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47">
    <xf numFmtId="0" fontId="0" fillId="0" borderId="0" xfId="0"/>
    <xf numFmtId="0" fontId="0" fillId="0" borderId="0" xfId="0" applyProtection="1"/>
    <xf numFmtId="0" fontId="7" fillId="3" borderId="1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0" fillId="0" borderId="4" xfId="0" applyBorder="1" applyProtection="1"/>
    <xf numFmtId="0" fontId="8" fillId="5" borderId="6" xfId="0" applyNumberFormat="1" applyFont="1" applyFill="1" applyBorder="1" applyAlignment="1" applyProtection="1">
      <alignment vertical="center" wrapText="1"/>
    </xf>
    <xf numFmtId="0" fontId="11" fillId="2" borderId="10" xfId="0" applyNumberFormat="1" applyFont="1" applyFill="1" applyBorder="1" applyAlignment="1" applyProtection="1">
      <alignment horizontal="center" vertical="center" wrapText="1"/>
    </xf>
    <xf numFmtId="4" fontId="8" fillId="3" borderId="6" xfId="0" applyNumberFormat="1" applyFont="1" applyFill="1" applyBorder="1" applyAlignment="1" applyProtection="1">
      <alignment vertical="center" wrapText="1"/>
    </xf>
    <xf numFmtId="0" fontId="12" fillId="5" borderId="6" xfId="0" applyNumberFormat="1" applyFont="1" applyFill="1" applyBorder="1" applyAlignment="1" applyProtection="1">
      <alignment horizontal="center" vertical="center" wrapText="1"/>
    </xf>
    <xf numFmtId="0" fontId="11" fillId="5" borderId="6" xfId="0" applyNumberFormat="1" applyFont="1" applyFill="1" applyBorder="1" applyAlignment="1" applyProtection="1">
      <alignment horizontal="left" vertical="center" wrapText="1"/>
    </xf>
    <xf numFmtId="4" fontId="0" fillId="0" borderId="6" xfId="0" applyNumberFormat="1" applyFont="1" applyFill="1" applyBorder="1" applyAlignment="1" applyProtection="1">
      <alignment horizontal="right" vertical="center"/>
      <protection locked="0"/>
    </xf>
    <xf numFmtId="4" fontId="13" fillId="2" borderId="1" xfId="0" applyNumberFormat="1" applyFont="1" applyFill="1" applyBorder="1" applyAlignment="1" applyProtection="1">
      <alignment vertical="center" wrapText="1"/>
    </xf>
    <xf numFmtId="4" fontId="13" fillId="2" borderId="6" xfId="0" applyNumberFormat="1" applyFont="1" applyFill="1" applyBorder="1" applyAlignment="1" applyProtection="1">
      <alignment horizontal="right" vertical="center" wrapText="1"/>
    </xf>
    <xf numFmtId="0" fontId="14" fillId="0" borderId="11" xfId="0" applyFont="1" applyBorder="1" applyProtection="1"/>
    <xf numFmtId="0" fontId="14" fillId="0" borderId="0" xfId="0" applyFont="1" applyBorder="1" applyAlignment="1" applyProtection="1">
      <alignment wrapText="1"/>
    </xf>
    <xf numFmtId="0" fontId="0" fillId="0" borderId="0" xfId="0" applyBorder="1" applyProtection="1"/>
    <xf numFmtId="4" fontId="0" fillId="5" borderId="6" xfId="0" applyNumberFormat="1" applyFont="1" applyFill="1" applyBorder="1" applyAlignment="1" applyProtection="1">
      <alignment horizontal="right" vertical="center"/>
    </xf>
    <xf numFmtId="0" fontId="15" fillId="5" borderId="6" xfId="0" applyNumberFormat="1" applyFont="1" applyFill="1" applyBorder="1" applyAlignment="1" applyProtection="1">
      <alignment horizontal="left" vertical="center" wrapText="1"/>
    </xf>
    <xf numFmtId="0" fontId="16" fillId="0" borderId="0" xfId="0" applyFont="1" applyAlignment="1" applyProtection="1">
      <alignment horizontal="left" wrapText="1"/>
    </xf>
    <xf numFmtId="14" fontId="11" fillId="2" borderId="10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 applyProtection="1"/>
    <xf numFmtId="0" fontId="0" fillId="0" borderId="0" xfId="0" applyFill="1" applyProtection="1"/>
    <xf numFmtId="43" fontId="0" fillId="0" borderId="0" xfId="1" applyFont="1" applyProtection="1"/>
    <xf numFmtId="4" fontId="12" fillId="5" borderId="6" xfId="0" applyNumberFormat="1" applyFont="1" applyFill="1" applyBorder="1" applyAlignment="1" applyProtection="1">
      <alignment vertical="center" wrapText="1"/>
    </xf>
    <xf numFmtId="4" fontId="13" fillId="2" borderId="6" xfId="0" applyNumberFormat="1" applyFont="1" applyFill="1" applyBorder="1" applyAlignment="1" applyProtection="1">
      <alignment horizontal="left" vertical="center" wrapText="1"/>
    </xf>
    <xf numFmtId="4" fontId="13" fillId="0" borderId="6" xfId="0" applyNumberFormat="1" applyFont="1" applyFill="1" applyBorder="1" applyAlignment="1" applyProtection="1">
      <alignment horizontal="right" vertical="center" wrapText="1"/>
      <protection locked="0"/>
    </xf>
    <xf numFmtId="4" fontId="13" fillId="5" borderId="6" xfId="0" applyNumberFormat="1" applyFont="1" applyFill="1" applyBorder="1" applyAlignment="1" applyProtection="1">
      <alignment horizontal="right" vertical="center" wrapText="1"/>
    </xf>
    <xf numFmtId="0" fontId="9" fillId="0" borderId="0" xfId="0" applyFont="1" applyProtection="1"/>
    <xf numFmtId="0" fontId="14" fillId="0" borderId="0" xfId="0" applyFont="1" applyProtection="1"/>
    <xf numFmtId="0" fontId="11" fillId="2" borderId="10" xfId="0" applyNumberFormat="1" applyFont="1" applyFill="1" applyBorder="1" applyAlignment="1" applyProtection="1">
      <alignment horizontal="center" vertical="center" wrapText="1"/>
    </xf>
    <xf numFmtId="0" fontId="11" fillId="2" borderId="10" xfId="0" applyNumberFormat="1" applyFont="1" applyFill="1" applyBorder="1" applyAlignment="1" applyProtection="1">
      <alignment horizontal="center" vertical="center" wrapText="1"/>
    </xf>
    <xf numFmtId="0" fontId="6" fillId="2" borderId="1" xfId="2" applyNumberFormat="1" applyFont="1" applyFill="1" applyBorder="1" applyAlignment="1" applyProtection="1">
      <alignment vertical="center"/>
    </xf>
    <xf numFmtId="0" fontId="6" fillId="2" borderId="2" xfId="2" applyNumberFormat="1" applyFont="1" applyFill="1" applyBorder="1" applyAlignment="1" applyProtection="1">
      <alignment vertical="center" wrapText="1"/>
    </xf>
    <xf numFmtId="0" fontId="17" fillId="0" borderId="0" xfId="2" applyProtection="1"/>
    <xf numFmtId="0" fontId="7" fillId="3" borderId="1" xfId="2" applyNumberFormat="1" applyFont="1" applyFill="1" applyBorder="1" applyAlignment="1" applyProtection="1">
      <alignment vertical="center" wrapText="1"/>
    </xf>
    <xf numFmtId="0" fontId="7" fillId="3" borderId="2" xfId="2" applyNumberFormat="1" applyFont="1" applyFill="1" applyBorder="1" applyAlignment="1" applyProtection="1">
      <alignment vertical="center" wrapText="1"/>
    </xf>
    <xf numFmtId="0" fontId="17" fillId="0" borderId="4" xfId="2" applyBorder="1" applyProtection="1"/>
    <xf numFmtId="0" fontId="8" fillId="5" borderId="1" xfId="2" applyNumberFormat="1" applyFont="1" applyFill="1" applyBorder="1" applyAlignment="1" applyProtection="1">
      <alignment vertical="center" wrapText="1"/>
    </xf>
    <xf numFmtId="0" fontId="12" fillId="0" borderId="0" xfId="2" applyFont="1" applyFill="1" applyProtection="1"/>
    <xf numFmtId="0" fontId="21" fillId="0" borderId="0" xfId="2" applyFont="1" applyFill="1" applyProtection="1"/>
    <xf numFmtId="0" fontId="22" fillId="0" borderId="0" xfId="2" applyFont="1" applyFill="1" applyProtection="1"/>
    <xf numFmtId="0" fontId="22" fillId="0" borderId="0" xfId="2" applyFont="1" applyFill="1" applyBorder="1" applyAlignment="1" applyProtection="1">
      <alignment wrapText="1"/>
    </xf>
    <xf numFmtId="0" fontId="11" fillId="5" borderId="1" xfId="2" applyNumberFormat="1" applyFont="1" applyFill="1" applyBorder="1" applyAlignment="1" applyProtection="1">
      <alignment vertical="center" wrapText="1"/>
    </xf>
    <xf numFmtId="4" fontId="22" fillId="5" borderId="6" xfId="2" applyNumberFormat="1" applyFont="1" applyFill="1" applyBorder="1" applyAlignment="1" applyProtection="1">
      <alignment horizontal="right" vertical="center"/>
    </xf>
    <xf numFmtId="0" fontId="22" fillId="0" borderId="0" xfId="2" applyFont="1" applyProtection="1"/>
    <xf numFmtId="0" fontId="23" fillId="0" borderId="0" xfId="2" applyFont="1" applyProtection="1"/>
    <xf numFmtId="0" fontId="11" fillId="2" borderId="10" xfId="2" applyNumberFormat="1" applyFont="1" applyFill="1" applyBorder="1" applyAlignment="1" applyProtection="1">
      <alignment horizontal="center" vertical="center" wrapText="1"/>
    </xf>
    <xf numFmtId="0" fontId="11" fillId="5" borderId="6" xfId="2" applyNumberFormat="1" applyFont="1" applyFill="1" applyBorder="1" applyAlignment="1" applyProtection="1">
      <alignment vertical="center" wrapText="1"/>
    </xf>
    <xf numFmtId="0" fontId="17" fillId="0" borderId="6" xfId="2" applyNumberFormat="1" applyFont="1" applyFill="1" applyBorder="1" applyAlignment="1" applyProtection="1">
      <alignment horizontal="right" vertical="center"/>
      <protection locked="0"/>
    </xf>
    <xf numFmtId="4" fontId="17" fillId="0" borderId="6" xfId="2" applyNumberFormat="1" applyFont="1" applyFill="1" applyBorder="1" applyAlignment="1" applyProtection="1">
      <alignment horizontal="right" vertical="center"/>
      <protection locked="0"/>
    </xf>
    <xf numFmtId="4" fontId="17" fillId="6" borderId="6" xfId="2" applyNumberFormat="1" applyFont="1" applyFill="1" applyBorder="1" applyAlignment="1" applyProtection="1">
      <alignment horizontal="right" vertical="center"/>
    </xf>
    <xf numFmtId="0" fontId="11" fillId="5" borderId="6" xfId="2" applyNumberFormat="1" applyFont="1" applyFill="1" applyBorder="1" applyAlignment="1" applyProtection="1">
      <alignment horizontal="left" vertical="center" wrapText="1"/>
    </xf>
    <xf numFmtId="4" fontId="24" fillId="2" borderId="6" xfId="2" applyNumberFormat="1" applyFont="1" applyFill="1" applyBorder="1" applyAlignment="1" applyProtection="1">
      <alignment horizontal="left" vertical="center" wrapText="1"/>
    </xf>
    <xf numFmtId="0" fontId="13" fillId="2" borderId="6" xfId="2" applyNumberFormat="1" applyFont="1" applyFill="1" applyBorder="1" applyAlignment="1" applyProtection="1">
      <alignment horizontal="right" vertical="center" wrapText="1"/>
    </xf>
    <xf numFmtId="4" fontId="13" fillId="2" borderId="6" xfId="2" applyNumberFormat="1" applyFont="1" applyFill="1" applyBorder="1" applyAlignment="1" applyProtection="1">
      <alignment horizontal="right" vertical="center" wrapText="1"/>
    </xf>
    <xf numFmtId="0" fontId="11" fillId="2" borderId="6" xfId="2" applyNumberFormat="1" applyFont="1" applyFill="1" applyBorder="1" applyAlignment="1" applyProtection="1">
      <alignment horizontal="center" vertical="center" wrapText="1"/>
    </xf>
    <xf numFmtId="0" fontId="22" fillId="0" borderId="26" xfId="2" applyFont="1" applyBorder="1" applyAlignment="1" applyProtection="1">
      <alignment horizontal="left" vertical="top"/>
      <protection locked="0"/>
    </xf>
    <xf numFmtId="0" fontId="22" fillId="0" borderId="27" xfId="2" applyFont="1" applyBorder="1" applyAlignment="1" applyProtection="1">
      <alignment horizontal="left" vertical="top"/>
      <protection locked="0"/>
    </xf>
    <xf numFmtId="0" fontId="22" fillId="0" borderId="28" xfId="2" applyFont="1" applyBorder="1" applyAlignment="1" applyProtection="1">
      <alignment horizontal="left" vertical="top"/>
      <protection locked="0"/>
    </xf>
    <xf numFmtId="0" fontId="22" fillId="0" borderId="29" xfId="2" applyFont="1" applyBorder="1" applyAlignment="1" applyProtection="1">
      <alignment horizontal="left" vertical="top"/>
      <protection locked="0"/>
    </xf>
    <xf numFmtId="0" fontId="22" fillId="0" borderId="0" xfId="2" applyFont="1" applyBorder="1" applyAlignment="1" applyProtection="1">
      <alignment horizontal="left" vertical="top"/>
      <protection locked="0"/>
    </xf>
    <xf numFmtId="0" fontId="22" fillId="0" borderId="30" xfId="2" applyFont="1" applyBorder="1" applyAlignment="1" applyProtection="1">
      <alignment horizontal="left" vertical="top"/>
      <protection locked="0"/>
    </xf>
    <xf numFmtId="0" fontId="17" fillId="0" borderId="0" xfId="2" applyFill="1" applyProtection="1"/>
    <xf numFmtId="0" fontId="22" fillId="0" borderId="31" xfId="2" applyFont="1" applyBorder="1" applyAlignment="1" applyProtection="1">
      <alignment horizontal="left" vertical="top"/>
      <protection locked="0"/>
    </xf>
    <xf numFmtId="0" fontId="22" fillId="0" borderId="32" xfId="2" applyFont="1" applyBorder="1" applyAlignment="1" applyProtection="1">
      <alignment horizontal="left" vertical="top"/>
      <protection locked="0"/>
    </xf>
    <xf numFmtId="0" fontId="22" fillId="0" borderId="33" xfId="2" applyFont="1" applyBorder="1" applyAlignment="1" applyProtection="1">
      <alignment horizontal="left" vertical="top"/>
      <protection locked="0"/>
    </xf>
    <xf numFmtId="0" fontId="17" fillId="0" borderId="0" xfId="2" applyFill="1" applyBorder="1" applyProtection="1"/>
    <xf numFmtId="0" fontId="5" fillId="0" borderId="0" xfId="3" applyProtection="1"/>
    <xf numFmtId="0" fontId="8" fillId="5" borderId="1" xfId="3" applyNumberFormat="1" applyFont="1" applyFill="1" applyBorder="1" applyAlignment="1" applyProtection="1">
      <alignment horizontal="left" vertical="center" wrapText="1"/>
    </xf>
    <xf numFmtId="0" fontId="6" fillId="2" borderId="6" xfId="3" applyNumberFormat="1" applyFont="1" applyFill="1" applyBorder="1" applyAlignment="1" applyProtection="1">
      <alignment horizontal="center" vertical="center" wrapText="1"/>
    </xf>
    <xf numFmtId="0" fontId="8" fillId="5" borderId="6" xfId="3" applyNumberFormat="1" applyFont="1" applyFill="1" applyBorder="1" applyAlignment="1" applyProtection="1">
      <alignment vertical="center" wrapText="1"/>
    </xf>
    <xf numFmtId="4" fontId="5" fillId="0" borderId="6" xfId="3" applyNumberFormat="1" applyFont="1" applyFill="1" applyBorder="1" applyAlignment="1" applyProtection="1">
      <alignment horizontal="right" vertical="center"/>
      <protection locked="0"/>
    </xf>
    <xf numFmtId="4" fontId="5" fillId="5" borderId="6" xfId="3" applyNumberFormat="1" applyFont="1" applyFill="1" applyBorder="1" applyAlignment="1" applyProtection="1">
      <alignment horizontal="right" vertical="center"/>
    </xf>
    <xf numFmtId="0" fontId="12" fillId="5" borderId="6" xfId="3" applyNumberFormat="1" applyFont="1" applyFill="1" applyBorder="1" applyAlignment="1" applyProtection="1">
      <alignment vertical="center" wrapText="1"/>
    </xf>
    <xf numFmtId="0" fontId="7" fillId="2" borderId="1" xfId="3" applyNumberFormat="1" applyFont="1" applyFill="1" applyBorder="1" applyAlignment="1" applyProtection="1">
      <alignment horizontal="left" vertical="center" wrapText="1"/>
    </xf>
    <xf numFmtId="4" fontId="13" fillId="2" borderId="1" xfId="3" applyNumberFormat="1" applyFont="1" applyFill="1" applyBorder="1" applyAlignment="1" applyProtection="1">
      <alignment horizontal="right" vertical="center" wrapText="1"/>
    </xf>
    <xf numFmtId="0" fontId="5" fillId="0" borderId="0" xfId="3" applyAlignment="1" applyProtection="1">
      <alignment vertical="center"/>
    </xf>
    <xf numFmtId="0" fontId="5" fillId="0" borderId="0" xfId="3" applyAlignment="1" applyProtection="1">
      <alignment vertical="center" wrapText="1"/>
    </xf>
    <xf numFmtId="0" fontId="16" fillId="0" borderId="0" xfId="3" applyFont="1" applyAlignment="1" applyProtection="1">
      <alignment vertical="center" wrapText="1"/>
    </xf>
    <xf numFmtId="4" fontId="13" fillId="2" borderId="6" xfId="3" applyNumberFormat="1" applyFont="1" applyFill="1" applyBorder="1" applyAlignment="1" applyProtection="1">
      <alignment horizontal="right" vertical="center" wrapText="1"/>
    </xf>
    <xf numFmtId="0" fontId="11" fillId="2" borderId="34" xfId="0" applyNumberFormat="1" applyFont="1" applyFill="1" applyBorder="1" applyAlignment="1" applyProtection="1">
      <alignment horizontal="center" vertical="center" wrapText="1"/>
    </xf>
    <xf numFmtId="4" fontId="8" fillId="3" borderId="1" xfId="0" applyNumberFormat="1" applyFont="1" applyFill="1" applyBorder="1" applyAlignment="1" applyProtection="1">
      <alignment horizontal="left" vertical="center" wrapText="1"/>
    </xf>
    <xf numFmtId="0" fontId="8" fillId="3" borderId="6" xfId="0" applyNumberFormat="1" applyFont="1" applyFill="1" applyBorder="1" applyAlignment="1" applyProtection="1">
      <alignment vertical="center" wrapText="1"/>
    </xf>
    <xf numFmtId="0" fontId="12" fillId="5" borderId="6" xfId="0" applyNumberFormat="1" applyFont="1" applyFill="1" applyBorder="1" applyAlignment="1" applyProtection="1">
      <alignment vertical="center" wrapText="1"/>
    </xf>
    <xf numFmtId="0" fontId="0" fillId="0" borderId="6" xfId="0" applyNumberFormat="1" applyFont="1" applyFill="1" applyBorder="1" applyAlignment="1" applyProtection="1">
      <alignment horizontal="left" vertical="center"/>
      <protection locked="0"/>
    </xf>
    <xf numFmtId="0" fontId="14" fillId="0" borderId="0" xfId="0" applyFont="1" applyAlignment="1" applyProtection="1"/>
    <xf numFmtId="0" fontId="0" fillId="0" borderId="0" xfId="0" applyAlignment="1" applyProtection="1">
      <alignment wrapText="1"/>
    </xf>
    <xf numFmtId="43" fontId="26" fillId="0" borderId="0" xfId="1" applyFont="1" applyProtection="1"/>
    <xf numFmtId="0" fontId="26" fillId="0" borderId="0" xfId="0" applyFont="1" applyProtection="1"/>
    <xf numFmtId="0" fontId="25" fillId="3" borderId="1" xfId="0" applyNumberFormat="1" applyFont="1" applyFill="1" applyBorder="1" applyAlignment="1" applyProtection="1">
      <alignment vertical="center" wrapText="1"/>
    </xf>
    <xf numFmtId="0" fontId="25" fillId="3" borderId="2" xfId="0" applyNumberFormat="1" applyFont="1" applyFill="1" applyBorder="1" applyAlignment="1" applyProtection="1">
      <alignment vertical="center" wrapText="1"/>
    </xf>
    <xf numFmtId="0" fontId="26" fillId="0" borderId="0" xfId="0" applyFont="1" applyFill="1" applyProtection="1"/>
    <xf numFmtId="0" fontId="27" fillId="5" borderId="6" xfId="0" applyNumberFormat="1" applyFont="1" applyFill="1" applyBorder="1" applyAlignment="1" applyProtection="1">
      <alignment vertical="center" wrapText="1"/>
    </xf>
    <xf numFmtId="0" fontId="24" fillId="2" borderId="10" xfId="0" applyNumberFormat="1" applyFont="1" applyFill="1" applyBorder="1" applyAlignment="1" applyProtection="1">
      <alignment horizontal="center" vertical="center" wrapText="1"/>
    </xf>
    <xf numFmtId="0" fontId="28" fillId="5" borderId="6" xfId="0" applyNumberFormat="1" applyFont="1" applyFill="1" applyBorder="1" applyAlignment="1" applyProtection="1">
      <alignment horizontal="center" vertical="center" wrapText="1"/>
    </xf>
    <xf numFmtId="0" fontId="24" fillId="5" borderId="6" xfId="0" applyNumberFormat="1" applyFont="1" applyFill="1" applyBorder="1" applyAlignment="1" applyProtection="1">
      <alignment horizontal="left" vertical="center" wrapText="1"/>
    </xf>
    <xf numFmtId="164" fontId="26" fillId="0" borderId="6" xfId="0" applyNumberFormat="1" applyFont="1" applyFill="1" applyBorder="1" applyAlignment="1" applyProtection="1">
      <alignment horizontal="right" vertical="center"/>
      <protection locked="0"/>
    </xf>
    <xf numFmtId="4" fontId="27" fillId="2" borderId="1" xfId="0" applyNumberFormat="1" applyFont="1" applyFill="1" applyBorder="1" applyAlignment="1" applyProtection="1">
      <alignment vertical="center" wrapText="1"/>
    </xf>
    <xf numFmtId="164" fontId="27" fillId="2" borderId="6" xfId="0" applyNumberFormat="1" applyFont="1" applyFill="1" applyBorder="1" applyAlignment="1" applyProtection="1">
      <alignment horizontal="right" vertical="center" wrapText="1"/>
    </xf>
    <xf numFmtId="43" fontId="26" fillId="0" borderId="0" xfId="0" applyNumberFormat="1" applyFont="1" applyProtection="1"/>
    <xf numFmtId="4" fontId="27" fillId="2" borderId="12" xfId="0" applyNumberFormat="1" applyFont="1" applyFill="1" applyBorder="1" applyAlignment="1" applyProtection="1">
      <alignment vertical="center" wrapText="1"/>
    </xf>
    <xf numFmtId="164" fontId="27" fillId="2" borderId="12" xfId="0" applyNumberFormat="1" applyFont="1" applyFill="1" applyBorder="1" applyAlignment="1" applyProtection="1">
      <alignment vertical="center" wrapText="1"/>
    </xf>
    <xf numFmtId="4" fontId="27" fillId="2" borderId="13" xfId="0" applyNumberFormat="1" applyFont="1" applyFill="1" applyBorder="1" applyAlignment="1" applyProtection="1">
      <alignment vertical="center" wrapText="1"/>
    </xf>
    <xf numFmtId="164" fontId="27" fillId="2" borderId="14" xfId="0" applyNumberFormat="1" applyFont="1" applyFill="1" applyBorder="1" applyAlignment="1" applyProtection="1">
      <alignment horizontal="right" vertical="center" wrapText="1"/>
    </xf>
    <xf numFmtId="4" fontId="26" fillId="0" borderId="0" xfId="0" applyNumberFormat="1" applyFont="1" applyProtection="1"/>
    <xf numFmtId="164" fontId="8" fillId="3" borderId="6" xfId="0" applyNumberFormat="1" applyFont="1" applyFill="1" applyBorder="1" applyAlignment="1" applyProtection="1">
      <alignment vertical="center" wrapText="1"/>
    </xf>
    <xf numFmtId="0" fontId="0" fillId="0" borderId="6" xfId="0" applyNumberFormat="1" applyFont="1" applyFill="1" applyBorder="1" applyAlignment="1" applyProtection="1">
      <alignment horizontal="left" vertical="top" wrapText="1"/>
      <protection locked="0"/>
    </xf>
    <xf numFmtId="0" fontId="13" fillId="2" borderId="6" xfId="0" applyNumberFormat="1" applyFont="1" applyFill="1" applyBorder="1" applyAlignment="1" applyProtection="1">
      <alignment horizontal="left" vertical="top" wrapText="1"/>
      <protection locked="0"/>
    </xf>
    <xf numFmtId="0" fontId="0" fillId="5" borderId="6" xfId="0" applyNumberFormat="1" applyFont="1" applyFill="1" applyBorder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29" fillId="0" borderId="0" xfId="0" applyFont="1" applyProtection="1"/>
    <xf numFmtId="0" fontId="6" fillId="2" borderId="6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NumberFormat="1" applyFont="1" applyFill="1" applyBorder="1" applyAlignment="1" applyProtection="1">
      <alignment horizontal="right" vertical="center"/>
      <protection locked="0"/>
    </xf>
    <xf numFmtId="0" fontId="17" fillId="0" borderId="6" xfId="0" applyNumberFormat="1" applyFont="1" applyFill="1" applyBorder="1" applyAlignment="1" applyProtection="1">
      <alignment horizontal="left" vertical="top" wrapText="1"/>
      <protection locked="0"/>
    </xf>
    <xf numFmtId="0" fontId="6" fillId="2" borderId="6" xfId="0" applyNumberFormat="1" applyFont="1" applyFill="1" applyBorder="1" applyAlignment="1" applyProtection="1">
      <alignment horizontal="left" vertical="center" wrapText="1"/>
    </xf>
    <xf numFmtId="4" fontId="0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left" vertical="center" wrapText="1"/>
    </xf>
    <xf numFmtId="0" fontId="0" fillId="0" borderId="6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 applyFont="1" applyFill="1" applyBorder="1" applyAlignment="1" applyProtection="1">
      <alignment horizontal="right" vertical="center"/>
    </xf>
    <xf numFmtId="0" fontId="4" fillId="0" borderId="0" xfId="4" applyProtection="1"/>
    <xf numFmtId="0" fontId="8" fillId="5" borderId="1" xfId="4" applyNumberFormat="1" applyFont="1" applyFill="1" applyBorder="1" applyAlignment="1" applyProtection="1">
      <alignment horizontal="left" vertical="center" wrapText="1"/>
    </xf>
    <xf numFmtId="0" fontId="6" fillId="2" borderId="6" xfId="4" applyNumberFormat="1" applyFont="1" applyFill="1" applyBorder="1" applyAlignment="1" applyProtection="1">
      <alignment vertical="center" wrapText="1"/>
    </xf>
    <xf numFmtId="0" fontId="6" fillId="2" borderId="13" xfId="4" applyNumberFormat="1" applyFont="1" applyFill="1" applyBorder="1" applyAlignment="1" applyProtection="1">
      <alignment horizontal="center" vertical="center" wrapText="1"/>
    </xf>
    <xf numFmtId="0" fontId="6" fillId="2" borderId="14" xfId="4" applyNumberFormat="1" applyFont="1" applyFill="1" applyBorder="1" applyAlignment="1" applyProtection="1">
      <alignment horizontal="center" vertical="center" wrapText="1"/>
    </xf>
    <xf numFmtId="0" fontId="12" fillId="5" borderId="6" xfId="4" applyNumberFormat="1" applyFont="1" applyFill="1" applyBorder="1" applyAlignment="1" applyProtection="1">
      <alignment vertical="center" wrapText="1"/>
    </xf>
    <xf numFmtId="4" fontId="4" fillId="0" borderId="6" xfId="4" applyNumberFormat="1" applyFont="1" applyFill="1" applyBorder="1" applyAlignment="1" applyProtection="1">
      <alignment horizontal="right" vertical="center"/>
      <protection locked="0"/>
    </xf>
    <xf numFmtId="49" fontId="4" fillId="0" borderId="6" xfId="4" applyNumberFormat="1" applyFont="1" applyFill="1" applyBorder="1" applyAlignment="1" applyProtection="1">
      <alignment horizontal="right" vertical="center"/>
      <protection locked="0"/>
    </xf>
    <xf numFmtId="0" fontId="7" fillId="2" borderId="1" xfId="4" applyNumberFormat="1" applyFont="1" applyFill="1" applyBorder="1" applyAlignment="1" applyProtection="1">
      <alignment horizontal="left" vertical="center" wrapText="1"/>
    </xf>
    <xf numFmtId="4" fontId="13" fillId="2" borderId="1" xfId="4" applyNumberFormat="1" applyFont="1" applyFill="1" applyBorder="1" applyAlignment="1" applyProtection="1">
      <alignment horizontal="right" vertical="center" wrapText="1"/>
    </xf>
    <xf numFmtId="4" fontId="13" fillId="2" borderId="6" xfId="4" applyNumberFormat="1" applyFont="1" applyFill="1" applyBorder="1" applyAlignment="1" applyProtection="1">
      <alignment horizontal="right" vertical="center" wrapText="1"/>
    </xf>
    <xf numFmtId="49" fontId="13" fillId="2" borderId="6" xfId="4" applyNumberFormat="1" applyFont="1" applyFill="1" applyBorder="1" applyAlignment="1" applyProtection="1">
      <alignment horizontal="right" vertical="center" wrapText="1"/>
    </xf>
    <xf numFmtId="0" fontId="6" fillId="2" borderId="1" xfId="4" applyNumberFormat="1" applyFont="1" applyFill="1" applyBorder="1" applyAlignment="1" applyProtection="1">
      <alignment horizontal="center" vertical="center" wrapText="1"/>
    </xf>
    <xf numFmtId="0" fontId="6" fillId="2" borderId="6" xfId="4" applyNumberFormat="1" applyFont="1" applyFill="1" applyBorder="1" applyAlignment="1" applyProtection="1">
      <alignment horizontal="center" vertical="center" wrapText="1"/>
    </xf>
    <xf numFmtId="0" fontId="6" fillId="0" borderId="0" xfId="4" applyNumberFormat="1" applyFont="1" applyFill="1" applyBorder="1" applyAlignment="1" applyProtection="1">
      <alignment horizontal="center" vertical="center" wrapText="1"/>
    </xf>
    <xf numFmtId="0" fontId="12" fillId="0" borderId="1" xfId="4" applyNumberFormat="1" applyFont="1" applyFill="1" applyBorder="1" applyAlignment="1" applyProtection="1">
      <alignment vertical="center" wrapText="1"/>
      <protection locked="0"/>
    </xf>
    <xf numFmtId="4" fontId="4" fillId="0" borderId="1" xfId="4" applyNumberFormat="1" applyFont="1" applyFill="1" applyBorder="1" applyAlignment="1" applyProtection="1">
      <alignment horizontal="right" vertical="center"/>
      <protection locked="0"/>
    </xf>
    <xf numFmtId="4" fontId="4" fillId="0" borderId="0" xfId="4" applyNumberFormat="1" applyFont="1" applyFill="1" applyBorder="1" applyAlignment="1" applyProtection="1">
      <alignment horizontal="right" vertical="center"/>
    </xf>
    <xf numFmtId="0" fontId="12" fillId="0" borderId="6" xfId="4" applyNumberFormat="1" applyFont="1" applyFill="1" applyBorder="1" applyAlignment="1" applyProtection="1">
      <alignment vertical="center" wrapText="1"/>
      <protection locked="0"/>
    </xf>
    <xf numFmtId="4" fontId="13" fillId="0" borderId="0" xfId="4" applyNumberFormat="1" applyFont="1" applyFill="1" applyBorder="1" applyAlignment="1" applyProtection="1">
      <alignment horizontal="right" vertical="center" wrapText="1"/>
    </xf>
    <xf numFmtId="0" fontId="16" fillId="0" borderId="0" xfId="4" applyFont="1" applyAlignment="1" applyProtection="1">
      <alignment horizontal="left"/>
    </xf>
    <xf numFmtId="0" fontId="4" fillId="0" borderId="0" xfId="4" applyAlignment="1" applyProtection="1"/>
    <xf numFmtId="0" fontId="16" fillId="0" borderId="0" xfId="4" applyFont="1" applyAlignment="1" applyProtection="1">
      <alignment wrapText="1"/>
    </xf>
    <xf numFmtId="4" fontId="20" fillId="5" borderId="1" xfId="4" applyNumberFormat="1" applyFont="1" applyFill="1" applyBorder="1" applyAlignment="1" applyProtection="1">
      <alignment horizontal="left" vertical="center"/>
    </xf>
    <xf numFmtId="14" fontId="20" fillId="5" borderId="1" xfId="4" applyNumberFormat="1" applyFont="1" applyFill="1" applyBorder="1" applyAlignment="1" applyProtection="1">
      <alignment horizontal="left" vertical="center"/>
    </xf>
    <xf numFmtId="49" fontId="4" fillId="0" borderId="6" xfId="4" applyNumberFormat="1" applyFont="1" applyFill="1" applyBorder="1" applyAlignment="1" applyProtection="1">
      <alignment horizontal="left" vertical="center"/>
      <protection locked="0"/>
    </xf>
    <xf numFmtId="49" fontId="4" fillId="0" borderId="6" xfId="4" applyNumberFormat="1" applyFont="1" applyFill="1" applyBorder="1" applyAlignment="1" applyProtection="1">
      <alignment horizontal="left" vertical="top" wrapText="1"/>
      <protection locked="0"/>
    </xf>
    <xf numFmtId="0" fontId="12" fillId="0" borderId="1" xfId="4" applyNumberFormat="1" applyFont="1" applyFill="1" applyBorder="1" applyAlignment="1" applyProtection="1">
      <alignment horizontal="center" vertical="center" wrapText="1"/>
      <protection locked="0"/>
    </xf>
    <xf numFmtId="4" fontId="4" fillId="5" borderId="2" xfId="4" applyNumberFormat="1" applyFont="1" applyFill="1" applyBorder="1" applyAlignment="1" applyProtection="1">
      <alignment horizontal="left" vertical="center"/>
    </xf>
    <xf numFmtId="4" fontId="4" fillId="5" borderId="5" xfId="4" applyNumberFormat="1" applyFont="1" applyFill="1" applyBorder="1" applyAlignment="1" applyProtection="1">
      <alignment horizontal="left" vertical="center"/>
    </xf>
    <xf numFmtId="0" fontId="6" fillId="2" borderId="1" xfId="4" applyNumberFormat="1" applyFont="1" applyFill="1" applyBorder="1" applyAlignment="1" applyProtection="1">
      <alignment vertical="center" wrapText="1"/>
    </xf>
    <xf numFmtId="0" fontId="6" fillId="2" borderId="2" xfId="4" applyNumberFormat="1" applyFont="1" applyFill="1" applyBorder="1" applyAlignment="1" applyProtection="1">
      <alignment vertical="center" wrapText="1"/>
    </xf>
    <xf numFmtId="4" fontId="4" fillId="5" borderId="6" xfId="4" applyNumberFormat="1" applyFont="1" applyFill="1" applyBorder="1" applyAlignment="1" applyProtection="1">
      <alignment horizontal="right" vertical="center"/>
    </xf>
    <xf numFmtId="4" fontId="20" fillId="5" borderId="1" xfId="4" applyNumberFormat="1" applyFont="1" applyFill="1" applyBorder="1" applyAlignment="1" applyProtection="1">
      <alignment horizontal="left" vertical="center"/>
    </xf>
    <xf numFmtId="14" fontId="20" fillId="5" borderId="1" xfId="4" applyNumberFormat="1" applyFont="1" applyFill="1" applyBorder="1" applyAlignment="1" applyProtection="1">
      <alignment horizontal="left" vertical="center"/>
    </xf>
    <xf numFmtId="4" fontId="4" fillId="5" borderId="2" xfId="4" applyNumberFormat="1" applyFont="1" applyFill="1" applyBorder="1" applyAlignment="1" applyProtection="1">
      <alignment horizontal="left" vertical="center"/>
    </xf>
    <xf numFmtId="4" fontId="4" fillId="5" borderId="5" xfId="4" applyNumberFormat="1" applyFont="1" applyFill="1" applyBorder="1" applyAlignment="1" applyProtection="1">
      <alignment horizontal="left" vertical="center"/>
    </xf>
    <xf numFmtId="0" fontId="3" fillId="0" borderId="0" xfId="5" applyProtection="1"/>
    <xf numFmtId="0" fontId="8" fillId="5" borderId="1" xfId="5" applyNumberFormat="1" applyFont="1" applyFill="1" applyBorder="1" applyAlignment="1" applyProtection="1">
      <alignment horizontal="left" vertical="center" wrapText="1"/>
    </xf>
    <xf numFmtId="0" fontId="6" fillId="2" borderId="1" xfId="5" applyNumberFormat="1" applyFont="1" applyFill="1" applyBorder="1" applyAlignment="1" applyProtection="1">
      <alignment vertical="center" wrapText="1"/>
    </xf>
    <xf numFmtId="0" fontId="6" fillId="2" borderId="2" xfId="5" applyNumberFormat="1" applyFont="1" applyFill="1" applyBorder="1" applyAlignment="1" applyProtection="1">
      <alignment vertical="center" wrapText="1"/>
    </xf>
    <xf numFmtId="0" fontId="6" fillId="2" borderId="5" xfId="5" applyNumberFormat="1" applyFont="1" applyFill="1" applyBorder="1" applyAlignment="1" applyProtection="1">
      <alignment vertical="center" wrapText="1"/>
    </xf>
    <xf numFmtId="0" fontId="6" fillId="2" borderId="1" xfId="5" applyNumberFormat="1" applyFont="1" applyFill="1" applyBorder="1" applyAlignment="1" applyProtection="1">
      <alignment horizontal="center" vertical="center" wrapText="1"/>
    </xf>
    <xf numFmtId="0" fontId="6" fillId="2" borderId="6" xfId="5" applyNumberFormat="1" applyFont="1" applyFill="1" applyBorder="1" applyAlignment="1" applyProtection="1">
      <alignment horizontal="center" vertical="center" wrapText="1"/>
    </xf>
    <xf numFmtId="0" fontId="12" fillId="5" borderId="6" xfId="5" applyNumberFormat="1" applyFont="1" applyFill="1" applyBorder="1" applyAlignment="1" applyProtection="1">
      <alignment vertical="center" wrapText="1"/>
    </xf>
    <xf numFmtId="4" fontId="3" fillId="0" borderId="6" xfId="5" applyNumberFormat="1" applyFont="1" applyFill="1" applyBorder="1" applyAlignment="1" applyProtection="1">
      <alignment horizontal="right" vertical="center"/>
      <protection locked="0"/>
    </xf>
    <xf numFmtId="49" fontId="3" fillId="0" borderId="6" xfId="5" applyNumberFormat="1" applyFont="1" applyFill="1" applyBorder="1" applyAlignment="1" applyProtection="1">
      <alignment horizontal="left" vertical="center"/>
      <protection locked="0"/>
    </xf>
    <xf numFmtId="0" fontId="16" fillId="0" borderId="0" xfId="5" applyFont="1" applyAlignment="1" applyProtection="1">
      <alignment wrapText="1"/>
    </xf>
    <xf numFmtId="4" fontId="20" fillId="5" borderId="1" xfId="4" applyNumberFormat="1" applyFont="1" applyFill="1" applyBorder="1" applyAlignment="1" applyProtection="1">
      <alignment horizontal="left" vertical="center"/>
    </xf>
    <xf numFmtId="14" fontId="20" fillId="5" borderId="1" xfId="4" applyNumberFormat="1" applyFont="1" applyFill="1" applyBorder="1" applyAlignment="1" applyProtection="1">
      <alignment horizontal="left" vertical="center"/>
    </xf>
    <xf numFmtId="4" fontId="4" fillId="5" borderId="2" xfId="4" applyNumberFormat="1" applyFont="1" applyFill="1" applyBorder="1" applyAlignment="1" applyProtection="1">
      <alignment horizontal="left" vertical="center"/>
    </xf>
    <xf numFmtId="4" fontId="16" fillId="0" borderId="0" xfId="5" applyNumberFormat="1" applyFont="1" applyAlignment="1" applyProtection="1">
      <alignment wrapText="1"/>
    </xf>
    <xf numFmtId="4" fontId="3" fillId="0" borderId="0" xfId="5" applyNumberFormat="1" applyProtection="1"/>
    <xf numFmtId="0" fontId="2" fillId="0" borderId="0" xfId="6" applyProtection="1"/>
    <xf numFmtId="0" fontId="8" fillId="5" borderId="1" xfId="6" applyNumberFormat="1" applyFont="1" applyFill="1" applyBorder="1" applyAlignment="1" applyProtection="1">
      <alignment horizontal="left" vertical="center" wrapText="1"/>
    </xf>
    <xf numFmtId="0" fontId="6" fillId="2" borderId="1" xfId="6" applyNumberFormat="1" applyFont="1" applyFill="1" applyBorder="1" applyAlignment="1" applyProtection="1">
      <alignment vertical="center" wrapText="1"/>
    </xf>
    <xf numFmtId="0" fontId="6" fillId="2" borderId="2" xfId="6" applyNumberFormat="1" applyFont="1" applyFill="1" applyBorder="1" applyAlignment="1" applyProtection="1">
      <alignment vertical="center" wrapText="1"/>
    </xf>
    <xf numFmtId="0" fontId="6" fillId="2" borderId="5" xfId="6" applyNumberFormat="1" applyFont="1" applyFill="1" applyBorder="1" applyAlignment="1" applyProtection="1">
      <alignment vertical="center" wrapText="1"/>
    </xf>
    <xf numFmtId="0" fontId="6" fillId="2" borderId="1" xfId="6" applyNumberFormat="1" applyFont="1" applyFill="1" applyBorder="1" applyAlignment="1" applyProtection="1">
      <alignment horizontal="center" vertical="center" wrapText="1"/>
    </xf>
    <xf numFmtId="0" fontId="6" fillId="2" borderId="6" xfId="6" applyNumberFormat="1" applyFont="1" applyFill="1" applyBorder="1" applyAlignment="1" applyProtection="1">
      <alignment horizontal="center" vertical="center" wrapText="1"/>
    </xf>
    <xf numFmtId="49" fontId="12" fillId="0" borderId="6" xfId="6" applyNumberFormat="1" applyFont="1" applyFill="1" applyBorder="1" applyAlignment="1" applyProtection="1">
      <alignment vertical="center" wrapText="1"/>
      <protection locked="0"/>
    </xf>
    <xf numFmtId="4" fontId="2" fillId="0" borderId="6" xfId="6" applyNumberFormat="1" applyFont="1" applyFill="1" applyBorder="1" applyAlignment="1" applyProtection="1">
      <alignment horizontal="right" vertical="center"/>
      <protection locked="0"/>
    </xf>
    <xf numFmtId="49" fontId="2" fillId="0" borderId="6" xfId="6" applyNumberFormat="1" applyFont="1" applyFill="1" applyBorder="1" applyAlignment="1" applyProtection="1">
      <alignment horizontal="right" vertical="center"/>
      <protection locked="0"/>
    </xf>
    <xf numFmtId="3" fontId="2" fillId="0" borderId="6" xfId="6" applyNumberFormat="1" applyFont="1" applyFill="1" applyBorder="1" applyAlignment="1" applyProtection="1">
      <alignment horizontal="right" vertical="center"/>
      <protection locked="0"/>
    </xf>
    <xf numFmtId="49" fontId="2" fillId="0" borderId="6" xfId="6" applyNumberFormat="1" applyFont="1" applyFill="1" applyBorder="1" applyAlignment="1" applyProtection="1">
      <alignment horizontal="left" vertical="center"/>
      <protection locked="0"/>
    </xf>
    <xf numFmtId="0" fontId="10" fillId="7" borderId="7" xfId="0" applyFont="1" applyFill="1" applyBorder="1" applyAlignment="1" applyProtection="1">
      <alignment horizontal="center" wrapText="1"/>
    </xf>
    <xf numFmtId="0" fontId="9" fillId="7" borderId="8" xfId="0" applyFont="1" applyFill="1" applyBorder="1" applyAlignment="1" applyProtection="1">
      <alignment horizontal="center" wrapText="1"/>
    </xf>
    <xf numFmtId="0" fontId="9" fillId="7" borderId="9" xfId="0" applyFont="1" applyFill="1" applyBorder="1" applyAlignment="1" applyProtection="1">
      <alignment horizont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4" borderId="3" xfId="0" applyNumberFormat="1" applyFont="1" applyFill="1" applyBorder="1" applyAlignment="1" applyProtection="1">
      <alignment horizontal="right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8" fillId="5" borderId="1" xfId="0" applyNumberFormat="1" applyFont="1" applyFill="1" applyBorder="1" applyAlignment="1" applyProtection="1">
      <alignment horizontal="left" vertical="center" wrapText="1"/>
    </xf>
    <xf numFmtId="0" fontId="8" fillId="5" borderId="2" xfId="0" applyNumberFormat="1" applyFont="1" applyFill="1" applyBorder="1" applyAlignment="1" applyProtection="1">
      <alignment horizontal="left" vertical="center" wrapText="1"/>
    </xf>
    <xf numFmtId="0" fontId="8" fillId="5" borderId="5" xfId="0" applyNumberFormat="1" applyFont="1" applyFill="1" applyBorder="1" applyAlignment="1" applyProtection="1">
      <alignment horizontal="left" vertical="center" wrapText="1"/>
    </xf>
    <xf numFmtId="14" fontId="8" fillId="5" borderId="1" xfId="0" applyNumberFormat="1" applyFont="1" applyFill="1" applyBorder="1" applyAlignment="1" applyProtection="1">
      <alignment horizontal="left" vertical="center" wrapText="1"/>
    </xf>
    <xf numFmtId="0" fontId="8" fillId="5" borderId="1" xfId="0" applyNumberFormat="1" applyFont="1" applyFill="1" applyBorder="1" applyAlignment="1" applyProtection="1">
      <alignment horizontal="center" vertical="center" wrapText="1"/>
    </xf>
    <xf numFmtId="0" fontId="8" fillId="5" borderId="2" xfId="0" applyNumberFormat="1" applyFont="1" applyFill="1" applyBorder="1" applyAlignment="1" applyProtection="1">
      <alignment horizontal="center" vertical="center" wrapText="1"/>
    </xf>
    <xf numFmtId="0" fontId="8" fillId="5" borderId="5" xfId="0" applyNumberFormat="1" applyFont="1" applyFill="1" applyBorder="1" applyAlignment="1" applyProtection="1">
      <alignment horizontal="center" vertical="center" wrapText="1"/>
    </xf>
    <xf numFmtId="0" fontId="9" fillId="6" borderId="7" xfId="0" applyFont="1" applyFill="1" applyBorder="1" applyAlignment="1" applyProtection="1">
      <alignment horizontal="center" wrapText="1"/>
    </xf>
    <xf numFmtId="0" fontId="9" fillId="6" borderId="8" xfId="0" applyFont="1" applyFill="1" applyBorder="1" applyAlignment="1" applyProtection="1">
      <alignment horizontal="center" wrapText="1"/>
    </xf>
    <xf numFmtId="0" fontId="9" fillId="6" borderId="9" xfId="0" applyFont="1" applyFill="1" applyBorder="1" applyAlignment="1" applyProtection="1">
      <alignment horizontal="center" wrapText="1"/>
    </xf>
    <xf numFmtId="0" fontId="10" fillId="7" borderId="8" xfId="0" applyFont="1" applyFill="1" applyBorder="1" applyAlignment="1" applyProtection="1">
      <alignment horizontal="center" wrapText="1"/>
    </xf>
    <xf numFmtId="0" fontId="10" fillId="7" borderId="9" xfId="0" applyFont="1" applyFill="1" applyBorder="1" applyAlignment="1" applyProtection="1">
      <alignment horizontal="center" wrapText="1"/>
    </xf>
    <xf numFmtId="14" fontId="27" fillId="5" borderId="1" xfId="0" applyNumberFormat="1" applyFont="1" applyFill="1" applyBorder="1" applyAlignment="1" applyProtection="1">
      <alignment horizontal="left" vertical="center" wrapText="1"/>
    </xf>
    <xf numFmtId="0" fontId="27" fillId="5" borderId="2" xfId="0" applyNumberFormat="1" applyFont="1" applyFill="1" applyBorder="1" applyAlignment="1" applyProtection="1">
      <alignment horizontal="left" vertical="center" wrapText="1"/>
    </xf>
    <xf numFmtId="0" fontId="27" fillId="5" borderId="5" xfId="0" applyNumberFormat="1" applyFont="1" applyFill="1" applyBorder="1" applyAlignment="1" applyProtection="1">
      <alignment horizontal="left" vertical="center" wrapText="1"/>
    </xf>
    <xf numFmtId="0" fontId="27" fillId="5" borderId="1" xfId="0" applyNumberFormat="1" applyFont="1" applyFill="1" applyBorder="1" applyAlignment="1" applyProtection="1">
      <alignment horizontal="left" vertical="center" wrapText="1"/>
    </xf>
    <xf numFmtId="0" fontId="25" fillId="2" borderId="1" xfId="0" applyNumberFormat="1" applyFont="1" applyFill="1" applyBorder="1" applyAlignment="1" applyProtection="1">
      <alignment horizontal="left" vertical="center" wrapText="1"/>
    </xf>
    <xf numFmtId="0" fontId="25" fillId="2" borderId="2" xfId="0" applyNumberFormat="1" applyFont="1" applyFill="1" applyBorder="1" applyAlignment="1" applyProtection="1">
      <alignment horizontal="left" vertical="center" wrapText="1"/>
    </xf>
    <xf numFmtId="0" fontId="25" fillId="4" borderId="3" xfId="0" applyNumberFormat="1" applyFont="1" applyFill="1" applyBorder="1" applyAlignment="1" applyProtection="1">
      <alignment horizontal="right" vertical="center"/>
    </xf>
    <xf numFmtId="0" fontId="25" fillId="2" borderId="1" xfId="0" applyNumberFormat="1" applyFont="1" applyFill="1" applyBorder="1" applyAlignment="1" applyProtection="1">
      <alignment horizontal="center" vertical="center" wrapText="1"/>
    </xf>
    <xf numFmtId="0" fontId="25" fillId="2" borderId="2" xfId="0" applyNumberFormat="1" applyFont="1" applyFill="1" applyBorder="1" applyAlignment="1" applyProtection="1">
      <alignment horizontal="center" vertical="center" wrapText="1"/>
    </xf>
    <xf numFmtId="0" fontId="25" fillId="2" borderId="5" xfId="0" applyNumberFormat="1" applyFont="1" applyFill="1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22" xfId="0" applyBorder="1" applyAlignment="1" applyProtection="1">
      <alignment horizontal="left" vertical="top"/>
      <protection locked="0"/>
    </xf>
    <xf numFmtId="0" fontId="0" fillId="0" borderId="23" xfId="0" applyBorder="1" applyAlignment="1" applyProtection="1">
      <alignment horizontal="left" vertical="top" wrapText="1"/>
      <protection locked="0"/>
    </xf>
    <xf numFmtId="0" fontId="0" fillId="0" borderId="24" xfId="0" applyBorder="1" applyAlignment="1" applyProtection="1">
      <alignment horizontal="left" vertical="top" wrapText="1"/>
      <protection locked="0"/>
    </xf>
    <xf numFmtId="0" fontId="0" fillId="0" borderId="25" xfId="0" applyBorder="1" applyAlignment="1" applyProtection="1">
      <alignment horizontal="left" vertical="top"/>
      <protection locked="0"/>
    </xf>
    <xf numFmtId="0" fontId="11" fillId="2" borderId="10" xfId="0" applyNumberFormat="1" applyFont="1" applyFill="1" applyBorder="1" applyAlignment="1" applyProtection="1">
      <alignment horizontal="center" vertical="center" wrapText="1"/>
    </xf>
    <xf numFmtId="0" fontId="11" fillId="2" borderId="17" xfId="0" applyNumberFormat="1" applyFont="1" applyFill="1" applyBorder="1" applyAlignment="1" applyProtection="1">
      <alignment horizontal="center" vertical="center" wrapText="1"/>
    </xf>
    <xf numFmtId="0" fontId="11" fillId="2" borderId="18" xfId="0" applyNumberFormat="1" applyFont="1" applyFill="1" applyBorder="1" applyAlignment="1" applyProtection="1">
      <alignment horizontal="center" vertical="center" wrapText="1"/>
    </xf>
    <xf numFmtId="0" fontId="11" fillId="2" borderId="15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16" xfId="0" applyNumberFormat="1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1" fillId="2" borderId="5" xfId="0" applyNumberFormat="1" applyFont="1" applyFill="1" applyBorder="1" applyAlignment="1" applyProtection="1">
      <alignment horizontal="center" vertical="center" wrapText="1"/>
    </xf>
    <xf numFmtId="0" fontId="8" fillId="5" borderId="1" xfId="2" applyNumberFormat="1" applyFont="1" applyFill="1" applyBorder="1" applyAlignment="1" applyProtection="1">
      <alignment horizontal="center" vertical="center" wrapText="1"/>
    </xf>
    <xf numFmtId="0" fontId="8" fillId="5" borderId="2" xfId="2" applyNumberFormat="1" applyFont="1" applyFill="1" applyBorder="1" applyAlignment="1" applyProtection="1">
      <alignment horizontal="center" vertical="center" wrapText="1"/>
    </xf>
    <xf numFmtId="0" fontId="8" fillId="5" borderId="5" xfId="2" applyNumberFormat="1" applyFont="1" applyFill="1" applyBorder="1" applyAlignment="1" applyProtection="1">
      <alignment horizontal="center" vertical="center" wrapText="1"/>
    </xf>
    <xf numFmtId="0" fontId="11" fillId="2" borderId="10" xfId="2" applyNumberFormat="1" applyFont="1" applyFill="1" applyBorder="1" applyAlignment="1" applyProtection="1">
      <alignment horizontal="center" vertical="center" wrapText="1"/>
    </xf>
    <xf numFmtId="0" fontId="11" fillId="2" borderId="14" xfId="2" applyNumberFormat="1" applyFont="1" applyFill="1" applyBorder="1" applyAlignment="1" applyProtection="1">
      <alignment horizontal="center" vertical="center" wrapText="1"/>
    </xf>
    <xf numFmtId="0" fontId="11" fillId="2" borderId="17" xfId="2" applyNumberFormat="1" applyFont="1" applyFill="1" applyBorder="1" applyAlignment="1" applyProtection="1">
      <alignment horizontal="center" vertical="center" wrapText="1"/>
    </xf>
    <xf numFmtId="0" fontId="11" fillId="2" borderId="1" xfId="2" applyNumberFormat="1" applyFont="1" applyFill="1" applyBorder="1" applyAlignment="1" applyProtection="1">
      <alignment horizontal="center" vertical="center" wrapText="1"/>
    </xf>
    <xf numFmtId="0" fontId="11" fillId="2" borderId="2" xfId="2" applyNumberFormat="1" applyFont="1" applyFill="1" applyBorder="1" applyAlignment="1" applyProtection="1">
      <alignment horizontal="center" vertical="center" wrapText="1"/>
    </xf>
    <xf numFmtId="0" fontId="11" fillId="2" borderId="5" xfId="2" applyNumberFormat="1" applyFont="1" applyFill="1" applyBorder="1" applyAlignment="1" applyProtection="1">
      <alignment horizontal="center" vertical="center" wrapText="1"/>
    </xf>
    <xf numFmtId="0" fontId="6" fillId="4" borderId="3" xfId="2" applyNumberFormat="1" applyFont="1" applyFill="1" applyBorder="1" applyAlignment="1" applyProtection="1">
      <alignment horizontal="right" vertical="center"/>
    </xf>
    <xf numFmtId="0" fontId="6" fillId="2" borderId="1" xfId="2" applyNumberFormat="1" applyFont="1" applyFill="1" applyBorder="1" applyAlignment="1" applyProtection="1">
      <alignment horizontal="left" vertical="center" wrapText="1"/>
    </xf>
    <xf numFmtId="0" fontId="6" fillId="2" borderId="2" xfId="2" applyNumberFormat="1" applyFont="1" applyFill="1" applyBorder="1" applyAlignment="1" applyProtection="1">
      <alignment horizontal="left" vertical="center" wrapText="1"/>
    </xf>
    <xf numFmtId="0" fontId="6" fillId="2" borderId="5" xfId="2" applyNumberFormat="1" applyFont="1" applyFill="1" applyBorder="1" applyAlignment="1" applyProtection="1">
      <alignment horizontal="left" vertical="center" wrapText="1"/>
    </xf>
    <xf numFmtId="4" fontId="5" fillId="5" borderId="1" xfId="3" applyNumberFormat="1" applyFont="1" applyFill="1" applyBorder="1" applyAlignment="1" applyProtection="1">
      <alignment horizontal="left" vertical="center"/>
    </xf>
    <xf numFmtId="4" fontId="5" fillId="5" borderId="2" xfId="3" applyNumberFormat="1" applyFont="1" applyFill="1" applyBorder="1" applyAlignment="1" applyProtection="1">
      <alignment horizontal="left" vertical="center"/>
    </xf>
    <xf numFmtId="4" fontId="5" fillId="5" borderId="5" xfId="3" applyNumberFormat="1" applyFont="1" applyFill="1" applyBorder="1" applyAlignment="1" applyProtection="1">
      <alignment horizontal="left" vertical="center"/>
    </xf>
    <xf numFmtId="0" fontId="6" fillId="2" borderId="10" xfId="3" applyNumberFormat="1" applyFont="1" applyFill="1" applyBorder="1" applyAlignment="1" applyProtection="1">
      <alignment horizontal="center" vertical="center" wrapText="1"/>
    </xf>
    <xf numFmtId="0" fontId="6" fillId="2" borderId="14" xfId="3" applyNumberFormat="1" applyFont="1" applyFill="1" applyBorder="1" applyAlignment="1" applyProtection="1">
      <alignment horizontal="center" vertical="center" wrapText="1"/>
    </xf>
    <xf numFmtId="0" fontId="6" fillId="2" borderId="1" xfId="3" applyNumberFormat="1" applyFont="1" applyFill="1" applyBorder="1" applyAlignment="1" applyProtection="1">
      <alignment horizontal="center" vertical="center" wrapText="1"/>
    </xf>
    <xf numFmtId="0" fontId="6" fillId="2" borderId="2" xfId="3" applyNumberFormat="1" applyFont="1" applyFill="1" applyBorder="1" applyAlignment="1" applyProtection="1">
      <alignment horizontal="center" vertical="center" wrapText="1"/>
    </xf>
    <xf numFmtId="0" fontId="6" fillId="2" borderId="5" xfId="3" applyNumberFormat="1" applyFont="1" applyFill="1" applyBorder="1" applyAlignment="1" applyProtection="1">
      <alignment horizontal="center" vertical="center" wrapText="1"/>
    </xf>
    <xf numFmtId="0" fontId="6" fillId="2" borderId="1" xfId="3" applyNumberFormat="1" applyFont="1" applyFill="1" applyBorder="1" applyAlignment="1" applyProtection="1">
      <alignment horizontal="left" vertical="center" wrapText="1"/>
    </xf>
    <xf numFmtId="0" fontId="6" fillId="2" borderId="2" xfId="3" applyNumberFormat="1" applyFont="1" applyFill="1" applyBorder="1" applyAlignment="1" applyProtection="1">
      <alignment horizontal="left" vertical="center" wrapText="1"/>
    </xf>
    <xf numFmtId="0" fontId="7" fillId="3" borderId="1" xfId="3" applyNumberFormat="1" applyFont="1" applyFill="1" applyBorder="1" applyAlignment="1" applyProtection="1">
      <alignment horizontal="center" vertical="center" wrapText="1"/>
    </xf>
    <xf numFmtId="0" fontId="7" fillId="3" borderId="2" xfId="3" applyNumberFormat="1" applyFont="1" applyFill="1" applyBorder="1" applyAlignment="1" applyProtection="1">
      <alignment horizontal="center" vertical="center" wrapText="1"/>
    </xf>
    <xf numFmtId="0" fontId="7" fillId="3" borderId="1" xfId="3" applyNumberFormat="1" applyFont="1" applyFill="1" applyBorder="1" applyAlignment="1" applyProtection="1">
      <alignment horizontal="right" vertical="center" wrapText="1"/>
    </xf>
    <xf numFmtId="0" fontId="7" fillId="3" borderId="2" xfId="3" applyNumberFormat="1" applyFont="1" applyFill="1" applyBorder="1" applyAlignment="1" applyProtection="1">
      <alignment horizontal="right" vertical="center" wrapText="1"/>
    </xf>
    <xf numFmtId="14" fontId="20" fillId="5" borderId="1" xfId="3" applyNumberFormat="1" applyFont="1" applyFill="1" applyBorder="1" applyAlignment="1" applyProtection="1">
      <alignment horizontal="left" vertical="center"/>
    </xf>
    <xf numFmtId="14" fontId="20" fillId="5" borderId="2" xfId="3" applyNumberFormat="1" applyFont="1" applyFill="1" applyBorder="1" applyAlignment="1" applyProtection="1">
      <alignment horizontal="left" vertical="center"/>
    </xf>
    <xf numFmtId="14" fontId="20" fillId="5" borderId="5" xfId="3" applyNumberFormat="1" applyFont="1" applyFill="1" applyBorder="1" applyAlignment="1" applyProtection="1">
      <alignment horizontal="left" vertical="center"/>
    </xf>
    <xf numFmtId="4" fontId="20" fillId="5" borderId="1" xfId="3" applyNumberFormat="1" applyFont="1" applyFill="1" applyBorder="1" applyAlignment="1" applyProtection="1">
      <alignment horizontal="left" vertical="center"/>
    </xf>
    <xf numFmtId="4" fontId="20" fillId="5" borderId="2" xfId="3" applyNumberFormat="1" applyFont="1" applyFill="1" applyBorder="1" applyAlignment="1" applyProtection="1">
      <alignment horizontal="left" vertical="center"/>
    </xf>
    <xf numFmtId="4" fontId="20" fillId="5" borderId="5" xfId="3" applyNumberFormat="1" applyFont="1" applyFill="1" applyBorder="1" applyAlignment="1" applyProtection="1">
      <alignment horizontal="left" vertical="center"/>
    </xf>
    <xf numFmtId="0" fontId="7" fillId="3" borderId="5" xfId="3" applyNumberFormat="1" applyFont="1" applyFill="1" applyBorder="1" applyAlignment="1" applyProtection="1">
      <alignment horizontal="center" vertical="center" wrapText="1"/>
    </xf>
    <xf numFmtId="0" fontId="7" fillId="3" borderId="5" xfId="3" applyNumberFormat="1" applyFont="1" applyFill="1" applyBorder="1" applyAlignment="1" applyProtection="1">
      <alignment horizontal="right" vertical="center" wrapText="1"/>
    </xf>
    <xf numFmtId="3" fontId="20" fillId="5" borderId="1" xfId="3" applyNumberFormat="1" applyFont="1" applyFill="1" applyBorder="1" applyAlignment="1" applyProtection="1">
      <alignment horizontal="left" vertical="center"/>
    </xf>
    <xf numFmtId="3" fontId="20" fillId="5" borderId="2" xfId="3" applyNumberFormat="1" applyFont="1" applyFill="1" applyBorder="1" applyAlignment="1" applyProtection="1">
      <alignment horizontal="left" vertical="center"/>
    </xf>
    <xf numFmtId="3" fontId="20" fillId="5" borderId="5" xfId="3" applyNumberFormat="1" applyFont="1" applyFill="1" applyBorder="1" applyAlignment="1" applyProtection="1">
      <alignment horizontal="left" vertical="center"/>
    </xf>
    <xf numFmtId="0" fontId="6" fillId="2" borderId="1" xfId="0" applyNumberFormat="1" applyFont="1" applyFill="1" applyBorder="1" applyAlignment="1" applyProtection="1">
      <alignment horizontal="left" vertical="center"/>
    </xf>
    <xf numFmtId="0" fontId="6" fillId="2" borderId="2" xfId="0" applyNumberFormat="1" applyFont="1" applyFill="1" applyBorder="1" applyAlignment="1" applyProtection="1">
      <alignment horizontal="left" vertical="center"/>
    </xf>
    <xf numFmtId="4" fontId="20" fillId="5" borderId="1" xfId="4" applyNumberFormat="1" applyFont="1" applyFill="1" applyBorder="1" applyAlignment="1" applyProtection="1">
      <alignment horizontal="left" vertical="center"/>
    </xf>
    <xf numFmtId="4" fontId="20" fillId="5" borderId="2" xfId="4" applyNumberFormat="1" applyFont="1" applyFill="1" applyBorder="1" applyAlignment="1" applyProtection="1">
      <alignment horizontal="left" vertical="center"/>
    </xf>
    <xf numFmtId="4" fontId="20" fillId="5" borderId="5" xfId="4" applyNumberFormat="1" applyFont="1" applyFill="1" applyBorder="1" applyAlignment="1" applyProtection="1">
      <alignment horizontal="left" vertical="center"/>
    </xf>
    <xf numFmtId="14" fontId="20" fillId="5" borderId="1" xfId="4" applyNumberFormat="1" applyFont="1" applyFill="1" applyBorder="1" applyAlignment="1" applyProtection="1">
      <alignment horizontal="left" vertical="center"/>
    </xf>
    <xf numFmtId="14" fontId="20" fillId="5" borderId="2" xfId="4" applyNumberFormat="1" applyFont="1" applyFill="1" applyBorder="1" applyAlignment="1" applyProtection="1">
      <alignment horizontal="left" vertical="center"/>
    </xf>
    <xf numFmtId="14" fontId="20" fillId="5" borderId="5" xfId="4" applyNumberFormat="1" applyFont="1" applyFill="1" applyBorder="1" applyAlignment="1" applyProtection="1">
      <alignment horizontal="left" vertical="center"/>
    </xf>
    <xf numFmtId="0" fontId="6" fillId="2" borderId="1" xfId="4" applyNumberFormat="1" applyFont="1" applyFill="1" applyBorder="1" applyAlignment="1" applyProtection="1">
      <alignment horizontal="center" vertical="center" wrapText="1"/>
    </xf>
    <xf numFmtId="0" fontId="6" fillId="2" borderId="5" xfId="4" applyNumberFormat="1" applyFont="1" applyFill="1" applyBorder="1" applyAlignment="1" applyProtection="1">
      <alignment horizontal="center" vertical="center" wrapText="1"/>
    </xf>
    <xf numFmtId="0" fontId="6" fillId="2" borderId="1" xfId="4" applyNumberFormat="1" applyFont="1" applyFill="1" applyBorder="1" applyAlignment="1" applyProtection="1">
      <alignment horizontal="left" vertical="center" wrapText="1"/>
    </xf>
    <xf numFmtId="0" fontId="6" fillId="2" borderId="2" xfId="4" applyNumberFormat="1" applyFont="1" applyFill="1" applyBorder="1" applyAlignment="1" applyProtection="1">
      <alignment horizontal="left" vertical="center" wrapText="1"/>
    </xf>
    <xf numFmtId="0" fontId="7" fillId="3" borderId="1" xfId="4" applyNumberFormat="1" applyFont="1" applyFill="1" applyBorder="1" applyAlignment="1" applyProtection="1">
      <alignment horizontal="center" vertical="center" wrapText="1"/>
    </xf>
    <xf numFmtId="0" fontId="7" fillId="3" borderId="2" xfId="4" applyNumberFormat="1" applyFont="1" applyFill="1" applyBorder="1" applyAlignment="1" applyProtection="1">
      <alignment horizontal="center" vertical="center" wrapText="1"/>
    </xf>
    <xf numFmtId="0" fontId="7" fillId="3" borderId="1" xfId="4" applyNumberFormat="1" applyFont="1" applyFill="1" applyBorder="1" applyAlignment="1" applyProtection="1">
      <alignment horizontal="right" vertical="center" wrapText="1"/>
    </xf>
    <xf numFmtId="0" fontId="7" fillId="3" borderId="2" xfId="4" applyNumberFormat="1" applyFont="1" applyFill="1" applyBorder="1" applyAlignment="1" applyProtection="1">
      <alignment horizontal="right" vertical="center" wrapText="1"/>
    </xf>
    <xf numFmtId="0" fontId="6" fillId="2" borderId="2" xfId="4" applyNumberFormat="1" applyFont="1" applyFill="1" applyBorder="1" applyAlignment="1" applyProtection="1">
      <alignment horizontal="center" vertical="center" wrapText="1"/>
    </xf>
    <xf numFmtId="3" fontId="20" fillId="5" borderId="1" xfId="4" applyNumberFormat="1" applyFont="1" applyFill="1" applyBorder="1" applyAlignment="1" applyProtection="1">
      <alignment horizontal="left" vertical="center"/>
    </xf>
    <xf numFmtId="3" fontId="20" fillId="5" borderId="2" xfId="4" applyNumberFormat="1" applyFont="1" applyFill="1" applyBorder="1" applyAlignment="1" applyProtection="1">
      <alignment horizontal="left" vertical="center"/>
    </xf>
    <xf numFmtId="3" fontId="20" fillId="5" borderId="5" xfId="4" applyNumberFormat="1" applyFont="1" applyFill="1" applyBorder="1" applyAlignment="1" applyProtection="1">
      <alignment horizontal="left" vertical="center"/>
    </xf>
    <xf numFmtId="4" fontId="4" fillId="5" borderId="1" xfId="4" applyNumberFormat="1" applyFont="1" applyFill="1" applyBorder="1" applyAlignment="1" applyProtection="1">
      <alignment horizontal="left" vertical="center"/>
    </xf>
    <xf numFmtId="4" fontId="4" fillId="5" borderId="2" xfId="4" applyNumberFormat="1" applyFont="1" applyFill="1" applyBorder="1" applyAlignment="1" applyProtection="1">
      <alignment horizontal="left" vertical="center"/>
    </xf>
    <xf numFmtId="4" fontId="4" fillId="5" borderId="5" xfId="4" applyNumberFormat="1" applyFont="1" applyFill="1" applyBorder="1" applyAlignment="1" applyProtection="1">
      <alignment horizontal="left" vertical="center"/>
    </xf>
    <xf numFmtId="4" fontId="3" fillId="5" borderId="1" xfId="5" applyNumberFormat="1" applyFont="1" applyFill="1" applyBorder="1" applyAlignment="1" applyProtection="1">
      <alignment horizontal="left" vertical="center"/>
    </xf>
    <xf numFmtId="4" fontId="3" fillId="5" borderId="2" xfId="5" applyNumberFormat="1" applyFont="1" applyFill="1" applyBorder="1" applyAlignment="1" applyProtection="1">
      <alignment horizontal="left" vertical="center"/>
    </xf>
    <xf numFmtId="4" fontId="3" fillId="5" borderId="5" xfId="5" applyNumberFormat="1" applyFont="1" applyFill="1" applyBorder="1" applyAlignment="1" applyProtection="1">
      <alignment horizontal="left" vertical="center"/>
    </xf>
    <xf numFmtId="0" fontId="6" fillId="2" borderId="1" xfId="5" applyNumberFormat="1" applyFont="1" applyFill="1" applyBorder="1" applyAlignment="1" applyProtection="1">
      <alignment horizontal="center" vertical="center" wrapText="1"/>
    </xf>
    <xf numFmtId="0" fontId="6" fillId="2" borderId="2" xfId="5" applyNumberFormat="1" applyFont="1" applyFill="1" applyBorder="1" applyAlignment="1" applyProtection="1">
      <alignment horizontal="center" vertical="center" wrapText="1"/>
    </xf>
    <xf numFmtId="0" fontId="6" fillId="2" borderId="5" xfId="5" applyNumberFormat="1" applyFont="1" applyFill="1" applyBorder="1" applyAlignment="1" applyProtection="1">
      <alignment horizontal="center" vertical="center" wrapText="1"/>
    </xf>
    <xf numFmtId="0" fontId="6" fillId="2" borderId="1" xfId="5" applyNumberFormat="1" applyFont="1" applyFill="1" applyBorder="1" applyAlignment="1" applyProtection="1">
      <alignment horizontal="left" vertical="center" wrapText="1"/>
    </xf>
    <xf numFmtId="0" fontId="6" fillId="2" borderId="2" xfId="5" applyNumberFormat="1" applyFont="1" applyFill="1" applyBorder="1" applyAlignment="1" applyProtection="1">
      <alignment horizontal="left" vertical="center" wrapText="1"/>
    </xf>
    <xf numFmtId="0" fontId="7" fillId="3" borderId="1" xfId="5" applyNumberFormat="1" applyFont="1" applyFill="1" applyBorder="1" applyAlignment="1" applyProtection="1">
      <alignment horizontal="center" vertical="center" wrapText="1"/>
    </xf>
    <xf numFmtId="0" fontId="7" fillId="3" borderId="2" xfId="5" applyNumberFormat="1" applyFont="1" applyFill="1" applyBorder="1" applyAlignment="1" applyProtection="1">
      <alignment horizontal="center" vertical="center" wrapText="1"/>
    </xf>
    <xf numFmtId="0" fontId="7" fillId="3" borderId="1" xfId="5" applyNumberFormat="1" applyFont="1" applyFill="1" applyBorder="1" applyAlignment="1" applyProtection="1">
      <alignment horizontal="right" vertical="center" wrapText="1"/>
    </xf>
    <xf numFmtId="0" fontId="7" fillId="3" borderId="2" xfId="5" applyNumberFormat="1" applyFont="1" applyFill="1" applyBorder="1" applyAlignment="1" applyProtection="1">
      <alignment horizontal="right" vertical="center" wrapText="1"/>
    </xf>
    <xf numFmtId="4" fontId="2" fillId="5" borderId="1" xfId="6" applyNumberFormat="1" applyFont="1" applyFill="1" applyBorder="1" applyAlignment="1" applyProtection="1">
      <alignment horizontal="left" vertical="center"/>
    </xf>
    <xf numFmtId="4" fontId="2" fillId="5" borderId="2" xfId="6" applyNumberFormat="1" applyFont="1" applyFill="1" applyBorder="1" applyAlignment="1" applyProtection="1">
      <alignment horizontal="left" vertical="center"/>
    </xf>
    <xf numFmtId="4" fontId="2" fillId="5" borderId="5" xfId="6" applyNumberFormat="1" applyFont="1" applyFill="1" applyBorder="1" applyAlignment="1" applyProtection="1">
      <alignment horizontal="left" vertical="center"/>
    </xf>
    <xf numFmtId="0" fontId="6" fillId="2" borderId="1" xfId="6" applyNumberFormat="1" applyFont="1" applyFill="1" applyBorder="1" applyAlignment="1" applyProtection="1">
      <alignment horizontal="center" vertical="center" wrapText="1"/>
    </xf>
    <xf numFmtId="0" fontId="6" fillId="2" borderId="5" xfId="6" applyNumberFormat="1" applyFont="1" applyFill="1" applyBorder="1" applyAlignment="1" applyProtection="1">
      <alignment horizontal="center" vertical="center" wrapText="1"/>
    </xf>
    <xf numFmtId="0" fontId="6" fillId="2" borderId="1" xfId="6" applyNumberFormat="1" applyFont="1" applyFill="1" applyBorder="1" applyAlignment="1" applyProtection="1">
      <alignment horizontal="left" vertical="center" wrapText="1"/>
    </xf>
    <xf numFmtId="0" fontId="6" fillId="2" borderId="2" xfId="6" applyNumberFormat="1" applyFont="1" applyFill="1" applyBorder="1" applyAlignment="1" applyProtection="1">
      <alignment horizontal="left" vertical="center" wrapText="1"/>
    </xf>
    <xf numFmtId="0" fontId="7" fillId="3" borderId="1" xfId="6" applyNumberFormat="1" applyFont="1" applyFill="1" applyBorder="1" applyAlignment="1" applyProtection="1">
      <alignment horizontal="center" vertical="center" wrapText="1"/>
    </xf>
    <xf numFmtId="0" fontId="7" fillId="3" borderId="2" xfId="6" applyNumberFormat="1" applyFont="1" applyFill="1" applyBorder="1" applyAlignment="1" applyProtection="1">
      <alignment horizontal="center" vertical="center" wrapText="1"/>
    </xf>
    <xf numFmtId="0" fontId="7" fillId="3" borderId="1" xfId="6" applyNumberFormat="1" applyFont="1" applyFill="1" applyBorder="1" applyAlignment="1" applyProtection="1">
      <alignment horizontal="right" vertical="center" wrapText="1"/>
    </xf>
    <xf numFmtId="0" fontId="7" fillId="3" borderId="2" xfId="6" applyNumberFormat="1" applyFont="1" applyFill="1" applyBorder="1" applyAlignment="1" applyProtection="1">
      <alignment horizontal="right" vertical="center" wrapText="1"/>
    </xf>
    <xf numFmtId="0" fontId="6" fillId="2" borderId="2" xfId="6" applyNumberFormat="1" applyFont="1" applyFill="1" applyBorder="1" applyAlignment="1" applyProtection="1">
      <alignment horizontal="center" vertical="center" wrapText="1"/>
    </xf>
    <xf numFmtId="0" fontId="6" fillId="2" borderId="1" xfId="7" applyNumberFormat="1" applyFont="1" applyFill="1" applyBorder="1" applyAlignment="1" applyProtection="1">
      <alignment horizontal="left" vertical="center" wrapText="1"/>
    </xf>
    <xf numFmtId="0" fontId="6" fillId="2" borderId="2" xfId="7" applyNumberFormat="1" applyFont="1" applyFill="1" applyBorder="1" applyAlignment="1" applyProtection="1">
      <alignment horizontal="left" vertical="center" wrapText="1"/>
    </xf>
    <xf numFmtId="0" fontId="1" fillId="0" borderId="0" xfId="7" applyProtection="1"/>
    <xf numFmtId="0" fontId="7" fillId="3" borderId="1" xfId="7" applyNumberFormat="1" applyFont="1" applyFill="1" applyBorder="1" applyAlignment="1" applyProtection="1">
      <alignment horizontal="center" vertical="center" wrapText="1"/>
    </xf>
    <xf numFmtId="0" fontId="7" fillId="3" borderId="2" xfId="7" applyNumberFormat="1" applyFont="1" applyFill="1" applyBorder="1" applyAlignment="1" applyProtection="1">
      <alignment horizontal="center" vertical="center" wrapText="1"/>
    </xf>
    <xf numFmtId="0" fontId="7" fillId="3" borderId="1" xfId="7" applyNumberFormat="1" applyFont="1" applyFill="1" applyBorder="1" applyAlignment="1" applyProtection="1">
      <alignment horizontal="right" vertical="center" wrapText="1"/>
    </xf>
    <xf numFmtId="0" fontId="7" fillId="3" borderId="2" xfId="7" applyNumberFormat="1" applyFont="1" applyFill="1" applyBorder="1" applyAlignment="1" applyProtection="1">
      <alignment horizontal="right" vertical="center" wrapText="1"/>
    </xf>
    <xf numFmtId="0" fontId="6" fillId="2" borderId="1" xfId="7" applyNumberFormat="1" applyFont="1" applyFill="1" applyBorder="1" applyAlignment="1" applyProtection="1">
      <alignment horizontal="center" vertical="center" wrapText="1"/>
    </xf>
    <xf numFmtId="0" fontId="6" fillId="2" borderId="2" xfId="7" applyNumberFormat="1" applyFont="1" applyFill="1" applyBorder="1" applyAlignment="1" applyProtection="1">
      <alignment horizontal="center" vertical="center" wrapText="1"/>
    </xf>
    <xf numFmtId="0" fontId="6" fillId="2" borderId="5" xfId="7" applyNumberFormat="1" applyFont="1" applyFill="1" applyBorder="1" applyAlignment="1" applyProtection="1">
      <alignment horizontal="center" vertical="center" wrapText="1"/>
    </xf>
    <xf numFmtId="0" fontId="8" fillId="5" borderId="1" xfId="7" applyNumberFormat="1" applyFont="1" applyFill="1" applyBorder="1" applyAlignment="1" applyProtection="1">
      <alignment horizontal="left" vertical="center" wrapText="1"/>
    </xf>
    <xf numFmtId="0" fontId="6" fillId="2" borderId="1" xfId="7" applyNumberFormat="1" applyFont="1" applyFill="1" applyBorder="1" applyAlignment="1" applyProtection="1">
      <alignment vertical="center" wrapText="1"/>
    </xf>
    <xf numFmtId="0" fontId="6" fillId="2" borderId="15" xfId="7" applyNumberFormat="1" applyFont="1" applyFill="1" applyBorder="1" applyAlignment="1" applyProtection="1">
      <alignment horizontal="center" vertical="center" wrapText="1"/>
    </xf>
    <xf numFmtId="0" fontId="6" fillId="2" borderId="10" xfId="7" applyNumberFormat="1" applyFont="1" applyFill="1" applyBorder="1" applyAlignment="1" applyProtection="1">
      <alignment horizontal="center" vertical="center" wrapText="1"/>
    </xf>
    <xf numFmtId="0" fontId="12" fillId="5" borderId="35" xfId="7" applyNumberFormat="1" applyFont="1" applyFill="1" applyBorder="1" applyAlignment="1" applyProtection="1">
      <alignment vertical="center" wrapText="1"/>
    </xf>
    <xf numFmtId="4" fontId="1" fillId="5" borderId="36" xfId="7" applyNumberFormat="1" applyFont="1" applyFill="1" applyBorder="1" applyAlignment="1" applyProtection="1">
      <alignment horizontal="right" vertical="center"/>
    </xf>
    <xf numFmtId="4" fontId="1" fillId="5" borderId="37" xfId="7" applyNumberFormat="1" applyFont="1" applyFill="1" applyBorder="1" applyAlignment="1" applyProtection="1">
      <alignment horizontal="right" vertical="center"/>
    </xf>
    <xf numFmtId="0" fontId="12" fillId="0" borderId="38" xfId="7" applyNumberFormat="1" applyFont="1" applyFill="1" applyBorder="1" applyAlignment="1" applyProtection="1">
      <alignment vertical="center" wrapText="1"/>
      <protection locked="0"/>
    </xf>
    <xf numFmtId="4" fontId="1" fillId="0" borderId="6" xfId="7" applyNumberFormat="1" applyFont="1" applyFill="1" applyBorder="1" applyAlignment="1" applyProtection="1">
      <alignment horizontal="right" vertical="center"/>
      <protection locked="0"/>
    </xf>
    <xf numFmtId="4" fontId="1" fillId="0" borderId="39" xfId="7" applyNumberFormat="1" applyFont="1" applyFill="1" applyBorder="1" applyAlignment="1" applyProtection="1">
      <alignment horizontal="right" vertical="center"/>
      <protection locked="0"/>
    </xf>
    <xf numFmtId="0" fontId="12" fillId="0" borderId="40" xfId="7" applyNumberFormat="1" applyFont="1" applyFill="1" applyBorder="1" applyAlignment="1" applyProtection="1">
      <alignment vertical="center" wrapText="1"/>
      <protection locked="0"/>
    </xf>
    <xf numFmtId="4" fontId="1" fillId="0" borderId="41" xfId="7" applyNumberFormat="1" applyFont="1" applyFill="1" applyBorder="1" applyAlignment="1" applyProtection="1">
      <alignment horizontal="right" vertical="center"/>
      <protection locked="0"/>
    </xf>
    <xf numFmtId="4" fontId="1" fillId="0" borderId="42" xfId="7" applyNumberFormat="1" applyFont="1" applyFill="1" applyBorder="1" applyAlignment="1" applyProtection="1">
      <alignment horizontal="right" vertical="center"/>
      <protection locked="0"/>
    </xf>
    <xf numFmtId="0" fontId="12" fillId="5" borderId="43" xfId="7" applyNumberFormat="1" applyFont="1" applyFill="1" applyBorder="1" applyAlignment="1" applyProtection="1">
      <alignment vertical="center" wrapText="1"/>
    </xf>
    <xf numFmtId="4" fontId="1" fillId="0" borderId="44" xfId="7" applyNumberFormat="1" applyFont="1" applyFill="1" applyBorder="1" applyAlignment="1" applyProtection="1">
      <alignment horizontal="right" vertical="center"/>
      <protection locked="0"/>
    </xf>
    <xf numFmtId="4" fontId="1" fillId="0" borderId="45" xfId="7" applyNumberFormat="1" applyFont="1" applyFill="1" applyBorder="1" applyAlignment="1" applyProtection="1">
      <alignment horizontal="right" vertical="center"/>
      <protection locked="0"/>
    </xf>
    <xf numFmtId="0" fontId="7" fillId="2" borderId="13" xfId="7" applyNumberFormat="1" applyFont="1" applyFill="1" applyBorder="1" applyAlignment="1" applyProtection="1">
      <alignment horizontal="left" vertical="center" wrapText="1"/>
    </xf>
    <xf numFmtId="4" fontId="13" fillId="2" borderId="14" xfId="7" applyNumberFormat="1" applyFont="1" applyFill="1" applyBorder="1" applyAlignment="1" applyProtection="1">
      <alignment horizontal="right" vertical="center" wrapText="1"/>
    </xf>
  </cellXfs>
  <cellStyles count="8">
    <cellStyle name="Millares" xfId="1" builtinId="3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tabSelected="1" topLeftCell="A16" zoomScale="85" zoomScaleNormal="85" workbookViewId="0">
      <selection activeCell="G7" sqref="G7"/>
    </sheetView>
  </sheetViews>
  <sheetFormatPr baseColWidth="10" defaultRowHeight="12.75" x14ac:dyDescent="0.2"/>
  <cols>
    <col min="1" max="2" width="38.7109375" style="1" customWidth="1"/>
    <col min="3" max="3" width="14.28515625" style="1" customWidth="1"/>
    <col min="4" max="4" width="15.42578125" style="1" bestFit="1" customWidth="1"/>
    <col min="5" max="5" width="17.140625" style="1" customWidth="1"/>
    <col min="6" max="6" width="21.85546875" style="1" customWidth="1"/>
    <col min="7" max="16384" width="11.42578125" style="1"/>
  </cols>
  <sheetData>
    <row r="1" spans="1:6" ht="13.5" thickBot="1" x14ac:dyDescent="0.25">
      <c r="A1" s="188" t="s">
        <v>0</v>
      </c>
      <c r="B1" s="189"/>
      <c r="C1" s="189"/>
      <c r="D1" s="189"/>
      <c r="E1" s="189"/>
      <c r="F1" s="189"/>
    </row>
    <row r="2" spans="1:6" ht="13.5" thickBot="1" x14ac:dyDescent="0.25">
      <c r="A2" s="2" t="s">
        <v>1</v>
      </c>
      <c r="B2" s="3"/>
      <c r="C2" s="3"/>
      <c r="D2" s="3"/>
      <c r="E2" s="3"/>
      <c r="F2" s="3"/>
    </row>
    <row r="3" spans="1:6" ht="13.5" thickBot="1" x14ac:dyDescent="0.25">
      <c r="A3" s="2" t="s">
        <v>1</v>
      </c>
      <c r="B3" s="3"/>
      <c r="C3" s="3"/>
      <c r="D3" s="3"/>
      <c r="E3" s="3"/>
      <c r="F3" s="3"/>
    </row>
    <row r="4" spans="1:6" x14ac:dyDescent="0.2">
      <c r="A4" s="190" t="s">
        <v>2</v>
      </c>
      <c r="B4" s="190"/>
      <c r="C4" s="190"/>
      <c r="D4" s="190"/>
      <c r="E4" s="190"/>
      <c r="F4" s="190"/>
    </row>
    <row r="5" spans="1:6" ht="13.5" thickBot="1" x14ac:dyDescent="0.25">
      <c r="A5" s="4"/>
      <c r="B5" s="4"/>
      <c r="C5" s="4"/>
      <c r="D5" s="4"/>
      <c r="E5" s="4"/>
    </row>
    <row r="6" spans="1:6" ht="13.5" thickBot="1" x14ac:dyDescent="0.25">
      <c r="A6" s="191" t="s">
        <v>3</v>
      </c>
      <c r="B6" s="192"/>
      <c r="C6" s="192"/>
      <c r="D6" s="192"/>
      <c r="E6" s="192"/>
      <c r="F6" s="193"/>
    </row>
    <row r="7" spans="1:6" ht="13.5" thickBot="1" x14ac:dyDescent="0.25">
      <c r="A7" s="5" t="s">
        <v>4</v>
      </c>
      <c r="B7" s="194">
        <v>17</v>
      </c>
      <c r="C7" s="195"/>
      <c r="D7" s="195"/>
      <c r="E7" s="195"/>
      <c r="F7" s="196"/>
    </row>
    <row r="8" spans="1:6" ht="13.5" thickBot="1" x14ac:dyDescent="0.25">
      <c r="A8" s="5" t="s">
        <v>5</v>
      </c>
      <c r="B8" s="194" t="s">
        <v>157</v>
      </c>
      <c r="C8" s="195"/>
      <c r="D8" s="195"/>
      <c r="E8" s="195"/>
      <c r="F8" s="196"/>
    </row>
    <row r="9" spans="1:6" ht="13.5" thickBot="1" x14ac:dyDescent="0.25">
      <c r="A9" s="5" t="s">
        <v>6</v>
      </c>
      <c r="B9" s="197" t="s">
        <v>158</v>
      </c>
      <c r="C9" s="195"/>
      <c r="D9" s="195"/>
      <c r="E9" s="195"/>
      <c r="F9" s="196"/>
    </row>
    <row r="10" spans="1:6" ht="13.5" thickBot="1" x14ac:dyDescent="0.25">
      <c r="A10" s="5" t="s">
        <v>7</v>
      </c>
      <c r="B10" s="197">
        <v>43116</v>
      </c>
      <c r="C10" s="195"/>
      <c r="D10" s="195"/>
      <c r="E10" s="195"/>
      <c r="F10" s="196"/>
    </row>
    <row r="11" spans="1:6" ht="13.5" thickBot="1" x14ac:dyDescent="0.25">
      <c r="A11" s="5" t="s">
        <v>8</v>
      </c>
      <c r="B11" s="198"/>
      <c r="C11" s="199"/>
      <c r="D11" s="199"/>
      <c r="E11" s="199"/>
      <c r="F11" s="200"/>
    </row>
    <row r="12" spans="1:6" ht="15.75" customHeight="1" x14ac:dyDescent="0.2"/>
    <row r="13" spans="1:6" x14ac:dyDescent="0.2">
      <c r="A13" s="201" t="s">
        <v>9</v>
      </c>
      <c r="B13" s="202"/>
      <c r="C13" s="202"/>
      <c r="D13" s="202"/>
      <c r="E13" s="202"/>
      <c r="F13" s="203"/>
    </row>
    <row r="14" spans="1:6" ht="13.5" thickBot="1" x14ac:dyDescent="0.25">
      <c r="A14" s="185" t="s">
        <v>10</v>
      </c>
      <c r="B14" s="204"/>
      <c r="C14" s="204"/>
      <c r="D14" s="204"/>
      <c r="E14" s="204"/>
      <c r="F14" s="205"/>
    </row>
    <row r="15" spans="1:6" ht="45.75" thickBot="1" x14ac:dyDescent="0.25">
      <c r="A15" s="6" t="s">
        <v>11</v>
      </c>
      <c r="B15" s="6" t="s">
        <v>12</v>
      </c>
      <c r="C15" s="6" t="s">
        <v>13</v>
      </c>
      <c r="D15" s="6" t="s">
        <v>14</v>
      </c>
      <c r="E15" s="6" t="s">
        <v>15</v>
      </c>
      <c r="F15" s="19">
        <v>42735</v>
      </c>
    </row>
    <row r="16" spans="1:6" ht="13.5" thickBot="1" x14ac:dyDescent="0.25">
      <c r="A16" s="7"/>
      <c r="B16" s="7" t="s">
        <v>16</v>
      </c>
      <c r="C16" s="7">
        <f>SUM(C17:C23)</f>
        <v>0</v>
      </c>
      <c r="D16" s="7">
        <f>SUM(D17:D23)</f>
        <v>2847978.6700000004</v>
      </c>
      <c r="E16" s="7">
        <f>SUM(E17:E23)</f>
        <v>0</v>
      </c>
      <c r="F16" s="7">
        <f>SUM(F17:F23)</f>
        <v>2822854.1399999997</v>
      </c>
    </row>
    <row r="17" spans="1:8" ht="13.5" thickBot="1" x14ac:dyDescent="0.25">
      <c r="A17" s="8" t="s">
        <v>17</v>
      </c>
      <c r="B17" s="9" t="s">
        <v>18</v>
      </c>
      <c r="C17" s="10"/>
      <c r="D17" s="10">
        <v>190582.24</v>
      </c>
      <c r="E17" s="10"/>
      <c r="F17" s="10">
        <v>134028.63</v>
      </c>
    </row>
    <row r="18" spans="1:8" ht="13.5" thickBot="1" x14ac:dyDescent="0.25">
      <c r="A18" s="8" t="s">
        <v>19</v>
      </c>
      <c r="B18" s="9" t="s">
        <v>20</v>
      </c>
      <c r="C18" s="10"/>
      <c r="D18" s="10"/>
      <c r="E18" s="10"/>
      <c r="F18" s="10"/>
    </row>
    <row r="19" spans="1:8" ht="13.5" thickBot="1" x14ac:dyDescent="0.25">
      <c r="A19" s="8" t="s">
        <v>21</v>
      </c>
      <c r="B19" s="9" t="s">
        <v>22</v>
      </c>
      <c r="C19" s="10"/>
      <c r="D19" s="10">
        <f>3631181.96-1017825.63</f>
        <v>2613356.33</v>
      </c>
      <c r="E19" s="10"/>
      <c r="F19" s="10">
        <v>2668530.11</v>
      </c>
    </row>
    <row r="20" spans="1:8" ht="13.5" thickBot="1" x14ac:dyDescent="0.25">
      <c r="A20" s="8" t="s">
        <v>23</v>
      </c>
      <c r="B20" s="9" t="s">
        <v>24</v>
      </c>
      <c r="C20" s="10"/>
      <c r="D20" s="10"/>
      <c r="E20" s="10"/>
      <c r="F20" s="10"/>
    </row>
    <row r="21" spans="1:8" ht="34.5" thickBot="1" x14ac:dyDescent="0.25">
      <c r="A21" s="8" t="s">
        <v>25</v>
      </c>
      <c r="B21" s="9" t="s">
        <v>26</v>
      </c>
      <c r="C21" s="10"/>
      <c r="D21" s="10"/>
      <c r="E21" s="10"/>
      <c r="F21" s="10"/>
    </row>
    <row r="22" spans="1:8" ht="34.5" thickBot="1" x14ac:dyDescent="0.25">
      <c r="A22" s="8" t="s">
        <v>27</v>
      </c>
      <c r="B22" s="9" t="s">
        <v>28</v>
      </c>
      <c r="C22" s="10"/>
      <c r="D22" s="10">
        <v>44040.1</v>
      </c>
      <c r="E22" s="10"/>
      <c r="F22" s="10">
        <v>20295.400000000001</v>
      </c>
    </row>
    <row r="23" spans="1:8" ht="13.5" thickBot="1" x14ac:dyDescent="0.25">
      <c r="A23" s="8">
        <v>474</v>
      </c>
      <c r="B23" s="9" t="s">
        <v>29</v>
      </c>
      <c r="C23" s="10"/>
      <c r="D23" s="10"/>
      <c r="E23" s="10"/>
      <c r="F23" s="10"/>
    </row>
    <row r="24" spans="1:8" ht="31.5" customHeight="1" thickBot="1" x14ac:dyDescent="0.25">
      <c r="A24" s="7"/>
      <c r="B24" s="7" t="s">
        <v>30</v>
      </c>
      <c r="C24" s="7">
        <f>SUM(C25:C31)</f>
        <v>0</v>
      </c>
      <c r="D24" s="7">
        <f>SUM(D25:D31)</f>
        <v>1499900.44</v>
      </c>
      <c r="E24" s="7">
        <f>SUM(E25:E31)</f>
        <v>0</v>
      </c>
      <c r="F24" s="7">
        <f>SUM(F25:F31)</f>
        <v>1388031.13</v>
      </c>
      <c r="H24" s="20"/>
    </row>
    <row r="25" spans="1:8" ht="13.5" thickBot="1" x14ac:dyDescent="0.25">
      <c r="A25" s="8" t="s">
        <v>31</v>
      </c>
      <c r="B25" s="9" t="s">
        <v>32</v>
      </c>
      <c r="C25" s="10"/>
      <c r="D25" s="10">
        <v>93628.22</v>
      </c>
      <c r="E25" s="10"/>
      <c r="F25" s="10">
        <v>97637.04</v>
      </c>
    </row>
    <row r="26" spans="1:8" ht="23.25" thickBot="1" x14ac:dyDescent="0.25">
      <c r="A26" s="8" t="s">
        <v>33</v>
      </c>
      <c r="B26" s="9" t="s">
        <v>34</v>
      </c>
      <c r="C26" s="10"/>
      <c r="D26" s="10">
        <v>206707.3</v>
      </c>
      <c r="E26" s="10"/>
      <c r="F26" s="10">
        <v>178365.56</v>
      </c>
    </row>
    <row r="27" spans="1:8" ht="34.5" thickBot="1" x14ac:dyDescent="0.25">
      <c r="A27" s="8" t="s">
        <v>35</v>
      </c>
      <c r="B27" s="9" t="s">
        <v>36</v>
      </c>
      <c r="C27" s="10"/>
      <c r="D27" s="10">
        <v>23771.64</v>
      </c>
      <c r="E27" s="10"/>
      <c r="F27" s="10">
        <v>25189.98</v>
      </c>
    </row>
    <row r="28" spans="1:8" ht="45.75" thickBot="1" x14ac:dyDescent="0.25">
      <c r="A28" s="8" t="s">
        <v>37</v>
      </c>
      <c r="B28" s="9" t="s">
        <v>38</v>
      </c>
      <c r="C28" s="10"/>
      <c r="D28" s="10"/>
      <c r="E28" s="10"/>
      <c r="F28" s="10"/>
    </row>
    <row r="29" spans="1:8" ht="45.75" thickBot="1" x14ac:dyDescent="0.25">
      <c r="A29" s="8" t="s">
        <v>39</v>
      </c>
      <c r="B29" s="9" t="s">
        <v>40</v>
      </c>
      <c r="C29" s="10"/>
      <c r="D29" s="10">
        <v>9477.8700000000008</v>
      </c>
      <c r="E29" s="10"/>
      <c r="F29" s="10">
        <v>20479.63</v>
      </c>
    </row>
    <row r="30" spans="1:8" ht="13.5" thickBot="1" x14ac:dyDescent="0.25">
      <c r="A30" s="8" t="s">
        <v>41</v>
      </c>
      <c r="B30" s="9" t="s">
        <v>42</v>
      </c>
      <c r="C30" s="10"/>
      <c r="D30" s="10">
        <v>8111.26</v>
      </c>
      <c r="E30" s="10"/>
      <c r="F30" s="10">
        <v>19318.54</v>
      </c>
    </row>
    <row r="31" spans="1:8" ht="23.25" thickBot="1" x14ac:dyDescent="0.25">
      <c r="A31" s="8">
        <v>57</v>
      </c>
      <c r="B31" s="9" t="s">
        <v>43</v>
      </c>
      <c r="C31" s="10"/>
      <c r="D31" s="10">
        <v>1158204.1499999999</v>
      </c>
      <c r="E31" s="10"/>
      <c r="F31" s="10">
        <v>1047040.38</v>
      </c>
    </row>
    <row r="32" spans="1:8" ht="13.5" thickBot="1" x14ac:dyDescent="0.25">
      <c r="A32" s="11"/>
      <c r="B32" s="11" t="s">
        <v>44</v>
      </c>
      <c r="C32" s="12">
        <f>SUM(C16,C24)</f>
        <v>0</v>
      </c>
      <c r="D32" s="12">
        <f>SUM(D16,D24)</f>
        <v>4347879.1100000003</v>
      </c>
      <c r="E32" s="12">
        <f>SUM(E16,E24)</f>
        <v>0</v>
      </c>
      <c r="F32" s="12">
        <f>SUM(F16,F24)</f>
        <v>4210885.2699999996</v>
      </c>
    </row>
    <row r="33" spans="1:6" x14ac:dyDescent="0.2">
      <c r="A33" s="13"/>
      <c r="B33" s="14"/>
      <c r="C33" s="15"/>
    </row>
    <row r="34" spans="1:6" x14ac:dyDescent="0.2">
      <c r="A34" s="201" t="s">
        <v>9</v>
      </c>
      <c r="B34" s="202"/>
      <c r="C34" s="202"/>
      <c r="D34" s="202"/>
      <c r="E34" s="202"/>
      <c r="F34" s="203"/>
    </row>
    <row r="35" spans="1:6" ht="13.5" thickBot="1" x14ac:dyDescent="0.25">
      <c r="A35" s="185" t="s">
        <v>45</v>
      </c>
      <c r="B35" s="186"/>
      <c r="C35" s="186"/>
      <c r="D35" s="186"/>
      <c r="E35" s="186"/>
      <c r="F35" s="187"/>
    </row>
    <row r="36" spans="1:6" ht="45.75" thickBot="1" x14ac:dyDescent="0.25">
      <c r="A36" s="6" t="s">
        <v>11</v>
      </c>
      <c r="B36" s="6" t="s">
        <v>12</v>
      </c>
      <c r="C36" s="6" t="s">
        <v>13</v>
      </c>
      <c r="D36" s="6" t="s">
        <v>14</v>
      </c>
      <c r="E36" s="6" t="s">
        <v>15</v>
      </c>
      <c r="F36" s="19">
        <v>42735</v>
      </c>
    </row>
    <row r="37" spans="1:6" ht="13.5" thickBot="1" x14ac:dyDescent="0.25">
      <c r="A37" s="7"/>
      <c r="B37" s="7" t="s">
        <v>46</v>
      </c>
      <c r="C37" s="7">
        <f>SUM(C38,C45,C46)</f>
        <v>0</v>
      </c>
      <c r="D37" s="7">
        <f>SUM(D38,D45,D46)</f>
        <v>3177213.73</v>
      </c>
      <c r="E37" s="7">
        <f>SUM(E38,E45,E46)</f>
        <v>0</v>
      </c>
      <c r="F37" s="7">
        <f>SUM(F38,F45,F46)</f>
        <v>2788746.29</v>
      </c>
    </row>
    <row r="38" spans="1:6" ht="13.5" thickBot="1" x14ac:dyDescent="0.25">
      <c r="A38" s="8"/>
      <c r="B38" s="9" t="s">
        <v>47</v>
      </c>
      <c r="C38" s="16">
        <f>C39+C42+C43+C44</f>
        <v>0</v>
      </c>
      <c r="D38" s="16">
        <f>D39+D42+D43+D44</f>
        <v>3177213.73</v>
      </c>
      <c r="E38" s="16">
        <f>E39+E42+E43+E44</f>
        <v>0</v>
      </c>
      <c r="F38" s="16">
        <f>F39+F42+F43+F44</f>
        <v>2788746.29</v>
      </c>
    </row>
    <row r="39" spans="1:6" ht="13.5" thickBot="1" x14ac:dyDescent="0.25">
      <c r="A39" s="8"/>
      <c r="B39" s="17" t="s">
        <v>48</v>
      </c>
      <c r="C39" s="16">
        <f>C40+C41</f>
        <v>0</v>
      </c>
      <c r="D39" s="16">
        <f>D40+D41</f>
        <v>851853.02</v>
      </c>
      <c r="E39" s="16">
        <f>E40+E41</f>
        <v>0</v>
      </c>
      <c r="F39" s="16">
        <f>F40+F41</f>
        <v>851853.02</v>
      </c>
    </row>
    <row r="40" spans="1:6" ht="13.5" thickBot="1" x14ac:dyDescent="0.25">
      <c r="A40" s="8" t="s">
        <v>49</v>
      </c>
      <c r="B40" s="17" t="s">
        <v>50</v>
      </c>
      <c r="C40" s="10"/>
      <c r="D40" s="10">
        <v>851853.02</v>
      </c>
      <c r="E40" s="10"/>
      <c r="F40" s="10">
        <v>851853.02</v>
      </c>
    </row>
    <row r="41" spans="1:6" ht="23.25" thickBot="1" x14ac:dyDescent="0.25">
      <c r="A41" s="8" t="s">
        <v>51</v>
      </c>
      <c r="B41" s="17" t="s">
        <v>52</v>
      </c>
      <c r="C41" s="10"/>
      <c r="D41" s="10"/>
      <c r="E41" s="10"/>
      <c r="F41" s="10"/>
    </row>
    <row r="42" spans="1:6" ht="13.5" thickBot="1" x14ac:dyDescent="0.25">
      <c r="A42" s="8" t="s">
        <v>53</v>
      </c>
      <c r="B42" s="17" t="s">
        <v>54</v>
      </c>
      <c r="C42" s="10"/>
      <c r="D42" s="10">
        <v>2325360.71</v>
      </c>
      <c r="E42" s="10"/>
      <c r="F42" s="10">
        <v>1936893.27</v>
      </c>
    </row>
    <row r="43" spans="1:6" ht="13.5" thickBot="1" x14ac:dyDescent="0.25">
      <c r="A43" s="8" t="s">
        <v>55</v>
      </c>
      <c r="B43" s="17" t="s">
        <v>56</v>
      </c>
      <c r="C43" s="10"/>
      <c r="D43" s="10"/>
      <c r="E43" s="10"/>
      <c r="F43" s="10"/>
    </row>
    <row r="44" spans="1:6" ht="13.5" thickBot="1" x14ac:dyDescent="0.25">
      <c r="A44" s="8">
        <v>129</v>
      </c>
      <c r="B44" s="17" t="s">
        <v>57</v>
      </c>
      <c r="C44" s="10"/>
      <c r="D44" s="10"/>
      <c r="E44" s="10"/>
      <c r="F44" s="10"/>
    </row>
    <row r="45" spans="1:6" ht="13.5" thickBot="1" x14ac:dyDescent="0.25">
      <c r="A45" s="8" t="s">
        <v>58</v>
      </c>
      <c r="B45" s="9" t="s">
        <v>59</v>
      </c>
      <c r="C45" s="10"/>
      <c r="D45" s="10"/>
      <c r="E45" s="10"/>
      <c r="F45" s="10"/>
    </row>
    <row r="46" spans="1:6" ht="23.25" thickBot="1" x14ac:dyDescent="0.25">
      <c r="A46" s="8" t="s">
        <v>60</v>
      </c>
      <c r="B46" s="9" t="s">
        <v>61</v>
      </c>
      <c r="C46" s="10"/>
      <c r="D46" s="10"/>
      <c r="E46" s="10"/>
      <c r="F46" s="10"/>
    </row>
    <row r="47" spans="1:6" ht="13.5" thickBot="1" x14ac:dyDescent="0.25">
      <c r="A47" s="7"/>
      <c r="B47" s="7" t="s">
        <v>62</v>
      </c>
      <c r="C47" s="7">
        <f>SUM(C48,C49,C53,C54,C55)</f>
        <v>0</v>
      </c>
      <c r="D47" s="7">
        <f>SUM(D48,D49,D53,D54,D55)</f>
        <v>152918.07</v>
      </c>
      <c r="E47" s="7">
        <f>SUM(E48,E49,E53,E54,E55)</f>
        <v>0</v>
      </c>
      <c r="F47" s="7">
        <f>SUM(F48,F49,F53,F54,F55)</f>
        <v>273050.83</v>
      </c>
    </row>
    <row r="48" spans="1:6" ht="13.5" thickBot="1" x14ac:dyDescent="0.25">
      <c r="A48" s="8">
        <v>14</v>
      </c>
      <c r="B48" s="9" t="s">
        <v>63</v>
      </c>
      <c r="C48" s="10"/>
      <c r="D48" s="10"/>
      <c r="E48" s="10"/>
      <c r="F48" s="10"/>
    </row>
    <row r="49" spans="1:6" ht="13.5" thickBot="1" x14ac:dyDescent="0.25">
      <c r="A49" s="8"/>
      <c r="B49" s="9" t="s">
        <v>64</v>
      </c>
      <c r="C49" s="16">
        <f>SUM(C50:C52)</f>
        <v>0</v>
      </c>
      <c r="D49" s="16">
        <f>SUM(D50:D52)</f>
        <v>104325.19</v>
      </c>
      <c r="E49" s="16">
        <f>SUM(E50:E52)</f>
        <v>0</v>
      </c>
      <c r="F49" s="16">
        <f>SUM(F50:F52)</f>
        <v>197017.06</v>
      </c>
    </row>
    <row r="50" spans="1:6" ht="13.5" thickBot="1" x14ac:dyDescent="0.25">
      <c r="A50" s="8" t="s">
        <v>65</v>
      </c>
      <c r="B50" s="17" t="s">
        <v>66</v>
      </c>
      <c r="C50" s="10"/>
      <c r="D50" s="10"/>
      <c r="E50" s="10"/>
      <c r="F50" s="10"/>
    </row>
    <row r="51" spans="1:6" ht="23.25" thickBot="1" x14ac:dyDescent="0.25">
      <c r="A51" s="8" t="s">
        <v>67</v>
      </c>
      <c r="B51" s="17" t="s">
        <v>68</v>
      </c>
      <c r="C51" s="10"/>
      <c r="D51" s="10">
        <v>104325.19</v>
      </c>
      <c r="E51" s="10"/>
      <c r="F51" s="10">
        <v>197017.06</v>
      </c>
    </row>
    <row r="52" spans="1:6" ht="23.25" thickBot="1" x14ac:dyDescent="0.25">
      <c r="A52" s="8" t="s">
        <v>69</v>
      </c>
      <c r="B52" s="17" t="s">
        <v>70</v>
      </c>
      <c r="C52" s="10"/>
      <c r="D52" s="10"/>
      <c r="E52" s="10"/>
      <c r="F52" s="10"/>
    </row>
    <row r="53" spans="1:6" ht="23.25" thickBot="1" x14ac:dyDescent="0.25">
      <c r="A53" s="8" t="s">
        <v>71</v>
      </c>
      <c r="B53" s="9" t="s">
        <v>72</v>
      </c>
      <c r="C53" s="10"/>
      <c r="D53" s="10"/>
      <c r="E53" s="10"/>
      <c r="F53" s="10"/>
    </row>
    <row r="54" spans="1:6" ht="13.5" thickBot="1" x14ac:dyDescent="0.25">
      <c r="A54" s="8">
        <v>479</v>
      </c>
      <c r="B54" s="9" t="s">
        <v>73</v>
      </c>
      <c r="C54" s="10"/>
      <c r="D54" s="10">
        <v>48592.88</v>
      </c>
      <c r="E54" s="10"/>
      <c r="F54" s="10">
        <v>76033.77</v>
      </c>
    </row>
    <row r="55" spans="1:6" ht="13.5" thickBot="1" x14ac:dyDescent="0.25">
      <c r="A55" s="8">
        <v>181</v>
      </c>
      <c r="B55" s="9" t="s">
        <v>74</v>
      </c>
      <c r="C55" s="10"/>
      <c r="D55" s="10"/>
      <c r="E55" s="10"/>
      <c r="F55" s="10"/>
    </row>
    <row r="56" spans="1:6" ht="13.5" thickBot="1" x14ac:dyDescent="0.25">
      <c r="A56" s="7"/>
      <c r="B56" s="7" t="s">
        <v>75</v>
      </c>
      <c r="C56" s="7">
        <f>SUM(C57:C58,C62:C64,C67)</f>
        <v>0</v>
      </c>
      <c r="D56" s="7">
        <f>SUM(D57:D58,D62:D64,D67)</f>
        <v>672250.25</v>
      </c>
      <c r="E56" s="7">
        <f>SUM(E57:E58,E62:E64,E67)</f>
        <v>0</v>
      </c>
      <c r="F56" s="7">
        <f>SUM(F57:F58,F62:F64,F67)</f>
        <v>760620.71</v>
      </c>
    </row>
    <row r="57" spans="1:6" ht="13.5" thickBot="1" x14ac:dyDescent="0.25">
      <c r="A57" s="8" t="s">
        <v>76</v>
      </c>
      <c r="B57" s="9" t="s">
        <v>77</v>
      </c>
      <c r="C57" s="10"/>
      <c r="D57" s="10"/>
      <c r="E57" s="10"/>
      <c r="F57" s="10"/>
    </row>
    <row r="58" spans="1:6" ht="13.5" thickBot="1" x14ac:dyDescent="0.25">
      <c r="A58" s="8"/>
      <c r="B58" s="9" t="s">
        <v>78</v>
      </c>
      <c r="C58" s="16">
        <f>SUM(C59:C61)</f>
        <v>0</v>
      </c>
      <c r="D58" s="16">
        <f>SUM(D59:D61)</f>
        <v>123308.20999999999</v>
      </c>
      <c r="E58" s="16">
        <f>SUM(E59:E61)</f>
        <v>0</v>
      </c>
      <c r="F58" s="16">
        <f>SUM(F59:F61)</f>
        <v>145295.45000000001</v>
      </c>
    </row>
    <row r="59" spans="1:6" ht="13.5" thickBot="1" x14ac:dyDescent="0.25">
      <c r="A59" s="8" t="s">
        <v>79</v>
      </c>
      <c r="B59" s="17" t="s">
        <v>80</v>
      </c>
      <c r="C59" s="10"/>
      <c r="D59" s="10"/>
      <c r="E59" s="10"/>
      <c r="F59" s="10"/>
    </row>
    <row r="60" spans="1:6" ht="23.25" thickBot="1" x14ac:dyDescent="0.25">
      <c r="A60" s="8" t="s">
        <v>81</v>
      </c>
      <c r="B60" s="17" t="s">
        <v>68</v>
      </c>
      <c r="C60" s="10"/>
      <c r="D60" s="10">
        <v>92642.78</v>
      </c>
      <c r="E60" s="10"/>
      <c r="F60" s="10">
        <v>127966.95</v>
      </c>
    </row>
    <row r="61" spans="1:6" ht="45.75" thickBot="1" x14ac:dyDescent="0.25">
      <c r="A61" s="8" t="s">
        <v>82</v>
      </c>
      <c r="B61" s="17" t="s">
        <v>83</v>
      </c>
      <c r="C61" s="10"/>
      <c r="D61" s="10">
        <v>30665.43</v>
      </c>
      <c r="E61" s="10"/>
      <c r="F61" s="10">
        <v>17328.5</v>
      </c>
    </row>
    <row r="62" spans="1:6" ht="34.5" thickBot="1" x14ac:dyDescent="0.25">
      <c r="A62" s="8" t="s">
        <v>84</v>
      </c>
      <c r="B62" s="9" t="s">
        <v>85</v>
      </c>
      <c r="C62" s="10"/>
      <c r="D62" s="10"/>
      <c r="E62" s="10"/>
      <c r="F62" s="10"/>
    </row>
    <row r="63" spans="1:6" ht="13.5" thickBot="1" x14ac:dyDescent="0.25">
      <c r="A63" s="8">
        <v>412</v>
      </c>
      <c r="B63" s="9" t="s">
        <v>86</v>
      </c>
      <c r="C63" s="10"/>
      <c r="D63" s="10"/>
      <c r="E63" s="10"/>
      <c r="F63" s="10"/>
    </row>
    <row r="64" spans="1:6" ht="23.25" thickBot="1" x14ac:dyDescent="0.25">
      <c r="A64" s="8"/>
      <c r="B64" s="9" t="s">
        <v>87</v>
      </c>
      <c r="C64" s="16">
        <f>SUM(C65:C66)</f>
        <v>0</v>
      </c>
      <c r="D64" s="16">
        <f>SUM(D65:D66)</f>
        <v>548942.04</v>
      </c>
      <c r="E64" s="16">
        <f>SUM(E65:E66)</f>
        <v>0</v>
      </c>
      <c r="F64" s="16">
        <f>SUM(F65:F66)</f>
        <v>615325.26</v>
      </c>
    </row>
    <row r="65" spans="1:7" ht="13.5" thickBot="1" x14ac:dyDescent="0.25">
      <c r="A65" s="8" t="s">
        <v>88</v>
      </c>
      <c r="B65" s="17" t="s">
        <v>89</v>
      </c>
      <c r="C65" s="10"/>
      <c r="D65" s="10"/>
      <c r="E65" s="10"/>
      <c r="F65" s="10"/>
    </row>
    <row r="66" spans="1:7" ht="23.25" thickBot="1" x14ac:dyDescent="0.25">
      <c r="A66" s="8" t="s">
        <v>90</v>
      </c>
      <c r="B66" s="17" t="s">
        <v>91</v>
      </c>
      <c r="C66" s="10"/>
      <c r="D66" s="10">
        <v>548942.04</v>
      </c>
      <c r="E66" s="10"/>
      <c r="F66" s="10">
        <v>615325.26</v>
      </c>
    </row>
    <row r="67" spans="1:7" ht="13.5" thickBot="1" x14ac:dyDescent="0.25">
      <c r="A67" s="8" t="s">
        <v>92</v>
      </c>
      <c r="B67" s="9" t="s">
        <v>42</v>
      </c>
      <c r="C67" s="10"/>
      <c r="D67" s="10"/>
      <c r="E67" s="10"/>
      <c r="F67" s="10"/>
    </row>
    <row r="68" spans="1:7" ht="26.25" thickBot="1" x14ac:dyDescent="0.25">
      <c r="A68" s="11"/>
      <c r="B68" s="11" t="s">
        <v>93</v>
      </c>
      <c r="C68" s="12">
        <f>SUM(C37,C47,C56)</f>
        <v>0</v>
      </c>
      <c r="D68" s="12">
        <f>SUM(D37,D47,D56)</f>
        <v>4002382.05</v>
      </c>
      <c r="E68" s="12">
        <f>SUM(E37,E47,E56)</f>
        <v>0</v>
      </c>
      <c r="F68" s="12">
        <f>SUM(F37,F47,F56)</f>
        <v>3822417.83</v>
      </c>
    </row>
    <row r="70" spans="1:7" x14ac:dyDescent="0.2">
      <c r="B70" s="18"/>
      <c r="C70" s="18"/>
      <c r="D70" s="18"/>
      <c r="E70" s="18"/>
      <c r="F70" s="18"/>
    </row>
    <row r="71" spans="1:7" ht="12.75" customHeight="1" x14ac:dyDescent="0.2">
      <c r="G71" s="18"/>
    </row>
  </sheetData>
  <mergeCells count="12">
    <mergeCell ref="A35:F35"/>
    <mergeCell ref="A1:F1"/>
    <mergeCell ref="A4:F4"/>
    <mergeCell ref="A6:F6"/>
    <mergeCell ref="B7:F7"/>
    <mergeCell ref="B8:F8"/>
    <mergeCell ref="B9:F9"/>
    <mergeCell ref="B10:F10"/>
    <mergeCell ref="B11:F11"/>
    <mergeCell ref="A13:F13"/>
    <mergeCell ref="A14:F14"/>
    <mergeCell ref="A34:F34"/>
  </mergeCells>
  <pageMargins left="0.75" right="0.75" top="1" bottom="1" header="0" footer="0"/>
  <pageSetup paperSize="9" scale="66" orientation="portrait" horizont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zoomScale="85" zoomScaleNormal="85" workbookViewId="0">
      <selection activeCell="B7" sqref="B7:G7"/>
    </sheetView>
  </sheetViews>
  <sheetFormatPr baseColWidth="10" defaultRowHeight="15" x14ac:dyDescent="0.25"/>
  <cols>
    <col min="1" max="1" width="43.28515625" style="120" bestFit="1" customWidth="1"/>
    <col min="2" max="7" width="22.85546875" style="120" customWidth="1"/>
    <col min="8" max="255" width="11.42578125" style="120"/>
    <col min="256" max="256" width="3.140625" style="120" customWidth="1"/>
    <col min="257" max="257" width="36" style="120" customWidth="1"/>
    <col min="258" max="258" width="21" style="120" bestFit="1" customWidth="1"/>
    <col min="259" max="259" width="21" style="120" customWidth="1"/>
    <col min="260" max="261" width="21" style="120" bestFit="1" customWidth="1"/>
    <col min="262" max="262" width="21" style="120" customWidth="1"/>
    <col min="263" max="263" width="21" style="120" bestFit="1" customWidth="1"/>
    <col min="264" max="511" width="11.42578125" style="120"/>
    <col min="512" max="512" width="3.140625" style="120" customWidth="1"/>
    <col min="513" max="513" width="36" style="120" customWidth="1"/>
    <col min="514" max="514" width="21" style="120" bestFit="1" customWidth="1"/>
    <col min="515" max="515" width="21" style="120" customWidth="1"/>
    <col min="516" max="517" width="21" style="120" bestFit="1" customWidth="1"/>
    <col min="518" max="518" width="21" style="120" customWidth="1"/>
    <col min="519" max="519" width="21" style="120" bestFit="1" customWidth="1"/>
    <col min="520" max="767" width="11.42578125" style="120"/>
    <col min="768" max="768" width="3.140625" style="120" customWidth="1"/>
    <col min="769" max="769" width="36" style="120" customWidth="1"/>
    <col min="770" max="770" width="21" style="120" bestFit="1" customWidth="1"/>
    <col min="771" max="771" width="21" style="120" customWidth="1"/>
    <col min="772" max="773" width="21" style="120" bestFit="1" customWidth="1"/>
    <col min="774" max="774" width="21" style="120" customWidth="1"/>
    <col min="775" max="775" width="21" style="120" bestFit="1" customWidth="1"/>
    <col min="776" max="1023" width="11.42578125" style="120"/>
    <col min="1024" max="1024" width="3.140625" style="120" customWidth="1"/>
    <col min="1025" max="1025" width="36" style="120" customWidth="1"/>
    <col min="1026" max="1026" width="21" style="120" bestFit="1" customWidth="1"/>
    <col min="1027" max="1027" width="21" style="120" customWidth="1"/>
    <col min="1028" max="1029" width="21" style="120" bestFit="1" customWidth="1"/>
    <col min="1030" max="1030" width="21" style="120" customWidth="1"/>
    <col min="1031" max="1031" width="21" style="120" bestFit="1" customWidth="1"/>
    <col min="1032" max="1279" width="11.42578125" style="120"/>
    <col min="1280" max="1280" width="3.140625" style="120" customWidth="1"/>
    <col min="1281" max="1281" width="36" style="120" customWidth="1"/>
    <col min="1282" max="1282" width="21" style="120" bestFit="1" customWidth="1"/>
    <col min="1283" max="1283" width="21" style="120" customWidth="1"/>
    <col min="1284" max="1285" width="21" style="120" bestFit="1" customWidth="1"/>
    <col min="1286" max="1286" width="21" style="120" customWidth="1"/>
    <col min="1287" max="1287" width="21" style="120" bestFit="1" customWidth="1"/>
    <col min="1288" max="1535" width="11.42578125" style="120"/>
    <col min="1536" max="1536" width="3.140625" style="120" customWidth="1"/>
    <col min="1537" max="1537" width="36" style="120" customWidth="1"/>
    <col min="1538" max="1538" width="21" style="120" bestFit="1" customWidth="1"/>
    <col min="1539" max="1539" width="21" style="120" customWidth="1"/>
    <col min="1540" max="1541" width="21" style="120" bestFit="1" customWidth="1"/>
    <col min="1542" max="1542" width="21" style="120" customWidth="1"/>
    <col min="1543" max="1543" width="21" style="120" bestFit="1" customWidth="1"/>
    <col min="1544" max="1791" width="11.42578125" style="120"/>
    <col min="1792" max="1792" width="3.140625" style="120" customWidth="1"/>
    <col min="1793" max="1793" width="36" style="120" customWidth="1"/>
    <col min="1794" max="1794" width="21" style="120" bestFit="1" customWidth="1"/>
    <col min="1795" max="1795" width="21" style="120" customWidth="1"/>
    <col min="1796" max="1797" width="21" style="120" bestFit="1" customWidth="1"/>
    <col min="1798" max="1798" width="21" style="120" customWidth="1"/>
    <col min="1799" max="1799" width="21" style="120" bestFit="1" customWidth="1"/>
    <col min="1800" max="2047" width="11.42578125" style="120"/>
    <col min="2048" max="2048" width="3.140625" style="120" customWidth="1"/>
    <col min="2049" max="2049" width="36" style="120" customWidth="1"/>
    <col min="2050" max="2050" width="21" style="120" bestFit="1" customWidth="1"/>
    <col min="2051" max="2051" width="21" style="120" customWidth="1"/>
    <col min="2052" max="2053" width="21" style="120" bestFit="1" customWidth="1"/>
    <col min="2054" max="2054" width="21" style="120" customWidth="1"/>
    <col min="2055" max="2055" width="21" style="120" bestFit="1" customWidth="1"/>
    <col min="2056" max="2303" width="11.42578125" style="120"/>
    <col min="2304" max="2304" width="3.140625" style="120" customWidth="1"/>
    <col min="2305" max="2305" width="36" style="120" customWidth="1"/>
    <col min="2306" max="2306" width="21" style="120" bestFit="1" customWidth="1"/>
    <col min="2307" max="2307" width="21" style="120" customWidth="1"/>
    <col min="2308" max="2309" width="21" style="120" bestFit="1" customWidth="1"/>
    <col min="2310" max="2310" width="21" style="120" customWidth="1"/>
    <col min="2311" max="2311" width="21" style="120" bestFit="1" customWidth="1"/>
    <col min="2312" max="2559" width="11.42578125" style="120"/>
    <col min="2560" max="2560" width="3.140625" style="120" customWidth="1"/>
    <col min="2561" max="2561" width="36" style="120" customWidth="1"/>
    <col min="2562" max="2562" width="21" style="120" bestFit="1" customWidth="1"/>
    <col min="2563" max="2563" width="21" style="120" customWidth="1"/>
    <col min="2564" max="2565" width="21" style="120" bestFit="1" customWidth="1"/>
    <col min="2566" max="2566" width="21" style="120" customWidth="1"/>
    <col min="2567" max="2567" width="21" style="120" bestFit="1" customWidth="1"/>
    <col min="2568" max="2815" width="11.42578125" style="120"/>
    <col min="2816" max="2816" width="3.140625" style="120" customWidth="1"/>
    <col min="2817" max="2817" width="36" style="120" customWidth="1"/>
    <col min="2818" max="2818" width="21" style="120" bestFit="1" customWidth="1"/>
    <col min="2819" max="2819" width="21" style="120" customWidth="1"/>
    <col min="2820" max="2821" width="21" style="120" bestFit="1" customWidth="1"/>
    <col min="2822" max="2822" width="21" style="120" customWidth="1"/>
    <col min="2823" max="2823" width="21" style="120" bestFit="1" customWidth="1"/>
    <col min="2824" max="3071" width="11.42578125" style="120"/>
    <col min="3072" max="3072" width="3.140625" style="120" customWidth="1"/>
    <col min="3073" max="3073" width="36" style="120" customWidth="1"/>
    <col min="3074" max="3074" width="21" style="120" bestFit="1" customWidth="1"/>
    <col min="3075" max="3075" width="21" style="120" customWidth="1"/>
    <col min="3076" max="3077" width="21" style="120" bestFit="1" customWidth="1"/>
    <col min="3078" max="3078" width="21" style="120" customWidth="1"/>
    <col min="3079" max="3079" width="21" style="120" bestFit="1" customWidth="1"/>
    <col min="3080" max="3327" width="11.42578125" style="120"/>
    <col min="3328" max="3328" width="3.140625" style="120" customWidth="1"/>
    <col min="3329" max="3329" width="36" style="120" customWidth="1"/>
    <col min="3330" max="3330" width="21" style="120" bestFit="1" customWidth="1"/>
    <col min="3331" max="3331" width="21" style="120" customWidth="1"/>
    <col min="3332" max="3333" width="21" style="120" bestFit="1" customWidth="1"/>
    <col min="3334" max="3334" width="21" style="120" customWidth="1"/>
    <col min="3335" max="3335" width="21" style="120" bestFit="1" customWidth="1"/>
    <col min="3336" max="3583" width="11.42578125" style="120"/>
    <col min="3584" max="3584" width="3.140625" style="120" customWidth="1"/>
    <col min="3585" max="3585" width="36" style="120" customWidth="1"/>
    <col min="3586" max="3586" width="21" style="120" bestFit="1" customWidth="1"/>
    <col min="3587" max="3587" width="21" style="120" customWidth="1"/>
    <col min="3588" max="3589" width="21" style="120" bestFit="1" customWidth="1"/>
    <col min="3590" max="3590" width="21" style="120" customWidth="1"/>
    <col min="3591" max="3591" width="21" style="120" bestFit="1" customWidth="1"/>
    <col min="3592" max="3839" width="11.42578125" style="120"/>
    <col min="3840" max="3840" width="3.140625" style="120" customWidth="1"/>
    <col min="3841" max="3841" width="36" style="120" customWidth="1"/>
    <col min="3842" max="3842" width="21" style="120" bestFit="1" customWidth="1"/>
    <col min="3843" max="3843" width="21" style="120" customWidth="1"/>
    <col min="3844" max="3845" width="21" style="120" bestFit="1" customWidth="1"/>
    <col min="3846" max="3846" width="21" style="120" customWidth="1"/>
    <col min="3847" max="3847" width="21" style="120" bestFit="1" customWidth="1"/>
    <col min="3848" max="4095" width="11.42578125" style="120"/>
    <col min="4096" max="4096" width="3.140625" style="120" customWidth="1"/>
    <col min="4097" max="4097" width="36" style="120" customWidth="1"/>
    <col min="4098" max="4098" width="21" style="120" bestFit="1" customWidth="1"/>
    <col min="4099" max="4099" width="21" style="120" customWidth="1"/>
    <col min="4100" max="4101" width="21" style="120" bestFit="1" customWidth="1"/>
    <col min="4102" max="4102" width="21" style="120" customWidth="1"/>
    <col min="4103" max="4103" width="21" style="120" bestFit="1" customWidth="1"/>
    <col min="4104" max="4351" width="11.42578125" style="120"/>
    <col min="4352" max="4352" width="3.140625" style="120" customWidth="1"/>
    <col min="4353" max="4353" width="36" style="120" customWidth="1"/>
    <col min="4354" max="4354" width="21" style="120" bestFit="1" customWidth="1"/>
    <col min="4355" max="4355" width="21" style="120" customWidth="1"/>
    <col min="4356" max="4357" width="21" style="120" bestFit="1" customWidth="1"/>
    <col min="4358" max="4358" width="21" style="120" customWidth="1"/>
    <col min="4359" max="4359" width="21" style="120" bestFit="1" customWidth="1"/>
    <col min="4360" max="4607" width="11.42578125" style="120"/>
    <col min="4608" max="4608" width="3.140625" style="120" customWidth="1"/>
    <col min="4609" max="4609" width="36" style="120" customWidth="1"/>
    <col min="4610" max="4610" width="21" style="120" bestFit="1" customWidth="1"/>
    <col min="4611" max="4611" width="21" style="120" customWidth="1"/>
    <col min="4612" max="4613" width="21" style="120" bestFit="1" customWidth="1"/>
    <col min="4614" max="4614" width="21" style="120" customWidth="1"/>
    <col min="4615" max="4615" width="21" style="120" bestFit="1" customWidth="1"/>
    <col min="4616" max="4863" width="11.42578125" style="120"/>
    <col min="4864" max="4864" width="3.140625" style="120" customWidth="1"/>
    <col min="4865" max="4865" width="36" style="120" customWidth="1"/>
    <col min="4866" max="4866" width="21" style="120" bestFit="1" customWidth="1"/>
    <col min="4867" max="4867" width="21" style="120" customWidth="1"/>
    <col min="4868" max="4869" width="21" style="120" bestFit="1" customWidth="1"/>
    <col min="4870" max="4870" width="21" style="120" customWidth="1"/>
    <col min="4871" max="4871" width="21" style="120" bestFit="1" customWidth="1"/>
    <col min="4872" max="5119" width="11.42578125" style="120"/>
    <col min="5120" max="5120" width="3.140625" style="120" customWidth="1"/>
    <col min="5121" max="5121" width="36" style="120" customWidth="1"/>
    <col min="5122" max="5122" width="21" style="120" bestFit="1" customWidth="1"/>
    <col min="5123" max="5123" width="21" style="120" customWidth="1"/>
    <col min="5124" max="5125" width="21" style="120" bestFit="1" customWidth="1"/>
    <col min="5126" max="5126" width="21" style="120" customWidth="1"/>
    <col min="5127" max="5127" width="21" style="120" bestFit="1" customWidth="1"/>
    <col min="5128" max="5375" width="11.42578125" style="120"/>
    <col min="5376" max="5376" width="3.140625" style="120" customWidth="1"/>
    <col min="5377" max="5377" width="36" style="120" customWidth="1"/>
    <col min="5378" max="5378" width="21" style="120" bestFit="1" customWidth="1"/>
    <col min="5379" max="5379" width="21" style="120" customWidth="1"/>
    <col min="5380" max="5381" width="21" style="120" bestFit="1" customWidth="1"/>
    <col min="5382" max="5382" width="21" style="120" customWidth="1"/>
    <col min="5383" max="5383" width="21" style="120" bestFit="1" customWidth="1"/>
    <col min="5384" max="5631" width="11.42578125" style="120"/>
    <col min="5632" max="5632" width="3.140625" style="120" customWidth="1"/>
    <col min="5633" max="5633" width="36" style="120" customWidth="1"/>
    <col min="5634" max="5634" width="21" style="120" bestFit="1" customWidth="1"/>
    <col min="5635" max="5635" width="21" style="120" customWidth="1"/>
    <col min="5636" max="5637" width="21" style="120" bestFit="1" customWidth="1"/>
    <col min="5638" max="5638" width="21" style="120" customWidth="1"/>
    <col min="5639" max="5639" width="21" style="120" bestFit="1" customWidth="1"/>
    <col min="5640" max="5887" width="11.42578125" style="120"/>
    <col min="5888" max="5888" width="3.140625" style="120" customWidth="1"/>
    <col min="5889" max="5889" width="36" style="120" customWidth="1"/>
    <col min="5890" max="5890" width="21" style="120" bestFit="1" customWidth="1"/>
    <col min="5891" max="5891" width="21" style="120" customWidth="1"/>
    <col min="5892" max="5893" width="21" style="120" bestFit="1" customWidth="1"/>
    <col min="5894" max="5894" width="21" style="120" customWidth="1"/>
    <col min="5895" max="5895" width="21" style="120" bestFit="1" customWidth="1"/>
    <col min="5896" max="6143" width="11.42578125" style="120"/>
    <col min="6144" max="6144" width="3.140625" style="120" customWidth="1"/>
    <col min="6145" max="6145" width="36" style="120" customWidth="1"/>
    <col min="6146" max="6146" width="21" style="120" bestFit="1" customWidth="1"/>
    <col min="6147" max="6147" width="21" style="120" customWidth="1"/>
    <col min="6148" max="6149" width="21" style="120" bestFit="1" customWidth="1"/>
    <col min="6150" max="6150" width="21" style="120" customWidth="1"/>
    <col min="6151" max="6151" width="21" style="120" bestFit="1" customWidth="1"/>
    <col min="6152" max="6399" width="11.42578125" style="120"/>
    <col min="6400" max="6400" width="3.140625" style="120" customWidth="1"/>
    <col min="6401" max="6401" width="36" style="120" customWidth="1"/>
    <col min="6402" max="6402" width="21" style="120" bestFit="1" customWidth="1"/>
    <col min="6403" max="6403" width="21" style="120" customWidth="1"/>
    <col min="6404" max="6405" width="21" style="120" bestFit="1" customWidth="1"/>
    <col min="6406" max="6406" width="21" style="120" customWidth="1"/>
    <col min="6407" max="6407" width="21" style="120" bestFit="1" customWidth="1"/>
    <col min="6408" max="6655" width="11.42578125" style="120"/>
    <col min="6656" max="6656" width="3.140625" style="120" customWidth="1"/>
    <col min="6657" max="6657" width="36" style="120" customWidth="1"/>
    <col min="6658" max="6658" width="21" style="120" bestFit="1" customWidth="1"/>
    <col min="6659" max="6659" width="21" style="120" customWidth="1"/>
    <col min="6660" max="6661" width="21" style="120" bestFit="1" customWidth="1"/>
    <col min="6662" max="6662" width="21" style="120" customWidth="1"/>
    <col min="6663" max="6663" width="21" style="120" bestFit="1" customWidth="1"/>
    <col min="6664" max="6911" width="11.42578125" style="120"/>
    <col min="6912" max="6912" width="3.140625" style="120" customWidth="1"/>
    <col min="6913" max="6913" width="36" style="120" customWidth="1"/>
    <col min="6914" max="6914" width="21" style="120" bestFit="1" customWidth="1"/>
    <col min="6915" max="6915" width="21" style="120" customWidth="1"/>
    <col min="6916" max="6917" width="21" style="120" bestFit="1" customWidth="1"/>
    <col min="6918" max="6918" width="21" style="120" customWidth="1"/>
    <col min="6919" max="6919" width="21" style="120" bestFit="1" customWidth="1"/>
    <col min="6920" max="7167" width="11.42578125" style="120"/>
    <col min="7168" max="7168" width="3.140625" style="120" customWidth="1"/>
    <col min="7169" max="7169" width="36" style="120" customWidth="1"/>
    <col min="7170" max="7170" width="21" style="120" bestFit="1" customWidth="1"/>
    <col min="7171" max="7171" width="21" style="120" customWidth="1"/>
    <col min="7172" max="7173" width="21" style="120" bestFit="1" customWidth="1"/>
    <col min="7174" max="7174" width="21" style="120" customWidth="1"/>
    <col min="7175" max="7175" width="21" style="120" bestFit="1" customWidth="1"/>
    <col min="7176" max="7423" width="11.42578125" style="120"/>
    <col min="7424" max="7424" width="3.140625" style="120" customWidth="1"/>
    <col min="7425" max="7425" width="36" style="120" customWidth="1"/>
    <col min="7426" max="7426" width="21" style="120" bestFit="1" customWidth="1"/>
    <col min="7427" max="7427" width="21" style="120" customWidth="1"/>
    <col min="7428" max="7429" width="21" style="120" bestFit="1" customWidth="1"/>
    <col min="7430" max="7430" width="21" style="120" customWidth="1"/>
    <col min="7431" max="7431" width="21" style="120" bestFit="1" customWidth="1"/>
    <col min="7432" max="7679" width="11.42578125" style="120"/>
    <col min="7680" max="7680" width="3.140625" style="120" customWidth="1"/>
    <col min="7681" max="7681" width="36" style="120" customWidth="1"/>
    <col min="7682" max="7682" width="21" style="120" bestFit="1" customWidth="1"/>
    <col min="7683" max="7683" width="21" style="120" customWidth="1"/>
    <col min="7684" max="7685" width="21" style="120" bestFit="1" customWidth="1"/>
    <col min="7686" max="7686" width="21" style="120" customWidth="1"/>
    <col min="7687" max="7687" width="21" style="120" bestFit="1" customWidth="1"/>
    <col min="7688" max="7935" width="11.42578125" style="120"/>
    <col min="7936" max="7936" width="3.140625" style="120" customWidth="1"/>
    <col min="7937" max="7937" width="36" style="120" customWidth="1"/>
    <col min="7938" max="7938" width="21" style="120" bestFit="1" customWidth="1"/>
    <col min="7939" max="7939" width="21" style="120" customWidth="1"/>
    <col min="7940" max="7941" width="21" style="120" bestFit="1" customWidth="1"/>
    <col min="7942" max="7942" width="21" style="120" customWidth="1"/>
    <col min="7943" max="7943" width="21" style="120" bestFit="1" customWidth="1"/>
    <col min="7944" max="8191" width="11.42578125" style="120"/>
    <col min="8192" max="8192" width="3.140625" style="120" customWidth="1"/>
    <col min="8193" max="8193" width="36" style="120" customWidth="1"/>
    <col min="8194" max="8194" width="21" style="120" bestFit="1" customWidth="1"/>
    <col min="8195" max="8195" width="21" style="120" customWidth="1"/>
    <col min="8196" max="8197" width="21" style="120" bestFit="1" customWidth="1"/>
    <col min="8198" max="8198" width="21" style="120" customWidth="1"/>
    <col min="8199" max="8199" width="21" style="120" bestFit="1" customWidth="1"/>
    <col min="8200" max="8447" width="11.42578125" style="120"/>
    <col min="8448" max="8448" width="3.140625" style="120" customWidth="1"/>
    <col min="8449" max="8449" width="36" style="120" customWidth="1"/>
    <col min="8450" max="8450" width="21" style="120" bestFit="1" customWidth="1"/>
    <col min="8451" max="8451" width="21" style="120" customWidth="1"/>
    <col min="8452" max="8453" width="21" style="120" bestFit="1" customWidth="1"/>
    <col min="8454" max="8454" width="21" style="120" customWidth="1"/>
    <col min="8455" max="8455" width="21" style="120" bestFit="1" customWidth="1"/>
    <col min="8456" max="8703" width="11.42578125" style="120"/>
    <col min="8704" max="8704" width="3.140625" style="120" customWidth="1"/>
    <col min="8705" max="8705" width="36" style="120" customWidth="1"/>
    <col min="8706" max="8706" width="21" style="120" bestFit="1" customWidth="1"/>
    <col min="8707" max="8707" width="21" style="120" customWidth="1"/>
    <col min="8708" max="8709" width="21" style="120" bestFit="1" customWidth="1"/>
    <col min="8710" max="8710" width="21" style="120" customWidth="1"/>
    <col min="8711" max="8711" width="21" style="120" bestFit="1" customWidth="1"/>
    <col min="8712" max="8959" width="11.42578125" style="120"/>
    <col min="8960" max="8960" width="3.140625" style="120" customWidth="1"/>
    <col min="8961" max="8961" width="36" style="120" customWidth="1"/>
    <col min="8962" max="8962" width="21" style="120" bestFit="1" customWidth="1"/>
    <col min="8963" max="8963" width="21" style="120" customWidth="1"/>
    <col min="8964" max="8965" width="21" style="120" bestFit="1" customWidth="1"/>
    <col min="8966" max="8966" width="21" style="120" customWidth="1"/>
    <col min="8967" max="8967" width="21" style="120" bestFit="1" customWidth="1"/>
    <col min="8968" max="9215" width="11.42578125" style="120"/>
    <col min="9216" max="9216" width="3.140625" style="120" customWidth="1"/>
    <col min="9217" max="9217" width="36" style="120" customWidth="1"/>
    <col min="9218" max="9218" width="21" style="120" bestFit="1" customWidth="1"/>
    <col min="9219" max="9219" width="21" style="120" customWidth="1"/>
    <col min="9220" max="9221" width="21" style="120" bestFit="1" customWidth="1"/>
    <col min="9222" max="9222" width="21" style="120" customWidth="1"/>
    <col min="9223" max="9223" width="21" style="120" bestFit="1" customWidth="1"/>
    <col min="9224" max="9471" width="11.42578125" style="120"/>
    <col min="9472" max="9472" width="3.140625" style="120" customWidth="1"/>
    <col min="9473" max="9473" width="36" style="120" customWidth="1"/>
    <col min="9474" max="9474" width="21" style="120" bestFit="1" customWidth="1"/>
    <col min="9475" max="9475" width="21" style="120" customWidth="1"/>
    <col min="9476" max="9477" width="21" style="120" bestFit="1" customWidth="1"/>
    <col min="9478" max="9478" width="21" style="120" customWidth="1"/>
    <col min="9479" max="9479" width="21" style="120" bestFit="1" customWidth="1"/>
    <col min="9480" max="9727" width="11.42578125" style="120"/>
    <col min="9728" max="9728" width="3.140625" style="120" customWidth="1"/>
    <col min="9729" max="9729" width="36" style="120" customWidth="1"/>
    <col min="9730" max="9730" width="21" style="120" bestFit="1" customWidth="1"/>
    <col min="9731" max="9731" width="21" style="120" customWidth="1"/>
    <col min="9732" max="9733" width="21" style="120" bestFit="1" customWidth="1"/>
    <col min="9734" max="9734" width="21" style="120" customWidth="1"/>
    <col min="9735" max="9735" width="21" style="120" bestFit="1" customWidth="1"/>
    <col min="9736" max="9983" width="11.42578125" style="120"/>
    <col min="9984" max="9984" width="3.140625" style="120" customWidth="1"/>
    <col min="9985" max="9985" width="36" style="120" customWidth="1"/>
    <col min="9986" max="9986" width="21" style="120" bestFit="1" customWidth="1"/>
    <col min="9987" max="9987" width="21" style="120" customWidth="1"/>
    <col min="9988" max="9989" width="21" style="120" bestFit="1" customWidth="1"/>
    <col min="9990" max="9990" width="21" style="120" customWidth="1"/>
    <col min="9991" max="9991" width="21" style="120" bestFit="1" customWidth="1"/>
    <col min="9992" max="10239" width="11.42578125" style="120"/>
    <col min="10240" max="10240" width="3.140625" style="120" customWidth="1"/>
    <col min="10241" max="10241" width="36" style="120" customWidth="1"/>
    <col min="10242" max="10242" width="21" style="120" bestFit="1" customWidth="1"/>
    <col min="10243" max="10243" width="21" style="120" customWidth="1"/>
    <col min="10244" max="10245" width="21" style="120" bestFit="1" customWidth="1"/>
    <col min="10246" max="10246" width="21" style="120" customWidth="1"/>
    <col min="10247" max="10247" width="21" style="120" bestFit="1" customWidth="1"/>
    <col min="10248" max="10495" width="11.42578125" style="120"/>
    <col min="10496" max="10496" width="3.140625" style="120" customWidth="1"/>
    <col min="10497" max="10497" width="36" style="120" customWidth="1"/>
    <col min="10498" max="10498" width="21" style="120" bestFit="1" customWidth="1"/>
    <col min="10499" max="10499" width="21" style="120" customWidth="1"/>
    <col min="10500" max="10501" width="21" style="120" bestFit="1" customWidth="1"/>
    <col min="10502" max="10502" width="21" style="120" customWidth="1"/>
    <col min="10503" max="10503" width="21" style="120" bestFit="1" customWidth="1"/>
    <col min="10504" max="10751" width="11.42578125" style="120"/>
    <col min="10752" max="10752" width="3.140625" style="120" customWidth="1"/>
    <col min="10753" max="10753" width="36" style="120" customWidth="1"/>
    <col min="10754" max="10754" width="21" style="120" bestFit="1" customWidth="1"/>
    <col min="10755" max="10755" width="21" style="120" customWidth="1"/>
    <col min="10756" max="10757" width="21" style="120" bestFit="1" customWidth="1"/>
    <col min="10758" max="10758" width="21" style="120" customWidth="1"/>
    <col min="10759" max="10759" width="21" style="120" bestFit="1" customWidth="1"/>
    <col min="10760" max="11007" width="11.42578125" style="120"/>
    <col min="11008" max="11008" width="3.140625" style="120" customWidth="1"/>
    <col min="11009" max="11009" width="36" style="120" customWidth="1"/>
    <col min="11010" max="11010" width="21" style="120" bestFit="1" customWidth="1"/>
    <col min="11011" max="11011" width="21" style="120" customWidth="1"/>
    <col min="11012" max="11013" width="21" style="120" bestFit="1" customWidth="1"/>
    <col min="11014" max="11014" width="21" style="120" customWidth="1"/>
    <col min="11015" max="11015" width="21" style="120" bestFit="1" customWidth="1"/>
    <col min="11016" max="11263" width="11.42578125" style="120"/>
    <col min="11264" max="11264" width="3.140625" style="120" customWidth="1"/>
    <col min="11265" max="11265" width="36" style="120" customWidth="1"/>
    <col min="11266" max="11266" width="21" style="120" bestFit="1" customWidth="1"/>
    <col min="11267" max="11267" width="21" style="120" customWidth="1"/>
    <col min="11268" max="11269" width="21" style="120" bestFit="1" customWidth="1"/>
    <col min="11270" max="11270" width="21" style="120" customWidth="1"/>
    <col min="11271" max="11271" width="21" style="120" bestFit="1" customWidth="1"/>
    <col min="11272" max="11519" width="11.42578125" style="120"/>
    <col min="11520" max="11520" width="3.140625" style="120" customWidth="1"/>
    <col min="11521" max="11521" width="36" style="120" customWidth="1"/>
    <col min="11522" max="11522" width="21" style="120" bestFit="1" customWidth="1"/>
    <col min="11523" max="11523" width="21" style="120" customWidth="1"/>
    <col min="11524" max="11525" width="21" style="120" bestFit="1" customWidth="1"/>
    <col min="11526" max="11526" width="21" style="120" customWidth="1"/>
    <col min="11527" max="11527" width="21" style="120" bestFit="1" customWidth="1"/>
    <col min="11528" max="11775" width="11.42578125" style="120"/>
    <col min="11776" max="11776" width="3.140625" style="120" customWidth="1"/>
    <col min="11777" max="11777" width="36" style="120" customWidth="1"/>
    <col min="11778" max="11778" width="21" style="120" bestFit="1" customWidth="1"/>
    <col min="11779" max="11779" width="21" style="120" customWidth="1"/>
    <col min="11780" max="11781" width="21" style="120" bestFit="1" customWidth="1"/>
    <col min="11782" max="11782" width="21" style="120" customWidth="1"/>
    <col min="11783" max="11783" width="21" style="120" bestFit="1" customWidth="1"/>
    <col min="11784" max="12031" width="11.42578125" style="120"/>
    <col min="12032" max="12032" width="3.140625" style="120" customWidth="1"/>
    <col min="12033" max="12033" width="36" style="120" customWidth="1"/>
    <col min="12034" max="12034" width="21" style="120" bestFit="1" customWidth="1"/>
    <col min="12035" max="12035" width="21" style="120" customWidth="1"/>
    <col min="12036" max="12037" width="21" style="120" bestFit="1" customWidth="1"/>
    <col min="12038" max="12038" width="21" style="120" customWidth="1"/>
    <col min="12039" max="12039" width="21" style="120" bestFit="1" customWidth="1"/>
    <col min="12040" max="12287" width="11.42578125" style="120"/>
    <col min="12288" max="12288" width="3.140625" style="120" customWidth="1"/>
    <col min="12289" max="12289" width="36" style="120" customWidth="1"/>
    <col min="12290" max="12290" width="21" style="120" bestFit="1" customWidth="1"/>
    <col min="12291" max="12291" width="21" style="120" customWidth="1"/>
    <col min="12292" max="12293" width="21" style="120" bestFit="1" customWidth="1"/>
    <col min="12294" max="12294" width="21" style="120" customWidth="1"/>
    <col min="12295" max="12295" width="21" style="120" bestFit="1" customWidth="1"/>
    <col min="12296" max="12543" width="11.42578125" style="120"/>
    <col min="12544" max="12544" width="3.140625" style="120" customWidth="1"/>
    <col min="12545" max="12545" width="36" style="120" customWidth="1"/>
    <col min="12546" max="12546" width="21" style="120" bestFit="1" customWidth="1"/>
    <col min="12547" max="12547" width="21" style="120" customWidth="1"/>
    <col min="12548" max="12549" width="21" style="120" bestFit="1" customWidth="1"/>
    <col min="12550" max="12550" width="21" style="120" customWidth="1"/>
    <col min="12551" max="12551" width="21" style="120" bestFit="1" customWidth="1"/>
    <col min="12552" max="12799" width="11.42578125" style="120"/>
    <col min="12800" max="12800" width="3.140625" style="120" customWidth="1"/>
    <col min="12801" max="12801" width="36" style="120" customWidth="1"/>
    <col min="12802" max="12802" width="21" style="120" bestFit="1" customWidth="1"/>
    <col min="12803" max="12803" width="21" style="120" customWidth="1"/>
    <col min="12804" max="12805" width="21" style="120" bestFit="1" customWidth="1"/>
    <col min="12806" max="12806" width="21" style="120" customWidth="1"/>
    <col min="12807" max="12807" width="21" style="120" bestFit="1" customWidth="1"/>
    <col min="12808" max="13055" width="11.42578125" style="120"/>
    <col min="13056" max="13056" width="3.140625" style="120" customWidth="1"/>
    <col min="13057" max="13057" width="36" style="120" customWidth="1"/>
    <col min="13058" max="13058" width="21" style="120" bestFit="1" customWidth="1"/>
    <col min="13059" max="13059" width="21" style="120" customWidth="1"/>
    <col min="13060" max="13061" width="21" style="120" bestFit="1" customWidth="1"/>
    <col min="13062" max="13062" width="21" style="120" customWidth="1"/>
    <col min="13063" max="13063" width="21" style="120" bestFit="1" customWidth="1"/>
    <col min="13064" max="13311" width="11.42578125" style="120"/>
    <col min="13312" max="13312" width="3.140625" style="120" customWidth="1"/>
    <col min="13313" max="13313" width="36" style="120" customWidth="1"/>
    <col min="13314" max="13314" width="21" style="120" bestFit="1" customWidth="1"/>
    <col min="13315" max="13315" width="21" style="120" customWidth="1"/>
    <col min="13316" max="13317" width="21" style="120" bestFit="1" customWidth="1"/>
    <col min="13318" max="13318" width="21" style="120" customWidth="1"/>
    <col min="13319" max="13319" width="21" style="120" bestFit="1" customWidth="1"/>
    <col min="13320" max="13567" width="11.42578125" style="120"/>
    <col min="13568" max="13568" width="3.140625" style="120" customWidth="1"/>
    <col min="13569" max="13569" width="36" style="120" customWidth="1"/>
    <col min="13570" max="13570" width="21" style="120" bestFit="1" customWidth="1"/>
    <col min="13571" max="13571" width="21" style="120" customWidth="1"/>
    <col min="13572" max="13573" width="21" style="120" bestFit="1" customWidth="1"/>
    <col min="13574" max="13574" width="21" style="120" customWidth="1"/>
    <col min="13575" max="13575" width="21" style="120" bestFit="1" customWidth="1"/>
    <col min="13576" max="13823" width="11.42578125" style="120"/>
    <col min="13824" max="13824" width="3.140625" style="120" customWidth="1"/>
    <col min="13825" max="13825" width="36" style="120" customWidth="1"/>
    <col min="13826" max="13826" width="21" style="120" bestFit="1" customWidth="1"/>
    <col min="13827" max="13827" width="21" style="120" customWidth="1"/>
    <col min="13828" max="13829" width="21" style="120" bestFit="1" customWidth="1"/>
    <col min="13830" max="13830" width="21" style="120" customWidth="1"/>
    <col min="13831" max="13831" width="21" style="120" bestFit="1" customWidth="1"/>
    <col min="13832" max="14079" width="11.42578125" style="120"/>
    <col min="14080" max="14080" width="3.140625" style="120" customWidth="1"/>
    <col min="14081" max="14081" width="36" style="120" customWidth="1"/>
    <col min="14082" max="14082" width="21" style="120" bestFit="1" customWidth="1"/>
    <col min="14083" max="14083" width="21" style="120" customWidth="1"/>
    <col min="14084" max="14085" width="21" style="120" bestFit="1" customWidth="1"/>
    <col min="14086" max="14086" width="21" style="120" customWidth="1"/>
    <col min="14087" max="14087" width="21" style="120" bestFit="1" customWidth="1"/>
    <col min="14088" max="14335" width="11.42578125" style="120"/>
    <col min="14336" max="14336" width="3.140625" style="120" customWidth="1"/>
    <col min="14337" max="14337" width="36" style="120" customWidth="1"/>
    <col min="14338" max="14338" width="21" style="120" bestFit="1" customWidth="1"/>
    <col min="14339" max="14339" width="21" style="120" customWidth="1"/>
    <col min="14340" max="14341" width="21" style="120" bestFit="1" customWidth="1"/>
    <col min="14342" max="14342" width="21" style="120" customWidth="1"/>
    <col min="14343" max="14343" width="21" style="120" bestFit="1" customWidth="1"/>
    <col min="14344" max="14591" width="11.42578125" style="120"/>
    <col min="14592" max="14592" width="3.140625" style="120" customWidth="1"/>
    <col min="14593" max="14593" width="36" style="120" customWidth="1"/>
    <col min="14594" max="14594" width="21" style="120" bestFit="1" customWidth="1"/>
    <col min="14595" max="14595" width="21" style="120" customWidth="1"/>
    <col min="14596" max="14597" width="21" style="120" bestFit="1" customWidth="1"/>
    <col min="14598" max="14598" width="21" style="120" customWidth="1"/>
    <col min="14599" max="14599" width="21" style="120" bestFit="1" customWidth="1"/>
    <col min="14600" max="14847" width="11.42578125" style="120"/>
    <col min="14848" max="14848" width="3.140625" style="120" customWidth="1"/>
    <col min="14849" max="14849" width="36" style="120" customWidth="1"/>
    <col min="14850" max="14850" width="21" style="120" bestFit="1" customWidth="1"/>
    <col min="14851" max="14851" width="21" style="120" customWidth="1"/>
    <col min="14852" max="14853" width="21" style="120" bestFit="1" customWidth="1"/>
    <col min="14854" max="14854" width="21" style="120" customWidth="1"/>
    <col min="14855" max="14855" width="21" style="120" bestFit="1" customWidth="1"/>
    <col min="14856" max="15103" width="11.42578125" style="120"/>
    <col min="15104" max="15104" width="3.140625" style="120" customWidth="1"/>
    <col min="15105" max="15105" width="36" style="120" customWidth="1"/>
    <col min="15106" max="15106" width="21" style="120" bestFit="1" customWidth="1"/>
    <col min="15107" max="15107" width="21" style="120" customWidth="1"/>
    <col min="15108" max="15109" width="21" style="120" bestFit="1" customWidth="1"/>
    <col min="15110" max="15110" width="21" style="120" customWidth="1"/>
    <col min="15111" max="15111" width="21" style="120" bestFit="1" customWidth="1"/>
    <col min="15112" max="15359" width="11.42578125" style="120"/>
    <col min="15360" max="15360" width="3.140625" style="120" customWidth="1"/>
    <col min="15361" max="15361" width="36" style="120" customWidth="1"/>
    <col min="15362" max="15362" width="21" style="120" bestFit="1" customWidth="1"/>
    <col min="15363" max="15363" width="21" style="120" customWidth="1"/>
    <col min="15364" max="15365" width="21" style="120" bestFit="1" customWidth="1"/>
    <col min="15366" max="15366" width="21" style="120" customWidth="1"/>
    <col min="15367" max="15367" width="21" style="120" bestFit="1" customWidth="1"/>
    <col min="15368" max="15615" width="11.42578125" style="120"/>
    <col min="15616" max="15616" width="3.140625" style="120" customWidth="1"/>
    <col min="15617" max="15617" width="36" style="120" customWidth="1"/>
    <col min="15618" max="15618" width="21" style="120" bestFit="1" customWidth="1"/>
    <col min="15619" max="15619" width="21" style="120" customWidth="1"/>
    <col min="15620" max="15621" width="21" style="120" bestFit="1" customWidth="1"/>
    <col min="15622" max="15622" width="21" style="120" customWidth="1"/>
    <col min="15623" max="15623" width="21" style="120" bestFit="1" customWidth="1"/>
    <col min="15624" max="15871" width="11.42578125" style="120"/>
    <col min="15872" max="15872" width="3.140625" style="120" customWidth="1"/>
    <col min="15873" max="15873" width="36" style="120" customWidth="1"/>
    <col min="15874" max="15874" width="21" style="120" bestFit="1" customWidth="1"/>
    <col min="15875" max="15875" width="21" style="120" customWidth="1"/>
    <col min="15876" max="15877" width="21" style="120" bestFit="1" customWidth="1"/>
    <col min="15878" max="15878" width="21" style="120" customWidth="1"/>
    <col min="15879" max="15879" width="21" style="120" bestFit="1" customWidth="1"/>
    <col min="15880" max="16127" width="11.42578125" style="120"/>
    <col min="16128" max="16128" width="3.140625" style="120" customWidth="1"/>
    <col min="16129" max="16129" width="36" style="120" customWidth="1"/>
    <col min="16130" max="16130" width="21" style="120" bestFit="1" customWidth="1"/>
    <col min="16131" max="16131" width="21" style="120" customWidth="1"/>
    <col min="16132" max="16133" width="21" style="120" bestFit="1" customWidth="1"/>
    <col min="16134" max="16134" width="21" style="120" customWidth="1"/>
    <col min="16135" max="16135" width="21" style="120" bestFit="1" customWidth="1"/>
    <col min="16136" max="16384" width="11.42578125" style="120"/>
  </cols>
  <sheetData>
    <row r="1" spans="1:7" ht="15.75" thickBot="1" x14ac:dyDescent="0.3">
      <c r="A1" s="282" t="s">
        <v>319</v>
      </c>
      <c r="B1" s="283"/>
      <c r="C1" s="283"/>
      <c r="D1" s="283"/>
      <c r="E1" s="283"/>
      <c r="F1" s="283"/>
      <c r="G1" s="283"/>
    </row>
    <row r="2" spans="1:7" ht="15.75" thickBot="1" x14ac:dyDescent="0.3">
      <c r="A2" s="284" t="s">
        <v>1</v>
      </c>
      <c r="B2" s="285"/>
      <c r="C2" s="285"/>
      <c r="D2" s="285"/>
      <c r="E2" s="285"/>
      <c r="F2" s="285"/>
      <c r="G2" s="285"/>
    </row>
    <row r="3" spans="1:7" ht="15.75" thickBot="1" x14ac:dyDescent="0.3">
      <c r="A3" s="286" t="s">
        <v>2</v>
      </c>
      <c r="B3" s="287"/>
      <c r="C3" s="287"/>
      <c r="D3" s="287"/>
      <c r="E3" s="287"/>
      <c r="F3" s="287"/>
      <c r="G3" s="287"/>
    </row>
    <row r="4" spans="1:7" ht="15.75" thickBot="1" x14ac:dyDescent="0.3"/>
    <row r="5" spans="1:7" ht="15.75" thickBot="1" x14ac:dyDescent="0.3">
      <c r="A5" s="280" t="s">
        <v>3</v>
      </c>
      <c r="B5" s="288"/>
      <c r="C5" s="288"/>
      <c r="D5" s="288"/>
      <c r="E5" s="288"/>
      <c r="F5" s="288"/>
      <c r="G5" s="281"/>
    </row>
    <row r="6" spans="1:7" ht="15.75" thickBot="1" x14ac:dyDescent="0.3">
      <c r="A6" s="121" t="s">
        <v>4</v>
      </c>
      <c r="B6" s="289">
        <v>17</v>
      </c>
      <c r="C6" s="290"/>
      <c r="D6" s="290"/>
      <c r="E6" s="290"/>
      <c r="F6" s="290"/>
      <c r="G6" s="291"/>
    </row>
    <row r="7" spans="1:7" ht="15.75" thickBot="1" x14ac:dyDescent="0.3">
      <c r="A7" s="121" t="s">
        <v>5</v>
      </c>
      <c r="B7" s="274" t="s">
        <v>157</v>
      </c>
      <c r="C7" s="275"/>
      <c r="D7" s="275"/>
      <c r="E7" s="275"/>
      <c r="F7" s="275"/>
      <c r="G7" s="276"/>
    </row>
    <row r="8" spans="1:7" ht="15.75" thickBot="1" x14ac:dyDescent="0.3">
      <c r="A8" s="121" t="s">
        <v>6</v>
      </c>
      <c r="B8" s="274" t="s">
        <v>338</v>
      </c>
      <c r="C8" s="275"/>
      <c r="D8" s="275"/>
      <c r="E8" s="275"/>
      <c r="F8" s="275"/>
      <c r="G8" s="276"/>
    </row>
    <row r="9" spans="1:7" ht="15.75" thickBot="1" x14ac:dyDescent="0.3">
      <c r="A9" s="121" t="s">
        <v>7</v>
      </c>
      <c r="B9" s="277">
        <v>43116</v>
      </c>
      <c r="C9" s="278"/>
      <c r="D9" s="278"/>
      <c r="E9" s="278"/>
      <c r="F9" s="278"/>
      <c r="G9" s="279"/>
    </row>
    <row r="10" spans="1:7" ht="15.75" thickBot="1" x14ac:dyDescent="0.3">
      <c r="A10" s="121" t="s">
        <v>8</v>
      </c>
      <c r="B10" s="292"/>
      <c r="C10" s="293"/>
      <c r="D10" s="293"/>
      <c r="E10" s="293"/>
      <c r="F10" s="293"/>
      <c r="G10" s="294"/>
    </row>
    <row r="11" spans="1:7" ht="15.75" thickBot="1" x14ac:dyDescent="0.3"/>
    <row r="12" spans="1:7" ht="23.25" thickBot="1" x14ac:dyDescent="0.3">
      <c r="A12" s="132" t="s">
        <v>320</v>
      </c>
      <c r="B12" s="132" t="s">
        <v>321</v>
      </c>
      <c r="C12" s="132" t="s">
        <v>322</v>
      </c>
      <c r="D12" s="132" t="s">
        <v>323</v>
      </c>
      <c r="E12" s="132" t="s">
        <v>324</v>
      </c>
      <c r="F12" s="133" t="s">
        <v>325</v>
      </c>
      <c r="G12" s="133" t="s">
        <v>326</v>
      </c>
    </row>
    <row r="13" spans="1:7" ht="15.75" thickBot="1" x14ac:dyDescent="0.3">
      <c r="A13" s="125" t="s">
        <v>327</v>
      </c>
      <c r="B13" s="126"/>
      <c r="C13" s="126"/>
      <c r="D13" s="126"/>
      <c r="E13" s="126"/>
      <c r="F13" s="126"/>
      <c r="G13" s="126"/>
    </row>
    <row r="14" spans="1:7" ht="15.75" thickBot="1" x14ac:dyDescent="0.3">
      <c r="A14" s="125" t="s">
        <v>328</v>
      </c>
      <c r="B14" s="126"/>
      <c r="C14" s="126"/>
      <c r="D14" s="126"/>
      <c r="E14" s="126"/>
      <c r="F14" s="126"/>
      <c r="G14" s="126"/>
    </row>
    <row r="15" spans="1:7" ht="23.25" thickBot="1" x14ac:dyDescent="0.3">
      <c r="A15" s="125" t="s">
        <v>329</v>
      </c>
      <c r="B15" s="126"/>
      <c r="C15" s="126"/>
      <c r="D15" s="126"/>
      <c r="E15" s="126"/>
      <c r="F15" s="126"/>
      <c r="G15" s="126"/>
    </row>
    <row r="16" spans="1:7" ht="15.75" thickBot="1" x14ac:dyDescent="0.3">
      <c r="A16" s="125" t="s">
        <v>330</v>
      </c>
      <c r="B16" s="126"/>
      <c r="C16" s="126"/>
      <c r="D16" s="126"/>
      <c r="E16" s="126"/>
      <c r="F16" s="126"/>
      <c r="G16" s="126"/>
    </row>
    <row r="17" spans="1:7" ht="15.75" thickBot="1" x14ac:dyDescent="0.3">
      <c r="A17" s="128" t="s">
        <v>331</v>
      </c>
      <c r="B17" s="130">
        <f t="shared" ref="B17:E17" si="0">SUM(B13:B16)</f>
        <v>0</v>
      </c>
      <c r="C17" s="130">
        <f t="shared" si="0"/>
        <v>0</v>
      </c>
      <c r="D17" s="130">
        <f t="shared" si="0"/>
        <v>0</v>
      </c>
      <c r="E17" s="130">
        <f t="shared" si="0"/>
        <v>0</v>
      </c>
      <c r="F17" s="130">
        <f>SUM(F13:F16)</f>
        <v>0</v>
      </c>
      <c r="G17" s="130">
        <f>SUM(G13:G16)</f>
        <v>0</v>
      </c>
    </row>
    <row r="18" spans="1:7" ht="15.75" thickBot="1" x14ac:dyDescent="0.3"/>
    <row r="19" spans="1:7" ht="23.25" thickBot="1" x14ac:dyDescent="0.3">
      <c r="A19" s="132" t="s">
        <v>332</v>
      </c>
      <c r="B19" s="132" t="s">
        <v>321</v>
      </c>
      <c r="C19" s="132" t="s">
        <v>322</v>
      </c>
      <c r="D19" s="132" t="s">
        <v>323</v>
      </c>
      <c r="E19" s="132" t="s">
        <v>324</v>
      </c>
      <c r="F19" s="133" t="s">
        <v>325</v>
      </c>
      <c r="G19" s="133" t="s">
        <v>326</v>
      </c>
    </row>
    <row r="20" spans="1:7" ht="23.25" thickBot="1" x14ac:dyDescent="0.3">
      <c r="A20" s="125" t="s">
        <v>333</v>
      </c>
      <c r="B20" s="126"/>
      <c r="C20" s="126"/>
      <c r="D20" s="126"/>
      <c r="E20" s="126"/>
      <c r="F20" s="126"/>
      <c r="G20" s="126"/>
    </row>
    <row r="21" spans="1:7" ht="23.25" thickBot="1" x14ac:dyDescent="0.3">
      <c r="A21" s="125" t="s">
        <v>334</v>
      </c>
      <c r="B21" s="126"/>
      <c r="C21" s="126"/>
      <c r="D21" s="126"/>
      <c r="E21" s="126"/>
      <c r="F21" s="126"/>
      <c r="G21" s="126"/>
    </row>
    <row r="22" spans="1:7" ht="34.5" thickBot="1" x14ac:dyDescent="0.3">
      <c r="A22" s="125" t="s">
        <v>335</v>
      </c>
      <c r="B22" s="126"/>
      <c r="C22" s="126"/>
      <c r="D22" s="126"/>
      <c r="E22" s="126"/>
      <c r="F22" s="126"/>
      <c r="G22" s="126"/>
    </row>
    <row r="23" spans="1:7" ht="23.25" thickBot="1" x14ac:dyDescent="0.3">
      <c r="A23" s="125" t="s">
        <v>336</v>
      </c>
      <c r="B23" s="126"/>
      <c r="C23" s="126"/>
      <c r="D23" s="126"/>
      <c r="E23" s="126"/>
      <c r="F23" s="126"/>
      <c r="G23" s="126"/>
    </row>
    <row r="24" spans="1:7" ht="15.75" thickBot="1" x14ac:dyDescent="0.3">
      <c r="A24" s="128" t="s">
        <v>337</v>
      </c>
      <c r="B24" s="130">
        <f t="shared" ref="B24:E24" si="1">SUM(B20:B23)</f>
        <v>0</v>
      </c>
      <c r="C24" s="130">
        <f t="shared" si="1"/>
        <v>0</v>
      </c>
      <c r="D24" s="130">
        <f t="shared" si="1"/>
        <v>0</v>
      </c>
      <c r="E24" s="130">
        <f t="shared" si="1"/>
        <v>0</v>
      </c>
      <c r="F24" s="130">
        <f>SUM(F20:F23)</f>
        <v>0</v>
      </c>
      <c r="G24" s="130">
        <f>SUM(G20:G23)</f>
        <v>0</v>
      </c>
    </row>
    <row r="25" spans="1:7" x14ac:dyDescent="0.25">
      <c r="A25" s="140"/>
      <c r="B25" s="141"/>
      <c r="C25" s="141"/>
      <c r="D25" s="141"/>
      <c r="E25" s="141"/>
      <c r="F25" s="141"/>
      <c r="G25" s="141"/>
    </row>
    <row r="26" spans="1:7" x14ac:dyDescent="0.25">
      <c r="A26" s="142"/>
      <c r="B26" s="142"/>
      <c r="C26" s="142"/>
      <c r="D26" s="142"/>
      <c r="E26" s="142"/>
      <c r="F26" s="142"/>
      <c r="G26" s="142"/>
    </row>
    <row r="27" spans="1:7" x14ac:dyDescent="0.25">
      <c r="A27" s="142"/>
      <c r="B27" s="142"/>
      <c r="C27" s="142"/>
      <c r="D27" s="142"/>
      <c r="E27" s="142"/>
      <c r="F27" s="142"/>
      <c r="G27" s="142"/>
    </row>
    <row r="28" spans="1:7" x14ac:dyDescent="0.25">
      <c r="A28" s="142"/>
      <c r="B28" s="142"/>
      <c r="C28" s="142"/>
      <c r="D28" s="142"/>
      <c r="E28" s="142"/>
      <c r="F28" s="142"/>
      <c r="G28" s="142"/>
    </row>
  </sheetData>
  <mergeCells count="9">
    <mergeCell ref="B8:G8"/>
    <mergeCell ref="B9:G9"/>
    <mergeCell ref="B10:G10"/>
    <mergeCell ref="A1:G1"/>
    <mergeCell ref="A2:G2"/>
    <mergeCell ref="A3:G3"/>
    <mergeCell ref="A5:G5"/>
    <mergeCell ref="B6:G6"/>
    <mergeCell ref="B7:G7"/>
  </mergeCells>
  <pageMargins left="0.7" right="0.7" top="0.75" bottom="0.75" header="0.3" footer="0.3"/>
  <pageSetup paperSize="9" scale="7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zoomScale="85" zoomScaleNormal="85" workbookViewId="0">
      <selection activeCell="B6" sqref="B6:K9"/>
    </sheetView>
  </sheetViews>
  <sheetFormatPr baseColWidth="10" defaultRowHeight="15" x14ac:dyDescent="0.25"/>
  <cols>
    <col min="1" max="1" width="45" style="120" customWidth="1"/>
    <col min="2" max="11" width="21.140625" style="120" customWidth="1"/>
    <col min="12" max="259" width="11.42578125" style="120"/>
    <col min="260" max="260" width="3.140625" style="120" customWidth="1"/>
    <col min="261" max="261" width="36" style="120" customWidth="1"/>
    <col min="262" max="262" width="21" style="120" bestFit="1" customWidth="1"/>
    <col min="263" max="263" width="21" style="120" customWidth="1"/>
    <col min="264" max="265" width="21" style="120" bestFit="1" customWidth="1"/>
    <col min="266" max="266" width="21" style="120" customWidth="1"/>
    <col min="267" max="267" width="21" style="120" bestFit="1" customWidth="1"/>
    <col min="268" max="515" width="11.42578125" style="120"/>
    <col min="516" max="516" width="3.140625" style="120" customWidth="1"/>
    <col min="517" max="517" width="36" style="120" customWidth="1"/>
    <col min="518" max="518" width="21" style="120" bestFit="1" customWidth="1"/>
    <col min="519" max="519" width="21" style="120" customWidth="1"/>
    <col min="520" max="521" width="21" style="120" bestFit="1" customWidth="1"/>
    <col min="522" max="522" width="21" style="120" customWidth="1"/>
    <col min="523" max="523" width="21" style="120" bestFit="1" customWidth="1"/>
    <col min="524" max="771" width="11.42578125" style="120"/>
    <col min="772" max="772" width="3.140625" style="120" customWidth="1"/>
    <col min="773" max="773" width="36" style="120" customWidth="1"/>
    <col min="774" max="774" width="21" style="120" bestFit="1" customWidth="1"/>
    <col min="775" max="775" width="21" style="120" customWidth="1"/>
    <col min="776" max="777" width="21" style="120" bestFit="1" customWidth="1"/>
    <col min="778" max="778" width="21" style="120" customWidth="1"/>
    <col min="779" max="779" width="21" style="120" bestFit="1" customWidth="1"/>
    <col min="780" max="1027" width="11.42578125" style="120"/>
    <col min="1028" max="1028" width="3.140625" style="120" customWidth="1"/>
    <col min="1029" max="1029" width="36" style="120" customWidth="1"/>
    <col min="1030" max="1030" width="21" style="120" bestFit="1" customWidth="1"/>
    <col min="1031" max="1031" width="21" style="120" customWidth="1"/>
    <col min="1032" max="1033" width="21" style="120" bestFit="1" customWidth="1"/>
    <col min="1034" max="1034" width="21" style="120" customWidth="1"/>
    <col min="1035" max="1035" width="21" style="120" bestFit="1" customWidth="1"/>
    <col min="1036" max="1283" width="11.42578125" style="120"/>
    <col min="1284" max="1284" width="3.140625" style="120" customWidth="1"/>
    <col min="1285" max="1285" width="36" style="120" customWidth="1"/>
    <col min="1286" max="1286" width="21" style="120" bestFit="1" customWidth="1"/>
    <col min="1287" max="1287" width="21" style="120" customWidth="1"/>
    <col min="1288" max="1289" width="21" style="120" bestFit="1" customWidth="1"/>
    <col min="1290" max="1290" width="21" style="120" customWidth="1"/>
    <col min="1291" max="1291" width="21" style="120" bestFit="1" customWidth="1"/>
    <col min="1292" max="1539" width="11.42578125" style="120"/>
    <col min="1540" max="1540" width="3.140625" style="120" customWidth="1"/>
    <col min="1541" max="1541" width="36" style="120" customWidth="1"/>
    <col min="1542" max="1542" width="21" style="120" bestFit="1" customWidth="1"/>
    <col min="1543" max="1543" width="21" style="120" customWidth="1"/>
    <col min="1544" max="1545" width="21" style="120" bestFit="1" customWidth="1"/>
    <col min="1546" max="1546" width="21" style="120" customWidth="1"/>
    <col min="1547" max="1547" width="21" style="120" bestFit="1" customWidth="1"/>
    <col min="1548" max="1795" width="11.42578125" style="120"/>
    <col min="1796" max="1796" width="3.140625" style="120" customWidth="1"/>
    <col min="1797" max="1797" width="36" style="120" customWidth="1"/>
    <col min="1798" max="1798" width="21" style="120" bestFit="1" customWidth="1"/>
    <col min="1799" max="1799" width="21" style="120" customWidth="1"/>
    <col min="1800" max="1801" width="21" style="120" bestFit="1" customWidth="1"/>
    <col min="1802" max="1802" width="21" style="120" customWidth="1"/>
    <col min="1803" max="1803" width="21" style="120" bestFit="1" customWidth="1"/>
    <col min="1804" max="2051" width="11.42578125" style="120"/>
    <col min="2052" max="2052" width="3.140625" style="120" customWidth="1"/>
    <col min="2053" max="2053" width="36" style="120" customWidth="1"/>
    <col min="2054" max="2054" width="21" style="120" bestFit="1" customWidth="1"/>
    <col min="2055" max="2055" width="21" style="120" customWidth="1"/>
    <col min="2056" max="2057" width="21" style="120" bestFit="1" customWidth="1"/>
    <col min="2058" max="2058" width="21" style="120" customWidth="1"/>
    <col min="2059" max="2059" width="21" style="120" bestFit="1" customWidth="1"/>
    <col min="2060" max="2307" width="11.42578125" style="120"/>
    <col min="2308" max="2308" width="3.140625" style="120" customWidth="1"/>
    <col min="2309" max="2309" width="36" style="120" customWidth="1"/>
    <col min="2310" max="2310" width="21" style="120" bestFit="1" customWidth="1"/>
    <col min="2311" max="2311" width="21" style="120" customWidth="1"/>
    <col min="2312" max="2313" width="21" style="120" bestFit="1" customWidth="1"/>
    <col min="2314" max="2314" width="21" style="120" customWidth="1"/>
    <col min="2315" max="2315" width="21" style="120" bestFit="1" customWidth="1"/>
    <col min="2316" max="2563" width="11.42578125" style="120"/>
    <col min="2564" max="2564" width="3.140625" style="120" customWidth="1"/>
    <col min="2565" max="2565" width="36" style="120" customWidth="1"/>
    <col min="2566" max="2566" width="21" style="120" bestFit="1" customWidth="1"/>
    <col min="2567" max="2567" width="21" style="120" customWidth="1"/>
    <col min="2568" max="2569" width="21" style="120" bestFit="1" customWidth="1"/>
    <col min="2570" max="2570" width="21" style="120" customWidth="1"/>
    <col min="2571" max="2571" width="21" style="120" bestFit="1" customWidth="1"/>
    <col min="2572" max="2819" width="11.42578125" style="120"/>
    <col min="2820" max="2820" width="3.140625" style="120" customWidth="1"/>
    <col min="2821" max="2821" width="36" style="120" customWidth="1"/>
    <col min="2822" max="2822" width="21" style="120" bestFit="1" customWidth="1"/>
    <col min="2823" max="2823" width="21" style="120" customWidth="1"/>
    <col min="2824" max="2825" width="21" style="120" bestFit="1" customWidth="1"/>
    <col min="2826" max="2826" width="21" style="120" customWidth="1"/>
    <col min="2827" max="2827" width="21" style="120" bestFit="1" customWidth="1"/>
    <col min="2828" max="3075" width="11.42578125" style="120"/>
    <col min="3076" max="3076" width="3.140625" style="120" customWidth="1"/>
    <col min="3077" max="3077" width="36" style="120" customWidth="1"/>
    <col min="3078" max="3078" width="21" style="120" bestFit="1" customWidth="1"/>
    <col min="3079" max="3079" width="21" style="120" customWidth="1"/>
    <col min="3080" max="3081" width="21" style="120" bestFit="1" customWidth="1"/>
    <col min="3082" max="3082" width="21" style="120" customWidth="1"/>
    <col min="3083" max="3083" width="21" style="120" bestFit="1" customWidth="1"/>
    <col min="3084" max="3331" width="11.42578125" style="120"/>
    <col min="3332" max="3332" width="3.140625" style="120" customWidth="1"/>
    <col min="3333" max="3333" width="36" style="120" customWidth="1"/>
    <col min="3334" max="3334" width="21" style="120" bestFit="1" customWidth="1"/>
    <col min="3335" max="3335" width="21" style="120" customWidth="1"/>
    <col min="3336" max="3337" width="21" style="120" bestFit="1" customWidth="1"/>
    <col min="3338" max="3338" width="21" style="120" customWidth="1"/>
    <col min="3339" max="3339" width="21" style="120" bestFit="1" customWidth="1"/>
    <col min="3340" max="3587" width="11.42578125" style="120"/>
    <col min="3588" max="3588" width="3.140625" style="120" customWidth="1"/>
    <col min="3589" max="3589" width="36" style="120" customWidth="1"/>
    <col min="3590" max="3590" width="21" style="120" bestFit="1" customWidth="1"/>
    <col min="3591" max="3591" width="21" style="120" customWidth="1"/>
    <col min="3592" max="3593" width="21" style="120" bestFit="1" customWidth="1"/>
    <col min="3594" max="3594" width="21" style="120" customWidth="1"/>
    <col min="3595" max="3595" width="21" style="120" bestFit="1" customWidth="1"/>
    <col min="3596" max="3843" width="11.42578125" style="120"/>
    <col min="3844" max="3844" width="3.140625" style="120" customWidth="1"/>
    <col min="3845" max="3845" width="36" style="120" customWidth="1"/>
    <col min="3846" max="3846" width="21" style="120" bestFit="1" customWidth="1"/>
    <col min="3847" max="3847" width="21" style="120" customWidth="1"/>
    <col min="3848" max="3849" width="21" style="120" bestFit="1" customWidth="1"/>
    <col min="3850" max="3850" width="21" style="120" customWidth="1"/>
    <col min="3851" max="3851" width="21" style="120" bestFit="1" customWidth="1"/>
    <col min="3852" max="4099" width="11.42578125" style="120"/>
    <col min="4100" max="4100" width="3.140625" style="120" customWidth="1"/>
    <col min="4101" max="4101" width="36" style="120" customWidth="1"/>
    <col min="4102" max="4102" width="21" style="120" bestFit="1" customWidth="1"/>
    <col min="4103" max="4103" width="21" style="120" customWidth="1"/>
    <col min="4104" max="4105" width="21" style="120" bestFit="1" customWidth="1"/>
    <col min="4106" max="4106" width="21" style="120" customWidth="1"/>
    <col min="4107" max="4107" width="21" style="120" bestFit="1" customWidth="1"/>
    <col min="4108" max="4355" width="11.42578125" style="120"/>
    <col min="4356" max="4356" width="3.140625" style="120" customWidth="1"/>
    <col min="4357" max="4357" width="36" style="120" customWidth="1"/>
    <col min="4358" max="4358" width="21" style="120" bestFit="1" customWidth="1"/>
    <col min="4359" max="4359" width="21" style="120" customWidth="1"/>
    <col min="4360" max="4361" width="21" style="120" bestFit="1" customWidth="1"/>
    <col min="4362" max="4362" width="21" style="120" customWidth="1"/>
    <col min="4363" max="4363" width="21" style="120" bestFit="1" customWidth="1"/>
    <col min="4364" max="4611" width="11.42578125" style="120"/>
    <col min="4612" max="4612" width="3.140625" style="120" customWidth="1"/>
    <col min="4613" max="4613" width="36" style="120" customWidth="1"/>
    <col min="4614" max="4614" width="21" style="120" bestFit="1" customWidth="1"/>
    <col min="4615" max="4615" width="21" style="120" customWidth="1"/>
    <col min="4616" max="4617" width="21" style="120" bestFit="1" customWidth="1"/>
    <col min="4618" max="4618" width="21" style="120" customWidth="1"/>
    <col min="4619" max="4619" width="21" style="120" bestFit="1" customWidth="1"/>
    <col min="4620" max="4867" width="11.42578125" style="120"/>
    <col min="4868" max="4868" width="3.140625" style="120" customWidth="1"/>
    <col min="4869" max="4869" width="36" style="120" customWidth="1"/>
    <col min="4870" max="4870" width="21" style="120" bestFit="1" customWidth="1"/>
    <col min="4871" max="4871" width="21" style="120" customWidth="1"/>
    <col min="4872" max="4873" width="21" style="120" bestFit="1" customWidth="1"/>
    <col min="4874" max="4874" width="21" style="120" customWidth="1"/>
    <col min="4875" max="4875" width="21" style="120" bestFit="1" customWidth="1"/>
    <col min="4876" max="5123" width="11.42578125" style="120"/>
    <col min="5124" max="5124" width="3.140625" style="120" customWidth="1"/>
    <col min="5125" max="5125" width="36" style="120" customWidth="1"/>
    <col min="5126" max="5126" width="21" style="120" bestFit="1" customWidth="1"/>
    <col min="5127" max="5127" width="21" style="120" customWidth="1"/>
    <col min="5128" max="5129" width="21" style="120" bestFit="1" customWidth="1"/>
    <col min="5130" max="5130" width="21" style="120" customWidth="1"/>
    <col min="5131" max="5131" width="21" style="120" bestFit="1" customWidth="1"/>
    <col min="5132" max="5379" width="11.42578125" style="120"/>
    <col min="5380" max="5380" width="3.140625" style="120" customWidth="1"/>
    <col min="5381" max="5381" width="36" style="120" customWidth="1"/>
    <col min="5382" max="5382" width="21" style="120" bestFit="1" customWidth="1"/>
    <col min="5383" max="5383" width="21" style="120" customWidth="1"/>
    <col min="5384" max="5385" width="21" style="120" bestFit="1" customWidth="1"/>
    <col min="5386" max="5386" width="21" style="120" customWidth="1"/>
    <col min="5387" max="5387" width="21" style="120" bestFit="1" customWidth="1"/>
    <col min="5388" max="5635" width="11.42578125" style="120"/>
    <col min="5636" max="5636" width="3.140625" style="120" customWidth="1"/>
    <col min="5637" max="5637" width="36" style="120" customWidth="1"/>
    <col min="5638" max="5638" width="21" style="120" bestFit="1" customWidth="1"/>
    <col min="5639" max="5639" width="21" style="120" customWidth="1"/>
    <col min="5640" max="5641" width="21" style="120" bestFit="1" customWidth="1"/>
    <col min="5642" max="5642" width="21" style="120" customWidth="1"/>
    <col min="5643" max="5643" width="21" style="120" bestFit="1" customWidth="1"/>
    <col min="5644" max="5891" width="11.42578125" style="120"/>
    <col min="5892" max="5892" width="3.140625" style="120" customWidth="1"/>
    <col min="5893" max="5893" width="36" style="120" customWidth="1"/>
    <col min="5894" max="5894" width="21" style="120" bestFit="1" customWidth="1"/>
    <col min="5895" max="5895" width="21" style="120" customWidth="1"/>
    <col min="5896" max="5897" width="21" style="120" bestFit="1" customWidth="1"/>
    <col min="5898" max="5898" width="21" style="120" customWidth="1"/>
    <col min="5899" max="5899" width="21" style="120" bestFit="1" customWidth="1"/>
    <col min="5900" max="6147" width="11.42578125" style="120"/>
    <col min="6148" max="6148" width="3.140625" style="120" customWidth="1"/>
    <col min="6149" max="6149" width="36" style="120" customWidth="1"/>
    <col min="6150" max="6150" width="21" style="120" bestFit="1" customWidth="1"/>
    <col min="6151" max="6151" width="21" style="120" customWidth="1"/>
    <col min="6152" max="6153" width="21" style="120" bestFit="1" customWidth="1"/>
    <col min="6154" max="6154" width="21" style="120" customWidth="1"/>
    <col min="6155" max="6155" width="21" style="120" bestFit="1" customWidth="1"/>
    <col min="6156" max="6403" width="11.42578125" style="120"/>
    <col min="6404" max="6404" width="3.140625" style="120" customWidth="1"/>
    <col min="6405" max="6405" width="36" style="120" customWidth="1"/>
    <col min="6406" max="6406" width="21" style="120" bestFit="1" customWidth="1"/>
    <col min="6407" max="6407" width="21" style="120" customWidth="1"/>
    <col min="6408" max="6409" width="21" style="120" bestFit="1" customWidth="1"/>
    <col min="6410" max="6410" width="21" style="120" customWidth="1"/>
    <col min="6411" max="6411" width="21" style="120" bestFit="1" customWidth="1"/>
    <col min="6412" max="6659" width="11.42578125" style="120"/>
    <col min="6660" max="6660" width="3.140625" style="120" customWidth="1"/>
    <col min="6661" max="6661" width="36" style="120" customWidth="1"/>
    <col min="6662" max="6662" width="21" style="120" bestFit="1" customWidth="1"/>
    <col min="6663" max="6663" width="21" style="120" customWidth="1"/>
    <col min="6664" max="6665" width="21" style="120" bestFit="1" customWidth="1"/>
    <col min="6666" max="6666" width="21" style="120" customWidth="1"/>
    <col min="6667" max="6667" width="21" style="120" bestFit="1" customWidth="1"/>
    <col min="6668" max="6915" width="11.42578125" style="120"/>
    <col min="6916" max="6916" width="3.140625" style="120" customWidth="1"/>
    <col min="6917" max="6917" width="36" style="120" customWidth="1"/>
    <col min="6918" max="6918" width="21" style="120" bestFit="1" customWidth="1"/>
    <col min="6919" max="6919" width="21" style="120" customWidth="1"/>
    <col min="6920" max="6921" width="21" style="120" bestFit="1" customWidth="1"/>
    <col min="6922" max="6922" width="21" style="120" customWidth="1"/>
    <col min="6923" max="6923" width="21" style="120" bestFit="1" customWidth="1"/>
    <col min="6924" max="7171" width="11.42578125" style="120"/>
    <col min="7172" max="7172" width="3.140625" style="120" customWidth="1"/>
    <col min="7173" max="7173" width="36" style="120" customWidth="1"/>
    <col min="7174" max="7174" width="21" style="120" bestFit="1" customWidth="1"/>
    <col min="7175" max="7175" width="21" style="120" customWidth="1"/>
    <col min="7176" max="7177" width="21" style="120" bestFit="1" customWidth="1"/>
    <col min="7178" max="7178" width="21" style="120" customWidth="1"/>
    <col min="7179" max="7179" width="21" style="120" bestFit="1" customWidth="1"/>
    <col min="7180" max="7427" width="11.42578125" style="120"/>
    <col min="7428" max="7428" width="3.140625" style="120" customWidth="1"/>
    <col min="7429" max="7429" width="36" style="120" customWidth="1"/>
    <col min="7430" max="7430" width="21" style="120" bestFit="1" customWidth="1"/>
    <col min="7431" max="7431" width="21" style="120" customWidth="1"/>
    <col min="7432" max="7433" width="21" style="120" bestFit="1" customWidth="1"/>
    <col min="7434" max="7434" width="21" style="120" customWidth="1"/>
    <col min="7435" max="7435" width="21" style="120" bestFit="1" customWidth="1"/>
    <col min="7436" max="7683" width="11.42578125" style="120"/>
    <col min="7684" max="7684" width="3.140625" style="120" customWidth="1"/>
    <col min="7685" max="7685" width="36" style="120" customWidth="1"/>
    <col min="7686" max="7686" width="21" style="120" bestFit="1" customWidth="1"/>
    <col min="7687" max="7687" width="21" style="120" customWidth="1"/>
    <col min="7688" max="7689" width="21" style="120" bestFit="1" customWidth="1"/>
    <col min="7690" max="7690" width="21" style="120" customWidth="1"/>
    <col min="7691" max="7691" width="21" style="120" bestFit="1" customWidth="1"/>
    <col min="7692" max="7939" width="11.42578125" style="120"/>
    <col min="7940" max="7940" width="3.140625" style="120" customWidth="1"/>
    <col min="7941" max="7941" width="36" style="120" customWidth="1"/>
    <col min="7942" max="7942" width="21" style="120" bestFit="1" customWidth="1"/>
    <col min="7943" max="7943" width="21" style="120" customWidth="1"/>
    <col min="7944" max="7945" width="21" style="120" bestFit="1" customWidth="1"/>
    <col min="7946" max="7946" width="21" style="120" customWidth="1"/>
    <col min="7947" max="7947" width="21" style="120" bestFit="1" customWidth="1"/>
    <col min="7948" max="8195" width="11.42578125" style="120"/>
    <col min="8196" max="8196" width="3.140625" style="120" customWidth="1"/>
    <col min="8197" max="8197" width="36" style="120" customWidth="1"/>
    <col min="8198" max="8198" width="21" style="120" bestFit="1" customWidth="1"/>
    <col min="8199" max="8199" width="21" style="120" customWidth="1"/>
    <col min="8200" max="8201" width="21" style="120" bestFit="1" customWidth="1"/>
    <col min="8202" max="8202" width="21" style="120" customWidth="1"/>
    <col min="8203" max="8203" width="21" style="120" bestFit="1" customWidth="1"/>
    <col min="8204" max="8451" width="11.42578125" style="120"/>
    <col min="8452" max="8452" width="3.140625" style="120" customWidth="1"/>
    <col min="8453" max="8453" width="36" style="120" customWidth="1"/>
    <col min="8454" max="8454" width="21" style="120" bestFit="1" customWidth="1"/>
    <col min="8455" max="8455" width="21" style="120" customWidth="1"/>
    <col min="8456" max="8457" width="21" style="120" bestFit="1" customWidth="1"/>
    <col min="8458" max="8458" width="21" style="120" customWidth="1"/>
    <col min="8459" max="8459" width="21" style="120" bestFit="1" customWidth="1"/>
    <col min="8460" max="8707" width="11.42578125" style="120"/>
    <col min="8708" max="8708" width="3.140625" style="120" customWidth="1"/>
    <col min="8709" max="8709" width="36" style="120" customWidth="1"/>
    <col min="8710" max="8710" width="21" style="120" bestFit="1" customWidth="1"/>
    <col min="8711" max="8711" width="21" style="120" customWidth="1"/>
    <col min="8712" max="8713" width="21" style="120" bestFit="1" customWidth="1"/>
    <col min="8714" max="8714" width="21" style="120" customWidth="1"/>
    <col min="8715" max="8715" width="21" style="120" bestFit="1" customWidth="1"/>
    <col min="8716" max="8963" width="11.42578125" style="120"/>
    <col min="8964" max="8964" width="3.140625" style="120" customWidth="1"/>
    <col min="8965" max="8965" width="36" style="120" customWidth="1"/>
    <col min="8966" max="8966" width="21" style="120" bestFit="1" customWidth="1"/>
    <col min="8967" max="8967" width="21" style="120" customWidth="1"/>
    <col min="8968" max="8969" width="21" style="120" bestFit="1" customWidth="1"/>
    <col min="8970" max="8970" width="21" style="120" customWidth="1"/>
    <col min="8971" max="8971" width="21" style="120" bestFit="1" customWidth="1"/>
    <col min="8972" max="9219" width="11.42578125" style="120"/>
    <col min="9220" max="9220" width="3.140625" style="120" customWidth="1"/>
    <col min="9221" max="9221" width="36" style="120" customWidth="1"/>
    <col min="9222" max="9222" width="21" style="120" bestFit="1" customWidth="1"/>
    <col min="9223" max="9223" width="21" style="120" customWidth="1"/>
    <col min="9224" max="9225" width="21" style="120" bestFit="1" customWidth="1"/>
    <col min="9226" max="9226" width="21" style="120" customWidth="1"/>
    <col min="9227" max="9227" width="21" style="120" bestFit="1" customWidth="1"/>
    <col min="9228" max="9475" width="11.42578125" style="120"/>
    <col min="9476" max="9476" width="3.140625" style="120" customWidth="1"/>
    <col min="9477" max="9477" width="36" style="120" customWidth="1"/>
    <col min="9478" max="9478" width="21" style="120" bestFit="1" customWidth="1"/>
    <col min="9479" max="9479" width="21" style="120" customWidth="1"/>
    <col min="9480" max="9481" width="21" style="120" bestFit="1" customWidth="1"/>
    <col min="9482" max="9482" width="21" style="120" customWidth="1"/>
    <col min="9483" max="9483" width="21" style="120" bestFit="1" customWidth="1"/>
    <col min="9484" max="9731" width="11.42578125" style="120"/>
    <col min="9732" max="9732" width="3.140625" style="120" customWidth="1"/>
    <col min="9733" max="9733" width="36" style="120" customWidth="1"/>
    <col min="9734" max="9734" width="21" style="120" bestFit="1" customWidth="1"/>
    <col min="9735" max="9735" width="21" style="120" customWidth="1"/>
    <col min="9736" max="9737" width="21" style="120" bestFit="1" customWidth="1"/>
    <col min="9738" max="9738" width="21" style="120" customWidth="1"/>
    <col min="9739" max="9739" width="21" style="120" bestFit="1" customWidth="1"/>
    <col min="9740" max="9987" width="11.42578125" style="120"/>
    <col min="9988" max="9988" width="3.140625" style="120" customWidth="1"/>
    <col min="9989" max="9989" width="36" style="120" customWidth="1"/>
    <col min="9990" max="9990" width="21" style="120" bestFit="1" customWidth="1"/>
    <col min="9991" max="9991" width="21" style="120" customWidth="1"/>
    <col min="9992" max="9993" width="21" style="120" bestFit="1" customWidth="1"/>
    <col min="9994" max="9994" width="21" style="120" customWidth="1"/>
    <col min="9995" max="9995" width="21" style="120" bestFit="1" customWidth="1"/>
    <col min="9996" max="10243" width="11.42578125" style="120"/>
    <col min="10244" max="10244" width="3.140625" style="120" customWidth="1"/>
    <col min="10245" max="10245" width="36" style="120" customWidth="1"/>
    <col min="10246" max="10246" width="21" style="120" bestFit="1" customWidth="1"/>
    <col min="10247" max="10247" width="21" style="120" customWidth="1"/>
    <col min="10248" max="10249" width="21" style="120" bestFit="1" customWidth="1"/>
    <col min="10250" max="10250" width="21" style="120" customWidth="1"/>
    <col min="10251" max="10251" width="21" style="120" bestFit="1" customWidth="1"/>
    <col min="10252" max="10499" width="11.42578125" style="120"/>
    <col min="10500" max="10500" width="3.140625" style="120" customWidth="1"/>
    <col min="10501" max="10501" width="36" style="120" customWidth="1"/>
    <col min="10502" max="10502" width="21" style="120" bestFit="1" customWidth="1"/>
    <col min="10503" max="10503" width="21" style="120" customWidth="1"/>
    <col min="10504" max="10505" width="21" style="120" bestFit="1" customWidth="1"/>
    <col min="10506" max="10506" width="21" style="120" customWidth="1"/>
    <col min="10507" max="10507" width="21" style="120" bestFit="1" customWidth="1"/>
    <col min="10508" max="10755" width="11.42578125" style="120"/>
    <col min="10756" max="10756" width="3.140625" style="120" customWidth="1"/>
    <col min="10757" max="10757" width="36" style="120" customWidth="1"/>
    <col min="10758" max="10758" width="21" style="120" bestFit="1" customWidth="1"/>
    <col min="10759" max="10759" width="21" style="120" customWidth="1"/>
    <col min="10760" max="10761" width="21" style="120" bestFit="1" customWidth="1"/>
    <col min="10762" max="10762" width="21" style="120" customWidth="1"/>
    <col min="10763" max="10763" width="21" style="120" bestFit="1" customWidth="1"/>
    <col min="10764" max="11011" width="11.42578125" style="120"/>
    <col min="11012" max="11012" width="3.140625" style="120" customWidth="1"/>
    <col min="11013" max="11013" width="36" style="120" customWidth="1"/>
    <col min="11014" max="11014" width="21" style="120" bestFit="1" customWidth="1"/>
    <col min="11015" max="11015" width="21" style="120" customWidth="1"/>
    <col min="11016" max="11017" width="21" style="120" bestFit="1" customWidth="1"/>
    <col min="11018" max="11018" width="21" style="120" customWidth="1"/>
    <col min="11019" max="11019" width="21" style="120" bestFit="1" customWidth="1"/>
    <col min="11020" max="11267" width="11.42578125" style="120"/>
    <col min="11268" max="11268" width="3.140625" style="120" customWidth="1"/>
    <col min="11269" max="11269" width="36" style="120" customWidth="1"/>
    <col min="11270" max="11270" width="21" style="120" bestFit="1" customWidth="1"/>
    <col min="11271" max="11271" width="21" style="120" customWidth="1"/>
    <col min="11272" max="11273" width="21" style="120" bestFit="1" customWidth="1"/>
    <col min="11274" max="11274" width="21" style="120" customWidth="1"/>
    <col min="11275" max="11275" width="21" style="120" bestFit="1" customWidth="1"/>
    <col min="11276" max="11523" width="11.42578125" style="120"/>
    <col min="11524" max="11524" width="3.140625" style="120" customWidth="1"/>
    <col min="11525" max="11525" width="36" style="120" customWidth="1"/>
    <col min="11526" max="11526" width="21" style="120" bestFit="1" customWidth="1"/>
    <col min="11527" max="11527" width="21" style="120" customWidth="1"/>
    <col min="11528" max="11529" width="21" style="120" bestFit="1" customWidth="1"/>
    <col min="11530" max="11530" width="21" style="120" customWidth="1"/>
    <col min="11531" max="11531" width="21" style="120" bestFit="1" customWidth="1"/>
    <col min="11532" max="11779" width="11.42578125" style="120"/>
    <col min="11780" max="11780" width="3.140625" style="120" customWidth="1"/>
    <col min="11781" max="11781" width="36" style="120" customWidth="1"/>
    <col min="11782" max="11782" width="21" style="120" bestFit="1" customWidth="1"/>
    <col min="11783" max="11783" width="21" style="120" customWidth="1"/>
    <col min="11784" max="11785" width="21" style="120" bestFit="1" customWidth="1"/>
    <col min="11786" max="11786" width="21" style="120" customWidth="1"/>
    <col min="11787" max="11787" width="21" style="120" bestFit="1" customWidth="1"/>
    <col min="11788" max="12035" width="11.42578125" style="120"/>
    <col min="12036" max="12036" width="3.140625" style="120" customWidth="1"/>
    <col min="12037" max="12037" width="36" style="120" customWidth="1"/>
    <col min="12038" max="12038" width="21" style="120" bestFit="1" customWidth="1"/>
    <col min="12039" max="12039" width="21" style="120" customWidth="1"/>
    <col min="12040" max="12041" width="21" style="120" bestFit="1" customWidth="1"/>
    <col min="12042" max="12042" width="21" style="120" customWidth="1"/>
    <col min="12043" max="12043" width="21" style="120" bestFit="1" customWidth="1"/>
    <col min="12044" max="12291" width="11.42578125" style="120"/>
    <col min="12292" max="12292" width="3.140625" style="120" customWidth="1"/>
    <col min="12293" max="12293" width="36" style="120" customWidth="1"/>
    <col min="12294" max="12294" width="21" style="120" bestFit="1" customWidth="1"/>
    <col min="12295" max="12295" width="21" style="120" customWidth="1"/>
    <col min="12296" max="12297" width="21" style="120" bestFit="1" customWidth="1"/>
    <col min="12298" max="12298" width="21" style="120" customWidth="1"/>
    <col min="12299" max="12299" width="21" style="120" bestFit="1" customWidth="1"/>
    <col min="12300" max="12547" width="11.42578125" style="120"/>
    <col min="12548" max="12548" width="3.140625" style="120" customWidth="1"/>
    <col min="12549" max="12549" width="36" style="120" customWidth="1"/>
    <col min="12550" max="12550" width="21" style="120" bestFit="1" customWidth="1"/>
    <col min="12551" max="12551" width="21" style="120" customWidth="1"/>
    <col min="12552" max="12553" width="21" style="120" bestFit="1" customWidth="1"/>
    <col min="12554" max="12554" width="21" style="120" customWidth="1"/>
    <col min="12555" max="12555" width="21" style="120" bestFit="1" customWidth="1"/>
    <col min="12556" max="12803" width="11.42578125" style="120"/>
    <col min="12804" max="12804" width="3.140625" style="120" customWidth="1"/>
    <col min="12805" max="12805" width="36" style="120" customWidth="1"/>
    <col min="12806" max="12806" width="21" style="120" bestFit="1" customWidth="1"/>
    <col min="12807" max="12807" width="21" style="120" customWidth="1"/>
    <col min="12808" max="12809" width="21" style="120" bestFit="1" customWidth="1"/>
    <col min="12810" max="12810" width="21" style="120" customWidth="1"/>
    <col min="12811" max="12811" width="21" style="120" bestFit="1" customWidth="1"/>
    <col min="12812" max="13059" width="11.42578125" style="120"/>
    <col min="13060" max="13060" width="3.140625" style="120" customWidth="1"/>
    <col min="13061" max="13061" width="36" style="120" customWidth="1"/>
    <col min="13062" max="13062" width="21" style="120" bestFit="1" customWidth="1"/>
    <col min="13063" max="13063" width="21" style="120" customWidth="1"/>
    <col min="13064" max="13065" width="21" style="120" bestFit="1" customWidth="1"/>
    <col min="13066" max="13066" width="21" style="120" customWidth="1"/>
    <col min="13067" max="13067" width="21" style="120" bestFit="1" customWidth="1"/>
    <col min="13068" max="13315" width="11.42578125" style="120"/>
    <col min="13316" max="13316" width="3.140625" style="120" customWidth="1"/>
    <col min="13317" max="13317" width="36" style="120" customWidth="1"/>
    <col min="13318" max="13318" width="21" style="120" bestFit="1" customWidth="1"/>
    <col min="13319" max="13319" width="21" style="120" customWidth="1"/>
    <col min="13320" max="13321" width="21" style="120" bestFit="1" customWidth="1"/>
    <col min="13322" max="13322" width="21" style="120" customWidth="1"/>
    <col min="13323" max="13323" width="21" style="120" bestFit="1" customWidth="1"/>
    <col min="13324" max="13571" width="11.42578125" style="120"/>
    <col min="13572" max="13572" width="3.140625" style="120" customWidth="1"/>
    <col min="13573" max="13573" width="36" style="120" customWidth="1"/>
    <col min="13574" max="13574" width="21" style="120" bestFit="1" customWidth="1"/>
    <col min="13575" max="13575" width="21" style="120" customWidth="1"/>
    <col min="13576" max="13577" width="21" style="120" bestFit="1" customWidth="1"/>
    <col min="13578" max="13578" width="21" style="120" customWidth="1"/>
    <col min="13579" max="13579" width="21" style="120" bestFit="1" customWidth="1"/>
    <col min="13580" max="13827" width="11.42578125" style="120"/>
    <col min="13828" max="13828" width="3.140625" style="120" customWidth="1"/>
    <col min="13829" max="13829" width="36" style="120" customWidth="1"/>
    <col min="13830" max="13830" width="21" style="120" bestFit="1" customWidth="1"/>
    <col min="13831" max="13831" width="21" style="120" customWidth="1"/>
    <col min="13832" max="13833" width="21" style="120" bestFit="1" customWidth="1"/>
    <col min="13834" max="13834" width="21" style="120" customWidth="1"/>
    <col min="13835" max="13835" width="21" style="120" bestFit="1" customWidth="1"/>
    <col min="13836" max="14083" width="11.42578125" style="120"/>
    <col min="14084" max="14084" width="3.140625" style="120" customWidth="1"/>
    <col min="14085" max="14085" width="36" style="120" customWidth="1"/>
    <col min="14086" max="14086" width="21" style="120" bestFit="1" customWidth="1"/>
    <col min="14087" max="14087" width="21" style="120" customWidth="1"/>
    <col min="14088" max="14089" width="21" style="120" bestFit="1" customWidth="1"/>
    <col min="14090" max="14090" width="21" style="120" customWidth="1"/>
    <col min="14091" max="14091" width="21" style="120" bestFit="1" customWidth="1"/>
    <col min="14092" max="14339" width="11.42578125" style="120"/>
    <col min="14340" max="14340" width="3.140625" style="120" customWidth="1"/>
    <col min="14341" max="14341" width="36" style="120" customWidth="1"/>
    <col min="14342" max="14342" width="21" style="120" bestFit="1" customWidth="1"/>
    <col min="14343" max="14343" width="21" style="120" customWidth="1"/>
    <col min="14344" max="14345" width="21" style="120" bestFit="1" customWidth="1"/>
    <col min="14346" max="14346" width="21" style="120" customWidth="1"/>
    <col min="14347" max="14347" width="21" style="120" bestFit="1" customWidth="1"/>
    <col min="14348" max="14595" width="11.42578125" style="120"/>
    <col min="14596" max="14596" width="3.140625" style="120" customWidth="1"/>
    <col min="14597" max="14597" width="36" style="120" customWidth="1"/>
    <col min="14598" max="14598" width="21" style="120" bestFit="1" customWidth="1"/>
    <col min="14599" max="14599" width="21" style="120" customWidth="1"/>
    <col min="14600" max="14601" width="21" style="120" bestFit="1" customWidth="1"/>
    <col min="14602" max="14602" width="21" style="120" customWidth="1"/>
    <col min="14603" max="14603" width="21" style="120" bestFit="1" customWidth="1"/>
    <col min="14604" max="14851" width="11.42578125" style="120"/>
    <col min="14852" max="14852" width="3.140625" style="120" customWidth="1"/>
    <col min="14853" max="14853" width="36" style="120" customWidth="1"/>
    <col min="14854" max="14854" width="21" style="120" bestFit="1" customWidth="1"/>
    <col min="14855" max="14855" width="21" style="120" customWidth="1"/>
    <col min="14856" max="14857" width="21" style="120" bestFit="1" customWidth="1"/>
    <col min="14858" max="14858" width="21" style="120" customWidth="1"/>
    <col min="14859" max="14859" width="21" style="120" bestFit="1" customWidth="1"/>
    <col min="14860" max="15107" width="11.42578125" style="120"/>
    <col min="15108" max="15108" width="3.140625" style="120" customWidth="1"/>
    <col min="15109" max="15109" width="36" style="120" customWidth="1"/>
    <col min="15110" max="15110" width="21" style="120" bestFit="1" customWidth="1"/>
    <col min="15111" max="15111" width="21" style="120" customWidth="1"/>
    <col min="15112" max="15113" width="21" style="120" bestFit="1" customWidth="1"/>
    <col min="15114" max="15114" width="21" style="120" customWidth="1"/>
    <col min="15115" max="15115" width="21" style="120" bestFit="1" customWidth="1"/>
    <col min="15116" max="15363" width="11.42578125" style="120"/>
    <col min="15364" max="15364" width="3.140625" style="120" customWidth="1"/>
    <col min="15365" max="15365" width="36" style="120" customWidth="1"/>
    <col min="15366" max="15366" width="21" style="120" bestFit="1" customWidth="1"/>
    <col min="15367" max="15367" width="21" style="120" customWidth="1"/>
    <col min="15368" max="15369" width="21" style="120" bestFit="1" customWidth="1"/>
    <col min="15370" max="15370" width="21" style="120" customWidth="1"/>
    <col min="15371" max="15371" width="21" style="120" bestFit="1" customWidth="1"/>
    <col min="15372" max="15619" width="11.42578125" style="120"/>
    <col min="15620" max="15620" width="3.140625" style="120" customWidth="1"/>
    <col min="15621" max="15621" width="36" style="120" customWidth="1"/>
    <col min="15622" max="15622" width="21" style="120" bestFit="1" customWidth="1"/>
    <col min="15623" max="15623" width="21" style="120" customWidth="1"/>
    <col min="15624" max="15625" width="21" style="120" bestFit="1" customWidth="1"/>
    <col min="15626" max="15626" width="21" style="120" customWidth="1"/>
    <col min="15627" max="15627" width="21" style="120" bestFit="1" customWidth="1"/>
    <col min="15628" max="15875" width="11.42578125" style="120"/>
    <col min="15876" max="15876" width="3.140625" style="120" customWidth="1"/>
    <col min="15877" max="15877" width="36" style="120" customWidth="1"/>
    <col min="15878" max="15878" width="21" style="120" bestFit="1" customWidth="1"/>
    <col min="15879" max="15879" width="21" style="120" customWidth="1"/>
    <col min="15880" max="15881" width="21" style="120" bestFit="1" customWidth="1"/>
    <col min="15882" max="15882" width="21" style="120" customWidth="1"/>
    <col min="15883" max="15883" width="21" style="120" bestFit="1" customWidth="1"/>
    <col min="15884" max="16131" width="11.42578125" style="120"/>
    <col min="16132" max="16132" width="3.140625" style="120" customWidth="1"/>
    <col min="16133" max="16133" width="36" style="120" customWidth="1"/>
    <col min="16134" max="16134" width="21" style="120" bestFit="1" customWidth="1"/>
    <col min="16135" max="16135" width="21" style="120" customWidth="1"/>
    <col min="16136" max="16137" width="21" style="120" bestFit="1" customWidth="1"/>
    <col min="16138" max="16138" width="21" style="120" customWidth="1"/>
    <col min="16139" max="16139" width="21" style="120" bestFit="1" customWidth="1"/>
    <col min="16140" max="16384" width="11.42578125" style="120"/>
  </cols>
  <sheetData>
    <row r="1" spans="1:11" ht="15.75" thickBot="1" x14ac:dyDescent="0.3">
      <c r="A1" s="282" t="s">
        <v>339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pans="1:11" ht="15.75" thickBot="1" x14ac:dyDescent="0.3">
      <c r="A2" s="284" t="s">
        <v>1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</row>
    <row r="3" spans="1:11" ht="15.75" thickBot="1" x14ac:dyDescent="0.3">
      <c r="A3" s="286" t="s">
        <v>2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</row>
    <row r="4" spans="1:11" ht="15.75" thickBot="1" x14ac:dyDescent="0.3"/>
    <row r="5" spans="1:11" ht="15.75" thickBot="1" x14ac:dyDescent="0.3">
      <c r="A5" s="280" t="s">
        <v>3</v>
      </c>
      <c r="B5" s="288"/>
      <c r="C5" s="288"/>
      <c r="D5" s="288"/>
      <c r="E5" s="288"/>
      <c r="F5" s="288"/>
      <c r="G5" s="288"/>
      <c r="H5" s="288"/>
      <c r="I5" s="288"/>
      <c r="J5" s="288"/>
      <c r="K5" s="281"/>
    </row>
    <row r="6" spans="1:11" ht="15.75" thickBot="1" x14ac:dyDescent="0.3">
      <c r="A6" s="121" t="s">
        <v>4</v>
      </c>
      <c r="B6" s="289">
        <v>17</v>
      </c>
      <c r="C6" s="290"/>
      <c r="D6" s="290"/>
      <c r="E6" s="290"/>
      <c r="F6" s="290"/>
      <c r="G6" s="290"/>
      <c r="H6" s="290"/>
      <c r="I6" s="290"/>
      <c r="J6" s="290"/>
      <c r="K6" s="291"/>
    </row>
    <row r="7" spans="1:11" ht="15.75" thickBot="1" x14ac:dyDescent="0.3">
      <c r="A7" s="121" t="s">
        <v>5</v>
      </c>
      <c r="B7" s="274" t="s">
        <v>157</v>
      </c>
      <c r="C7" s="275"/>
      <c r="D7" s="275"/>
      <c r="E7" s="275"/>
      <c r="F7" s="275"/>
      <c r="G7" s="275"/>
      <c r="H7" s="275"/>
      <c r="I7" s="275"/>
      <c r="J7" s="275"/>
      <c r="K7" s="276"/>
    </row>
    <row r="8" spans="1:11" ht="15.75" thickBot="1" x14ac:dyDescent="0.3">
      <c r="A8" s="121" t="s">
        <v>6</v>
      </c>
      <c r="B8" s="143" t="s">
        <v>338</v>
      </c>
      <c r="C8" s="148"/>
      <c r="D8" s="148"/>
      <c r="E8" s="148"/>
      <c r="F8" s="148"/>
      <c r="G8" s="148"/>
      <c r="H8" s="148"/>
      <c r="I8" s="148"/>
      <c r="J8" s="148"/>
      <c r="K8" s="149"/>
    </row>
    <row r="9" spans="1:11" ht="15.75" thickBot="1" x14ac:dyDescent="0.3">
      <c r="A9" s="121" t="s">
        <v>7</v>
      </c>
      <c r="B9" s="144">
        <v>43118</v>
      </c>
      <c r="C9" s="148"/>
      <c r="D9" s="148"/>
      <c r="E9" s="148"/>
      <c r="F9" s="148"/>
      <c r="G9" s="148"/>
      <c r="H9" s="148"/>
      <c r="I9" s="148"/>
      <c r="J9" s="148"/>
      <c r="K9" s="149"/>
    </row>
    <row r="10" spans="1:11" ht="15.75" thickBot="1" x14ac:dyDescent="0.3">
      <c r="A10" s="121" t="s">
        <v>8</v>
      </c>
      <c r="B10" s="292"/>
      <c r="C10" s="293"/>
      <c r="D10" s="293"/>
      <c r="E10" s="293"/>
      <c r="F10" s="293"/>
      <c r="G10" s="293"/>
      <c r="H10" s="293"/>
      <c r="I10" s="293"/>
      <c r="J10" s="293"/>
      <c r="K10" s="294"/>
    </row>
    <row r="11" spans="1:11" ht="15.75" thickBot="1" x14ac:dyDescent="0.3"/>
    <row r="12" spans="1:11" ht="15.75" customHeight="1" thickBot="1" x14ac:dyDescent="0.3">
      <c r="A12" s="150"/>
      <c r="B12" s="151"/>
      <c r="C12" s="280" t="s">
        <v>340</v>
      </c>
      <c r="D12" s="288"/>
      <c r="E12" s="288"/>
      <c r="F12" s="288"/>
      <c r="G12" s="288"/>
      <c r="H12" s="281"/>
      <c r="I12" s="151"/>
      <c r="J12" s="280" t="s">
        <v>341</v>
      </c>
      <c r="K12" s="281"/>
    </row>
    <row r="13" spans="1:11" ht="57" thickBot="1" x14ac:dyDescent="0.3">
      <c r="A13" s="132" t="s">
        <v>342</v>
      </c>
      <c r="B13" s="133" t="s">
        <v>343</v>
      </c>
      <c r="C13" s="133" t="s">
        <v>321</v>
      </c>
      <c r="D13" s="133" t="s">
        <v>344</v>
      </c>
      <c r="E13" s="133" t="s">
        <v>345</v>
      </c>
      <c r="F13" s="133" t="s">
        <v>346</v>
      </c>
      <c r="G13" s="133" t="s">
        <v>347</v>
      </c>
      <c r="H13" s="133" t="s">
        <v>326</v>
      </c>
      <c r="I13" s="133" t="s">
        <v>348</v>
      </c>
      <c r="J13" s="133" t="s">
        <v>349</v>
      </c>
      <c r="K13" s="133" t="s">
        <v>350</v>
      </c>
    </row>
    <row r="14" spans="1:11" ht="15.75" thickBot="1" x14ac:dyDescent="0.3">
      <c r="A14" s="125" t="s">
        <v>351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</row>
    <row r="15" spans="1:11" ht="15.75" thickBot="1" x14ac:dyDescent="0.3">
      <c r="A15" s="125" t="s">
        <v>352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</row>
    <row r="16" spans="1:11" ht="15.75" thickBot="1" x14ac:dyDescent="0.3">
      <c r="A16" s="125" t="s">
        <v>353</v>
      </c>
      <c r="B16" s="152">
        <f>SUM(B17:B36)</f>
        <v>0</v>
      </c>
      <c r="C16" s="152">
        <f t="shared" ref="C16:K16" si="0">SUM(C17:C36)</f>
        <v>0</v>
      </c>
      <c r="D16" s="152">
        <f t="shared" si="0"/>
        <v>0</v>
      </c>
      <c r="E16" s="152">
        <f t="shared" si="0"/>
        <v>0</v>
      </c>
      <c r="F16" s="152">
        <f t="shared" si="0"/>
        <v>0</v>
      </c>
      <c r="G16" s="152">
        <f t="shared" si="0"/>
        <v>0</v>
      </c>
      <c r="H16" s="152">
        <f t="shared" si="0"/>
        <v>0</v>
      </c>
      <c r="I16" s="152">
        <f t="shared" si="0"/>
        <v>0</v>
      </c>
      <c r="J16" s="152">
        <f t="shared" si="0"/>
        <v>0</v>
      </c>
      <c r="K16" s="152">
        <f t="shared" si="0"/>
        <v>0</v>
      </c>
    </row>
    <row r="17" spans="1:11" ht="15.75" thickBot="1" x14ac:dyDescent="0.3">
      <c r="A17" s="138"/>
      <c r="B17" s="126"/>
      <c r="C17" s="126"/>
      <c r="D17" s="126"/>
      <c r="E17" s="126"/>
      <c r="F17" s="126"/>
      <c r="G17" s="126"/>
      <c r="H17" s="126"/>
      <c r="I17" s="126"/>
      <c r="J17" s="126"/>
      <c r="K17" s="126"/>
    </row>
    <row r="18" spans="1:11" ht="15.75" thickBot="1" x14ac:dyDescent="0.3">
      <c r="A18" s="138"/>
      <c r="B18" s="126"/>
      <c r="C18" s="126"/>
      <c r="D18" s="126"/>
      <c r="E18" s="126"/>
      <c r="F18" s="126"/>
      <c r="G18" s="126"/>
      <c r="H18" s="126"/>
      <c r="I18" s="126"/>
      <c r="J18" s="126"/>
      <c r="K18" s="126"/>
    </row>
    <row r="19" spans="1:11" ht="15.75" thickBot="1" x14ac:dyDescent="0.3">
      <c r="A19" s="138"/>
      <c r="B19" s="126"/>
      <c r="C19" s="126"/>
      <c r="D19" s="126"/>
      <c r="E19" s="126"/>
      <c r="F19" s="126"/>
      <c r="G19" s="126"/>
      <c r="H19" s="126"/>
      <c r="I19" s="126"/>
      <c r="J19" s="126"/>
      <c r="K19" s="126"/>
    </row>
    <row r="20" spans="1:11" ht="15.75" thickBot="1" x14ac:dyDescent="0.3">
      <c r="A20" s="138"/>
      <c r="B20" s="126"/>
      <c r="C20" s="126"/>
      <c r="D20" s="126"/>
      <c r="E20" s="126"/>
      <c r="F20" s="126"/>
      <c r="G20" s="126"/>
      <c r="H20" s="126"/>
      <c r="I20" s="126"/>
      <c r="J20" s="126"/>
      <c r="K20" s="126"/>
    </row>
    <row r="21" spans="1:11" ht="15.75" thickBot="1" x14ac:dyDescent="0.3">
      <c r="A21" s="138"/>
      <c r="B21" s="126"/>
      <c r="C21" s="126"/>
      <c r="D21" s="126"/>
      <c r="E21" s="126"/>
      <c r="F21" s="126"/>
      <c r="G21" s="126"/>
      <c r="H21" s="126"/>
      <c r="I21" s="126"/>
      <c r="J21" s="126"/>
      <c r="K21" s="126"/>
    </row>
    <row r="22" spans="1:11" ht="15.75" thickBot="1" x14ac:dyDescent="0.3">
      <c r="A22" s="138"/>
      <c r="B22" s="126"/>
      <c r="C22" s="126"/>
      <c r="D22" s="126"/>
      <c r="E22" s="126"/>
      <c r="F22" s="126"/>
      <c r="G22" s="126"/>
      <c r="H22" s="126"/>
      <c r="I22" s="126"/>
      <c r="J22" s="126"/>
      <c r="K22" s="126"/>
    </row>
    <row r="23" spans="1:11" ht="15.75" thickBot="1" x14ac:dyDescent="0.3">
      <c r="A23" s="138"/>
      <c r="B23" s="126"/>
      <c r="C23" s="126"/>
      <c r="D23" s="126"/>
      <c r="E23" s="126"/>
      <c r="F23" s="126"/>
      <c r="G23" s="126"/>
      <c r="H23" s="126"/>
      <c r="I23" s="126"/>
      <c r="J23" s="126"/>
      <c r="K23" s="126"/>
    </row>
    <row r="24" spans="1:11" ht="15.75" thickBot="1" x14ac:dyDescent="0.3">
      <c r="A24" s="138"/>
      <c r="B24" s="126"/>
      <c r="C24" s="126"/>
      <c r="D24" s="126"/>
      <c r="E24" s="126"/>
      <c r="F24" s="126"/>
      <c r="G24" s="126"/>
      <c r="H24" s="126"/>
      <c r="I24" s="126"/>
      <c r="J24" s="126"/>
      <c r="K24" s="126"/>
    </row>
    <row r="25" spans="1:11" ht="15.75" thickBot="1" x14ac:dyDescent="0.3">
      <c r="A25" s="138"/>
      <c r="B25" s="126"/>
      <c r="C25" s="126"/>
      <c r="D25" s="126"/>
      <c r="E25" s="126"/>
      <c r="F25" s="126"/>
      <c r="G25" s="126"/>
      <c r="H25" s="126"/>
      <c r="I25" s="126"/>
      <c r="J25" s="126"/>
      <c r="K25" s="126"/>
    </row>
    <row r="26" spans="1:11" ht="15.75" thickBot="1" x14ac:dyDescent="0.3">
      <c r="A26" s="138"/>
      <c r="B26" s="126"/>
      <c r="C26" s="126"/>
      <c r="D26" s="126"/>
      <c r="E26" s="126"/>
      <c r="F26" s="126"/>
      <c r="G26" s="126"/>
      <c r="H26" s="126"/>
      <c r="I26" s="126"/>
      <c r="J26" s="126"/>
      <c r="K26" s="126"/>
    </row>
    <row r="27" spans="1:11" ht="15.75" thickBot="1" x14ac:dyDescent="0.3">
      <c r="A27" s="138"/>
      <c r="B27" s="126"/>
      <c r="C27" s="126"/>
      <c r="D27" s="126"/>
      <c r="E27" s="126"/>
      <c r="F27" s="126"/>
      <c r="G27" s="126"/>
      <c r="H27" s="126"/>
      <c r="I27" s="126"/>
      <c r="J27" s="126"/>
      <c r="K27" s="126"/>
    </row>
    <row r="28" spans="1:11" ht="15.75" thickBot="1" x14ac:dyDescent="0.3">
      <c r="A28" s="138"/>
      <c r="B28" s="126"/>
      <c r="C28" s="126"/>
      <c r="D28" s="126"/>
      <c r="E28" s="126"/>
      <c r="F28" s="126"/>
      <c r="G28" s="126"/>
      <c r="H28" s="126"/>
      <c r="I28" s="126"/>
      <c r="J28" s="126"/>
      <c r="K28" s="126"/>
    </row>
    <row r="29" spans="1:11" ht="15.75" thickBot="1" x14ac:dyDescent="0.3">
      <c r="A29" s="138"/>
      <c r="B29" s="126"/>
      <c r="C29" s="126"/>
      <c r="D29" s="126"/>
      <c r="E29" s="126"/>
      <c r="F29" s="126"/>
      <c r="G29" s="126"/>
      <c r="H29" s="126"/>
      <c r="I29" s="126"/>
      <c r="J29" s="126"/>
      <c r="K29" s="126"/>
    </row>
    <row r="30" spans="1:11" ht="15.75" thickBot="1" x14ac:dyDescent="0.3">
      <c r="A30" s="138"/>
      <c r="B30" s="126"/>
      <c r="C30" s="126"/>
      <c r="D30" s="126"/>
      <c r="E30" s="126"/>
      <c r="F30" s="126"/>
      <c r="G30" s="126"/>
      <c r="H30" s="126"/>
      <c r="I30" s="126"/>
      <c r="J30" s="126"/>
      <c r="K30" s="126"/>
    </row>
    <row r="31" spans="1:11" ht="15.75" thickBot="1" x14ac:dyDescent="0.3">
      <c r="A31" s="138"/>
      <c r="B31" s="126"/>
      <c r="C31" s="126"/>
      <c r="D31" s="126"/>
      <c r="E31" s="126"/>
      <c r="F31" s="126"/>
      <c r="G31" s="126"/>
      <c r="H31" s="126"/>
      <c r="I31" s="126"/>
      <c r="J31" s="126"/>
      <c r="K31" s="126"/>
    </row>
    <row r="32" spans="1:11" ht="15.75" thickBot="1" x14ac:dyDescent="0.3">
      <c r="A32" s="138"/>
      <c r="B32" s="126"/>
      <c r="C32" s="126"/>
      <c r="D32" s="126"/>
      <c r="E32" s="126"/>
      <c r="F32" s="126"/>
      <c r="G32" s="126"/>
      <c r="H32" s="126"/>
      <c r="I32" s="126"/>
      <c r="J32" s="126"/>
      <c r="K32" s="126"/>
    </row>
    <row r="33" spans="1:11" ht="15.75" thickBot="1" x14ac:dyDescent="0.3">
      <c r="A33" s="138"/>
      <c r="B33" s="126"/>
      <c r="C33" s="126"/>
      <c r="D33" s="126"/>
      <c r="E33" s="126"/>
      <c r="F33" s="126"/>
      <c r="G33" s="126"/>
      <c r="H33" s="126"/>
      <c r="I33" s="126"/>
      <c r="J33" s="126"/>
      <c r="K33" s="126"/>
    </row>
    <row r="34" spans="1:11" ht="15.75" thickBot="1" x14ac:dyDescent="0.3">
      <c r="A34" s="138"/>
      <c r="B34" s="126"/>
      <c r="C34" s="126"/>
      <c r="D34" s="126"/>
      <c r="E34" s="126"/>
      <c r="F34" s="126"/>
      <c r="G34" s="126"/>
      <c r="H34" s="126"/>
      <c r="I34" s="126"/>
      <c r="J34" s="126"/>
      <c r="K34" s="126"/>
    </row>
    <row r="35" spans="1:11" ht="15.75" thickBot="1" x14ac:dyDescent="0.3">
      <c r="A35" s="138"/>
      <c r="B35" s="126"/>
      <c r="C35" s="126"/>
      <c r="D35" s="126"/>
      <c r="E35" s="126"/>
      <c r="F35" s="126"/>
      <c r="G35" s="126"/>
      <c r="H35" s="126"/>
      <c r="I35" s="126"/>
      <c r="J35" s="126"/>
      <c r="K35" s="126"/>
    </row>
    <row r="36" spans="1:11" ht="15.75" thickBot="1" x14ac:dyDescent="0.3">
      <c r="A36" s="138"/>
      <c r="B36" s="126"/>
      <c r="C36" s="126"/>
      <c r="D36" s="126"/>
      <c r="E36" s="126"/>
      <c r="F36" s="126"/>
      <c r="G36" s="126"/>
      <c r="H36" s="126"/>
      <c r="I36" s="126"/>
      <c r="J36" s="126"/>
      <c r="K36" s="126"/>
    </row>
    <row r="37" spans="1:11" ht="15.75" thickBot="1" x14ac:dyDescent="0.3">
      <c r="A37" s="125" t="s">
        <v>354</v>
      </c>
      <c r="B37" s="152">
        <f>SUM(B38:B57)</f>
        <v>0</v>
      </c>
      <c r="C37" s="152">
        <f t="shared" ref="C37:K37" si="1">SUM(C38:C57)</f>
        <v>0</v>
      </c>
      <c r="D37" s="152">
        <f t="shared" si="1"/>
        <v>0</v>
      </c>
      <c r="E37" s="152">
        <f t="shared" si="1"/>
        <v>0</v>
      </c>
      <c r="F37" s="152">
        <f t="shared" si="1"/>
        <v>0</v>
      </c>
      <c r="G37" s="152">
        <f t="shared" si="1"/>
        <v>0</v>
      </c>
      <c r="H37" s="152">
        <f t="shared" si="1"/>
        <v>0</v>
      </c>
      <c r="I37" s="152">
        <f t="shared" si="1"/>
        <v>0</v>
      </c>
      <c r="J37" s="152">
        <f t="shared" si="1"/>
        <v>0</v>
      </c>
      <c r="K37" s="152">
        <f t="shared" si="1"/>
        <v>0</v>
      </c>
    </row>
    <row r="38" spans="1:11" ht="15.75" thickBot="1" x14ac:dyDescent="0.3">
      <c r="A38" s="135"/>
      <c r="B38" s="126"/>
      <c r="C38" s="126"/>
      <c r="D38" s="126"/>
      <c r="E38" s="126"/>
      <c r="F38" s="126"/>
      <c r="G38" s="126"/>
      <c r="H38" s="126"/>
      <c r="I38" s="126"/>
      <c r="J38" s="126"/>
      <c r="K38" s="126"/>
    </row>
    <row r="39" spans="1:11" ht="15.75" thickBot="1" x14ac:dyDescent="0.3">
      <c r="A39" s="135"/>
      <c r="B39" s="126"/>
      <c r="C39" s="126"/>
      <c r="D39" s="126"/>
      <c r="E39" s="126"/>
      <c r="F39" s="126"/>
      <c r="G39" s="126"/>
      <c r="H39" s="126"/>
      <c r="I39" s="126"/>
      <c r="J39" s="126"/>
      <c r="K39" s="126"/>
    </row>
    <row r="40" spans="1:11" ht="15.75" thickBot="1" x14ac:dyDescent="0.3">
      <c r="A40" s="135"/>
      <c r="B40" s="126"/>
      <c r="C40" s="126"/>
      <c r="D40" s="126"/>
      <c r="E40" s="126"/>
      <c r="F40" s="126"/>
      <c r="G40" s="126"/>
      <c r="H40" s="126"/>
      <c r="I40" s="126"/>
      <c r="J40" s="126"/>
      <c r="K40" s="126"/>
    </row>
    <row r="41" spans="1:11" ht="15.75" thickBot="1" x14ac:dyDescent="0.3">
      <c r="A41" s="135"/>
      <c r="B41" s="126"/>
      <c r="C41" s="126"/>
      <c r="D41" s="126"/>
      <c r="E41" s="126"/>
      <c r="F41" s="126"/>
      <c r="G41" s="126"/>
      <c r="H41" s="126"/>
      <c r="I41" s="126"/>
      <c r="J41" s="126"/>
      <c r="K41" s="126"/>
    </row>
    <row r="42" spans="1:11" ht="15.75" thickBot="1" x14ac:dyDescent="0.3">
      <c r="A42" s="135"/>
      <c r="B42" s="126"/>
      <c r="C42" s="126"/>
      <c r="D42" s="126"/>
      <c r="E42" s="126"/>
      <c r="F42" s="126"/>
      <c r="G42" s="126"/>
      <c r="H42" s="126"/>
      <c r="I42" s="126"/>
      <c r="J42" s="126"/>
      <c r="K42" s="126"/>
    </row>
    <row r="43" spans="1:11" ht="15.75" thickBot="1" x14ac:dyDescent="0.3">
      <c r="A43" s="135"/>
      <c r="B43" s="126"/>
      <c r="C43" s="126"/>
      <c r="D43" s="126"/>
      <c r="E43" s="126"/>
      <c r="F43" s="126"/>
      <c r="G43" s="126"/>
      <c r="H43" s="126"/>
      <c r="I43" s="126"/>
      <c r="J43" s="126"/>
      <c r="K43" s="126"/>
    </row>
    <row r="44" spans="1:11" ht="15.75" thickBot="1" x14ac:dyDescent="0.3">
      <c r="A44" s="135"/>
      <c r="B44" s="126"/>
      <c r="C44" s="126"/>
      <c r="D44" s="126"/>
      <c r="E44" s="126"/>
      <c r="F44" s="126"/>
      <c r="G44" s="126"/>
      <c r="H44" s="126"/>
      <c r="I44" s="126"/>
      <c r="J44" s="126"/>
      <c r="K44" s="126"/>
    </row>
    <row r="45" spans="1:11" ht="15.75" thickBot="1" x14ac:dyDescent="0.3">
      <c r="A45" s="135"/>
      <c r="B45" s="126"/>
      <c r="C45" s="126"/>
      <c r="D45" s="126"/>
      <c r="E45" s="126"/>
      <c r="F45" s="126"/>
      <c r="G45" s="126"/>
      <c r="H45" s="126"/>
      <c r="I45" s="126"/>
      <c r="J45" s="126"/>
      <c r="K45" s="126"/>
    </row>
    <row r="46" spans="1:11" ht="15.75" thickBot="1" x14ac:dyDescent="0.3">
      <c r="A46" s="135"/>
      <c r="B46" s="126"/>
      <c r="C46" s="126"/>
      <c r="D46" s="126"/>
      <c r="E46" s="126"/>
      <c r="F46" s="126"/>
      <c r="G46" s="126"/>
      <c r="H46" s="126"/>
      <c r="I46" s="126"/>
      <c r="J46" s="126"/>
      <c r="K46" s="126"/>
    </row>
    <row r="47" spans="1:11" ht="15.75" thickBot="1" x14ac:dyDescent="0.3">
      <c r="A47" s="135"/>
      <c r="B47" s="126"/>
      <c r="C47" s="126"/>
      <c r="D47" s="126"/>
      <c r="E47" s="126"/>
      <c r="F47" s="126"/>
      <c r="G47" s="126"/>
      <c r="H47" s="126"/>
      <c r="I47" s="126"/>
      <c r="J47" s="126"/>
      <c r="K47" s="126"/>
    </row>
    <row r="48" spans="1:11" ht="15.75" thickBot="1" x14ac:dyDescent="0.3">
      <c r="A48" s="135"/>
      <c r="B48" s="126"/>
      <c r="C48" s="126"/>
      <c r="D48" s="126"/>
      <c r="E48" s="126"/>
      <c r="F48" s="126"/>
      <c r="G48" s="126"/>
      <c r="H48" s="126"/>
      <c r="I48" s="126"/>
      <c r="J48" s="126"/>
      <c r="K48" s="126"/>
    </row>
    <row r="49" spans="1:11" ht="15.75" thickBot="1" x14ac:dyDescent="0.3">
      <c r="A49" s="135"/>
      <c r="B49" s="126"/>
      <c r="C49" s="126"/>
      <c r="D49" s="126"/>
      <c r="E49" s="126"/>
      <c r="F49" s="126"/>
      <c r="G49" s="126"/>
      <c r="H49" s="126"/>
      <c r="I49" s="126"/>
      <c r="J49" s="126"/>
      <c r="K49" s="126"/>
    </row>
    <row r="50" spans="1:11" ht="15.75" thickBot="1" x14ac:dyDescent="0.3">
      <c r="A50" s="135"/>
      <c r="B50" s="126"/>
      <c r="C50" s="126"/>
      <c r="D50" s="126"/>
      <c r="E50" s="126"/>
      <c r="F50" s="126"/>
      <c r="G50" s="126"/>
      <c r="H50" s="126"/>
      <c r="I50" s="126"/>
      <c r="J50" s="126"/>
      <c r="K50" s="126"/>
    </row>
    <row r="51" spans="1:11" ht="15.75" thickBot="1" x14ac:dyDescent="0.3">
      <c r="A51" s="135"/>
      <c r="B51" s="126"/>
      <c r="C51" s="126"/>
      <c r="D51" s="126"/>
      <c r="E51" s="126"/>
      <c r="F51" s="126"/>
      <c r="G51" s="126"/>
      <c r="H51" s="126"/>
      <c r="I51" s="126"/>
      <c r="J51" s="126"/>
      <c r="K51" s="126"/>
    </row>
    <row r="52" spans="1:11" ht="15.75" thickBot="1" x14ac:dyDescent="0.3">
      <c r="A52" s="135"/>
      <c r="B52" s="126"/>
      <c r="C52" s="126"/>
      <c r="D52" s="126"/>
      <c r="E52" s="126"/>
      <c r="F52" s="126"/>
      <c r="G52" s="126"/>
      <c r="H52" s="126"/>
      <c r="I52" s="126"/>
      <c r="J52" s="126"/>
      <c r="K52" s="126"/>
    </row>
    <row r="53" spans="1:11" ht="15.75" thickBot="1" x14ac:dyDescent="0.3">
      <c r="A53" s="135"/>
      <c r="B53" s="126"/>
      <c r="C53" s="126"/>
      <c r="D53" s="126"/>
      <c r="E53" s="126"/>
      <c r="F53" s="126"/>
      <c r="G53" s="126"/>
      <c r="H53" s="126"/>
      <c r="I53" s="126"/>
      <c r="J53" s="126"/>
      <c r="K53" s="126"/>
    </row>
    <row r="54" spans="1:11" ht="15.75" thickBot="1" x14ac:dyDescent="0.3">
      <c r="A54" s="135"/>
      <c r="B54" s="126"/>
      <c r="C54" s="126"/>
      <c r="D54" s="126"/>
      <c r="E54" s="126"/>
      <c r="F54" s="126"/>
      <c r="G54" s="126"/>
      <c r="H54" s="126"/>
      <c r="I54" s="126"/>
      <c r="J54" s="126"/>
      <c r="K54" s="126"/>
    </row>
    <row r="55" spans="1:11" ht="15.75" thickBot="1" x14ac:dyDescent="0.3">
      <c r="A55" s="135"/>
      <c r="B55" s="126"/>
      <c r="C55" s="126"/>
      <c r="D55" s="126"/>
      <c r="E55" s="126"/>
      <c r="F55" s="126"/>
      <c r="G55" s="126"/>
      <c r="H55" s="126"/>
      <c r="I55" s="126"/>
      <c r="J55" s="126"/>
      <c r="K55" s="126"/>
    </row>
    <row r="56" spans="1:11" ht="15.75" thickBot="1" x14ac:dyDescent="0.3">
      <c r="A56" s="135"/>
      <c r="B56" s="126"/>
      <c r="C56" s="126"/>
      <c r="D56" s="126"/>
      <c r="E56" s="126"/>
      <c r="F56" s="126"/>
      <c r="G56" s="126"/>
      <c r="H56" s="126"/>
      <c r="I56" s="126"/>
      <c r="J56" s="126"/>
      <c r="K56" s="126"/>
    </row>
    <row r="57" spans="1:11" ht="15.75" thickBot="1" x14ac:dyDescent="0.3">
      <c r="A57" s="135"/>
      <c r="B57" s="126"/>
      <c r="C57" s="126"/>
      <c r="D57" s="126"/>
      <c r="E57" s="126"/>
      <c r="F57" s="126"/>
      <c r="G57" s="126"/>
      <c r="H57" s="126"/>
      <c r="I57" s="126"/>
      <c r="J57" s="126"/>
      <c r="K57" s="126"/>
    </row>
    <row r="58" spans="1:11" ht="15.75" thickBot="1" x14ac:dyDescent="0.3">
      <c r="A58" s="128" t="s">
        <v>355</v>
      </c>
      <c r="B58" s="130">
        <f>SUM(B14,B15,B16,B37)</f>
        <v>0</v>
      </c>
      <c r="C58" s="130">
        <f t="shared" ref="C58:K58" si="2">SUM(C14,C15,C16,C37)</f>
        <v>0</v>
      </c>
      <c r="D58" s="130">
        <f t="shared" si="2"/>
        <v>0</v>
      </c>
      <c r="E58" s="130">
        <f t="shared" si="2"/>
        <v>0</v>
      </c>
      <c r="F58" s="130">
        <f t="shared" si="2"/>
        <v>0</v>
      </c>
      <c r="G58" s="130">
        <f t="shared" si="2"/>
        <v>0</v>
      </c>
      <c r="H58" s="130">
        <f t="shared" si="2"/>
        <v>0</v>
      </c>
      <c r="I58" s="130">
        <f t="shared" si="2"/>
        <v>0</v>
      </c>
      <c r="J58" s="130">
        <f t="shared" si="2"/>
        <v>0</v>
      </c>
      <c r="K58" s="130">
        <f t="shared" si="2"/>
        <v>0</v>
      </c>
    </row>
    <row r="59" spans="1:11" x14ac:dyDescent="0.25">
      <c r="A59" s="140"/>
      <c r="B59" s="141"/>
      <c r="C59" s="141"/>
      <c r="D59" s="141"/>
      <c r="E59" s="141"/>
      <c r="F59" s="141"/>
      <c r="G59" s="141"/>
      <c r="H59" s="141"/>
      <c r="I59" s="141"/>
      <c r="J59" s="141"/>
      <c r="K59" s="141"/>
    </row>
    <row r="60" spans="1:11" x14ac:dyDescent="0.25">
      <c r="A60" s="142"/>
      <c r="B60" s="142"/>
      <c r="C60" s="142"/>
      <c r="D60" s="142"/>
      <c r="E60" s="142"/>
      <c r="F60" s="142"/>
      <c r="G60" s="142"/>
      <c r="H60" s="142"/>
      <c r="I60" s="142"/>
      <c r="J60" s="142"/>
      <c r="K60" s="142"/>
    </row>
    <row r="61" spans="1:11" x14ac:dyDescent="0.25">
      <c r="A61" s="142"/>
      <c r="B61" s="142"/>
      <c r="C61" s="142"/>
      <c r="D61" s="142"/>
      <c r="E61" s="142"/>
      <c r="F61" s="142"/>
      <c r="G61" s="142"/>
      <c r="H61" s="142"/>
      <c r="I61" s="142"/>
      <c r="J61" s="142"/>
      <c r="K61" s="142"/>
    </row>
    <row r="62" spans="1:11" x14ac:dyDescent="0.25">
      <c r="A62" s="142"/>
      <c r="B62" s="142"/>
      <c r="C62" s="142"/>
      <c r="D62" s="142"/>
      <c r="E62" s="142"/>
      <c r="F62" s="142"/>
      <c r="G62" s="142"/>
      <c r="H62" s="142"/>
      <c r="I62" s="142"/>
      <c r="J62" s="142"/>
      <c r="K62" s="142"/>
    </row>
  </sheetData>
  <mergeCells count="9">
    <mergeCell ref="B10:K10"/>
    <mergeCell ref="C12:H12"/>
    <mergeCell ref="J12:K12"/>
    <mergeCell ref="A1:K1"/>
    <mergeCell ref="A2:K2"/>
    <mergeCell ref="A3:K3"/>
    <mergeCell ref="A5:K5"/>
    <mergeCell ref="B6:K6"/>
    <mergeCell ref="B7:K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="85" zoomScaleNormal="85" workbookViewId="0">
      <selection activeCell="B6" sqref="B6:K9"/>
    </sheetView>
  </sheetViews>
  <sheetFormatPr baseColWidth="10" defaultRowHeight="15" x14ac:dyDescent="0.25"/>
  <cols>
    <col min="1" max="1" width="40" style="157" customWidth="1"/>
    <col min="2" max="10" width="18.85546875" style="157" customWidth="1"/>
    <col min="11" max="11" width="49.42578125" style="157" customWidth="1"/>
    <col min="12" max="259" width="11.42578125" style="157"/>
    <col min="260" max="260" width="3.140625" style="157" customWidth="1"/>
    <col min="261" max="261" width="36" style="157" customWidth="1"/>
    <col min="262" max="262" width="21" style="157" bestFit="1" customWidth="1"/>
    <col min="263" max="263" width="21" style="157" customWidth="1"/>
    <col min="264" max="265" width="21" style="157" bestFit="1" customWidth="1"/>
    <col min="266" max="266" width="21" style="157" customWidth="1"/>
    <col min="267" max="267" width="21" style="157" bestFit="1" customWidth="1"/>
    <col min="268" max="515" width="11.42578125" style="157"/>
    <col min="516" max="516" width="3.140625" style="157" customWidth="1"/>
    <col min="517" max="517" width="36" style="157" customWidth="1"/>
    <col min="518" max="518" width="21" style="157" bestFit="1" customWidth="1"/>
    <col min="519" max="519" width="21" style="157" customWidth="1"/>
    <col min="520" max="521" width="21" style="157" bestFit="1" customWidth="1"/>
    <col min="522" max="522" width="21" style="157" customWidth="1"/>
    <col min="523" max="523" width="21" style="157" bestFit="1" customWidth="1"/>
    <col min="524" max="771" width="11.42578125" style="157"/>
    <col min="772" max="772" width="3.140625" style="157" customWidth="1"/>
    <col min="773" max="773" width="36" style="157" customWidth="1"/>
    <col min="774" max="774" width="21" style="157" bestFit="1" customWidth="1"/>
    <col min="775" max="775" width="21" style="157" customWidth="1"/>
    <col min="776" max="777" width="21" style="157" bestFit="1" customWidth="1"/>
    <col min="778" max="778" width="21" style="157" customWidth="1"/>
    <col min="779" max="779" width="21" style="157" bestFit="1" customWidth="1"/>
    <col min="780" max="1027" width="11.42578125" style="157"/>
    <col min="1028" max="1028" width="3.140625" style="157" customWidth="1"/>
    <col min="1029" max="1029" width="36" style="157" customWidth="1"/>
    <col min="1030" max="1030" width="21" style="157" bestFit="1" customWidth="1"/>
    <col min="1031" max="1031" width="21" style="157" customWidth="1"/>
    <col min="1032" max="1033" width="21" style="157" bestFit="1" customWidth="1"/>
    <col min="1034" max="1034" width="21" style="157" customWidth="1"/>
    <col min="1035" max="1035" width="21" style="157" bestFit="1" customWidth="1"/>
    <col min="1036" max="1283" width="11.42578125" style="157"/>
    <col min="1284" max="1284" width="3.140625" style="157" customWidth="1"/>
    <col min="1285" max="1285" width="36" style="157" customWidth="1"/>
    <col min="1286" max="1286" width="21" style="157" bestFit="1" customWidth="1"/>
    <col min="1287" max="1287" width="21" style="157" customWidth="1"/>
    <col min="1288" max="1289" width="21" style="157" bestFit="1" customWidth="1"/>
    <col min="1290" max="1290" width="21" style="157" customWidth="1"/>
    <col min="1291" max="1291" width="21" style="157" bestFit="1" customWidth="1"/>
    <col min="1292" max="1539" width="11.42578125" style="157"/>
    <col min="1540" max="1540" width="3.140625" style="157" customWidth="1"/>
    <col min="1541" max="1541" width="36" style="157" customWidth="1"/>
    <col min="1542" max="1542" width="21" style="157" bestFit="1" customWidth="1"/>
    <col min="1543" max="1543" width="21" style="157" customWidth="1"/>
    <col min="1544" max="1545" width="21" style="157" bestFit="1" customWidth="1"/>
    <col min="1546" max="1546" width="21" style="157" customWidth="1"/>
    <col min="1547" max="1547" width="21" style="157" bestFit="1" customWidth="1"/>
    <col min="1548" max="1795" width="11.42578125" style="157"/>
    <col min="1796" max="1796" width="3.140625" style="157" customWidth="1"/>
    <col min="1797" max="1797" width="36" style="157" customWidth="1"/>
    <col min="1798" max="1798" width="21" style="157" bestFit="1" customWidth="1"/>
    <col min="1799" max="1799" width="21" style="157" customWidth="1"/>
    <col min="1800" max="1801" width="21" style="157" bestFit="1" customWidth="1"/>
    <col min="1802" max="1802" width="21" style="157" customWidth="1"/>
    <col min="1803" max="1803" width="21" style="157" bestFit="1" customWidth="1"/>
    <col min="1804" max="2051" width="11.42578125" style="157"/>
    <col min="2052" max="2052" width="3.140625" style="157" customWidth="1"/>
    <col min="2053" max="2053" width="36" style="157" customWidth="1"/>
    <col min="2054" max="2054" width="21" style="157" bestFit="1" customWidth="1"/>
    <col min="2055" max="2055" width="21" style="157" customWidth="1"/>
    <col min="2056" max="2057" width="21" style="157" bestFit="1" customWidth="1"/>
    <col min="2058" max="2058" width="21" style="157" customWidth="1"/>
    <col min="2059" max="2059" width="21" style="157" bestFit="1" customWidth="1"/>
    <col min="2060" max="2307" width="11.42578125" style="157"/>
    <col min="2308" max="2308" width="3.140625" style="157" customWidth="1"/>
    <col min="2309" max="2309" width="36" style="157" customWidth="1"/>
    <col min="2310" max="2310" width="21" style="157" bestFit="1" customWidth="1"/>
    <col min="2311" max="2311" width="21" style="157" customWidth="1"/>
    <col min="2312" max="2313" width="21" style="157" bestFit="1" customWidth="1"/>
    <col min="2314" max="2314" width="21" style="157" customWidth="1"/>
    <col min="2315" max="2315" width="21" style="157" bestFit="1" customWidth="1"/>
    <col min="2316" max="2563" width="11.42578125" style="157"/>
    <col min="2564" max="2564" width="3.140625" style="157" customWidth="1"/>
    <col min="2565" max="2565" width="36" style="157" customWidth="1"/>
    <col min="2566" max="2566" width="21" style="157" bestFit="1" customWidth="1"/>
    <col min="2567" max="2567" width="21" style="157" customWidth="1"/>
    <col min="2568" max="2569" width="21" style="157" bestFit="1" customWidth="1"/>
    <col min="2570" max="2570" width="21" style="157" customWidth="1"/>
    <col min="2571" max="2571" width="21" style="157" bestFit="1" customWidth="1"/>
    <col min="2572" max="2819" width="11.42578125" style="157"/>
    <col min="2820" max="2820" width="3.140625" style="157" customWidth="1"/>
    <col min="2821" max="2821" width="36" style="157" customWidth="1"/>
    <col min="2822" max="2822" width="21" style="157" bestFit="1" customWidth="1"/>
    <col min="2823" max="2823" width="21" style="157" customWidth="1"/>
    <col min="2824" max="2825" width="21" style="157" bestFit="1" customWidth="1"/>
    <col min="2826" max="2826" width="21" style="157" customWidth="1"/>
    <col min="2827" max="2827" width="21" style="157" bestFit="1" customWidth="1"/>
    <col min="2828" max="3075" width="11.42578125" style="157"/>
    <col min="3076" max="3076" width="3.140625" style="157" customWidth="1"/>
    <col min="3077" max="3077" width="36" style="157" customWidth="1"/>
    <col min="3078" max="3078" width="21" style="157" bestFit="1" customWidth="1"/>
    <col min="3079" max="3079" width="21" style="157" customWidth="1"/>
    <col min="3080" max="3081" width="21" style="157" bestFit="1" customWidth="1"/>
    <col min="3082" max="3082" width="21" style="157" customWidth="1"/>
    <col min="3083" max="3083" width="21" style="157" bestFit="1" customWidth="1"/>
    <col min="3084" max="3331" width="11.42578125" style="157"/>
    <col min="3332" max="3332" width="3.140625" style="157" customWidth="1"/>
    <col min="3333" max="3333" width="36" style="157" customWidth="1"/>
    <col min="3334" max="3334" width="21" style="157" bestFit="1" customWidth="1"/>
    <col min="3335" max="3335" width="21" style="157" customWidth="1"/>
    <col min="3336" max="3337" width="21" style="157" bestFit="1" customWidth="1"/>
    <col min="3338" max="3338" width="21" style="157" customWidth="1"/>
    <col min="3339" max="3339" width="21" style="157" bestFit="1" customWidth="1"/>
    <col min="3340" max="3587" width="11.42578125" style="157"/>
    <col min="3588" max="3588" width="3.140625" style="157" customWidth="1"/>
    <col min="3589" max="3589" width="36" style="157" customWidth="1"/>
    <col min="3590" max="3590" width="21" style="157" bestFit="1" customWidth="1"/>
    <col min="3591" max="3591" width="21" style="157" customWidth="1"/>
    <col min="3592" max="3593" width="21" style="157" bestFit="1" customWidth="1"/>
    <col min="3594" max="3594" width="21" style="157" customWidth="1"/>
    <col min="3595" max="3595" width="21" style="157" bestFit="1" customWidth="1"/>
    <col min="3596" max="3843" width="11.42578125" style="157"/>
    <col min="3844" max="3844" width="3.140625" style="157" customWidth="1"/>
    <col min="3845" max="3845" width="36" style="157" customWidth="1"/>
    <col min="3846" max="3846" width="21" style="157" bestFit="1" customWidth="1"/>
    <col min="3847" max="3847" width="21" style="157" customWidth="1"/>
    <col min="3848" max="3849" width="21" style="157" bestFit="1" customWidth="1"/>
    <col min="3850" max="3850" width="21" style="157" customWidth="1"/>
    <col min="3851" max="3851" width="21" style="157" bestFit="1" customWidth="1"/>
    <col min="3852" max="4099" width="11.42578125" style="157"/>
    <col min="4100" max="4100" width="3.140625" style="157" customWidth="1"/>
    <col min="4101" max="4101" width="36" style="157" customWidth="1"/>
    <col min="4102" max="4102" width="21" style="157" bestFit="1" customWidth="1"/>
    <col min="4103" max="4103" width="21" style="157" customWidth="1"/>
    <col min="4104" max="4105" width="21" style="157" bestFit="1" customWidth="1"/>
    <col min="4106" max="4106" width="21" style="157" customWidth="1"/>
    <col min="4107" max="4107" width="21" style="157" bestFit="1" customWidth="1"/>
    <col min="4108" max="4355" width="11.42578125" style="157"/>
    <col min="4356" max="4356" width="3.140625" style="157" customWidth="1"/>
    <col min="4357" max="4357" width="36" style="157" customWidth="1"/>
    <col min="4358" max="4358" width="21" style="157" bestFit="1" customWidth="1"/>
    <col min="4359" max="4359" width="21" style="157" customWidth="1"/>
    <col min="4360" max="4361" width="21" style="157" bestFit="1" customWidth="1"/>
    <col min="4362" max="4362" width="21" style="157" customWidth="1"/>
    <col min="4363" max="4363" width="21" style="157" bestFit="1" customWidth="1"/>
    <col min="4364" max="4611" width="11.42578125" style="157"/>
    <col min="4612" max="4612" width="3.140625" style="157" customWidth="1"/>
    <col min="4613" max="4613" width="36" style="157" customWidth="1"/>
    <col min="4614" max="4614" width="21" style="157" bestFit="1" customWidth="1"/>
    <col min="4615" max="4615" width="21" style="157" customWidth="1"/>
    <col min="4616" max="4617" width="21" style="157" bestFit="1" customWidth="1"/>
    <col min="4618" max="4618" width="21" style="157" customWidth="1"/>
    <col min="4619" max="4619" width="21" style="157" bestFit="1" customWidth="1"/>
    <col min="4620" max="4867" width="11.42578125" style="157"/>
    <col min="4868" max="4868" width="3.140625" style="157" customWidth="1"/>
    <col min="4869" max="4869" width="36" style="157" customWidth="1"/>
    <col min="4870" max="4870" width="21" style="157" bestFit="1" customWidth="1"/>
    <col min="4871" max="4871" width="21" style="157" customWidth="1"/>
    <col min="4872" max="4873" width="21" style="157" bestFit="1" customWidth="1"/>
    <col min="4874" max="4874" width="21" style="157" customWidth="1"/>
    <col min="4875" max="4875" width="21" style="157" bestFit="1" customWidth="1"/>
    <col min="4876" max="5123" width="11.42578125" style="157"/>
    <col min="5124" max="5124" width="3.140625" style="157" customWidth="1"/>
    <col min="5125" max="5125" width="36" style="157" customWidth="1"/>
    <col min="5126" max="5126" width="21" style="157" bestFit="1" customWidth="1"/>
    <col min="5127" max="5127" width="21" style="157" customWidth="1"/>
    <col min="5128" max="5129" width="21" style="157" bestFit="1" customWidth="1"/>
    <col min="5130" max="5130" width="21" style="157" customWidth="1"/>
    <col min="5131" max="5131" width="21" style="157" bestFit="1" customWidth="1"/>
    <col min="5132" max="5379" width="11.42578125" style="157"/>
    <col min="5380" max="5380" width="3.140625" style="157" customWidth="1"/>
    <col min="5381" max="5381" width="36" style="157" customWidth="1"/>
    <col min="5382" max="5382" width="21" style="157" bestFit="1" customWidth="1"/>
    <col min="5383" max="5383" width="21" style="157" customWidth="1"/>
    <col min="5384" max="5385" width="21" style="157" bestFit="1" customWidth="1"/>
    <col min="5386" max="5386" width="21" style="157" customWidth="1"/>
    <col min="5387" max="5387" width="21" style="157" bestFit="1" customWidth="1"/>
    <col min="5388" max="5635" width="11.42578125" style="157"/>
    <col min="5636" max="5636" width="3.140625" style="157" customWidth="1"/>
    <col min="5637" max="5637" width="36" style="157" customWidth="1"/>
    <col min="5638" max="5638" width="21" style="157" bestFit="1" customWidth="1"/>
    <col min="5639" max="5639" width="21" style="157" customWidth="1"/>
    <col min="5640" max="5641" width="21" style="157" bestFit="1" customWidth="1"/>
    <col min="5642" max="5642" width="21" style="157" customWidth="1"/>
    <col min="5643" max="5643" width="21" style="157" bestFit="1" customWidth="1"/>
    <col min="5644" max="5891" width="11.42578125" style="157"/>
    <col min="5892" max="5892" width="3.140625" style="157" customWidth="1"/>
    <col min="5893" max="5893" width="36" style="157" customWidth="1"/>
    <col min="5894" max="5894" width="21" style="157" bestFit="1" customWidth="1"/>
    <col min="5895" max="5895" width="21" style="157" customWidth="1"/>
    <col min="5896" max="5897" width="21" style="157" bestFit="1" customWidth="1"/>
    <col min="5898" max="5898" width="21" style="157" customWidth="1"/>
    <col min="5899" max="5899" width="21" style="157" bestFit="1" customWidth="1"/>
    <col min="5900" max="6147" width="11.42578125" style="157"/>
    <col min="6148" max="6148" width="3.140625" style="157" customWidth="1"/>
    <col min="6149" max="6149" width="36" style="157" customWidth="1"/>
    <col min="6150" max="6150" width="21" style="157" bestFit="1" customWidth="1"/>
    <col min="6151" max="6151" width="21" style="157" customWidth="1"/>
    <col min="6152" max="6153" width="21" style="157" bestFit="1" customWidth="1"/>
    <col min="6154" max="6154" width="21" style="157" customWidth="1"/>
    <col min="6155" max="6155" width="21" style="157" bestFit="1" customWidth="1"/>
    <col min="6156" max="6403" width="11.42578125" style="157"/>
    <col min="6404" max="6404" width="3.140625" style="157" customWidth="1"/>
    <col min="6405" max="6405" width="36" style="157" customWidth="1"/>
    <col min="6406" max="6406" width="21" style="157" bestFit="1" customWidth="1"/>
    <col min="6407" max="6407" width="21" style="157" customWidth="1"/>
    <col min="6408" max="6409" width="21" style="157" bestFit="1" customWidth="1"/>
    <col min="6410" max="6410" width="21" style="157" customWidth="1"/>
    <col min="6411" max="6411" width="21" style="157" bestFit="1" customWidth="1"/>
    <col min="6412" max="6659" width="11.42578125" style="157"/>
    <col min="6660" max="6660" width="3.140625" style="157" customWidth="1"/>
    <col min="6661" max="6661" width="36" style="157" customWidth="1"/>
    <col min="6662" max="6662" width="21" style="157" bestFit="1" customWidth="1"/>
    <col min="6663" max="6663" width="21" style="157" customWidth="1"/>
    <col min="6664" max="6665" width="21" style="157" bestFit="1" customWidth="1"/>
    <col min="6666" max="6666" width="21" style="157" customWidth="1"/>
    <col min="6667" max="6667" width="21" style="157" bestFit="1" customWidth="1"/>
    <col min="6668" max="6915" width="11.42578125" style="157"/>
    <col min="6916" max="6916" width="3.140625" style="157" customWidth="1"/>
    <col min="6917" max="6917" width="36" style="157" customWidth="1"/>
    <col min="6918" max="6918" width="21" style="157" bestFit="1" customWidth="1"/>
    <col min="6919" max="6919" width="21" style="157" customWidth="1"/>
    <col min="6920" max="6921" width="21" style="157" bestFit="1" customWidth="1"/>
    <col min="6922" max="6922" width="21" style="157" customWidth="1"/>
    <col min="6923" max="6923" width="21" style="157" bestFit="1" customWidth="1"/>
    <col min="6924" max="7171" width="11.42578125" style="157"/>
    <col min="7172" max="7172" width="3.140625" style="157" customWidth="1"/>
    <col min="7173" max="7173" width="36" style="157" customWidth="1"/>
    <col min="7174" max="7174" width="21" style="157" bestFit="1" customWidth="1"/>
    <col min="7175" max="7175" width="21" style="157" customWidth="1"/>
    <col min="7176" max="7177" width="21" style="157" bestFit="1" customWidth="1"/>
    <col min="7178" max="7178" width="21" style="157" customWidth="1"/>
    <col min="7179" max="7179" width="21" style="157" bestFit="1" customWidth="1"/>
    <col min="7180" max="7427" width="11.42578125" style="157"/>
    <col min="7428" max="7428" width="3.140625" style="157" customWidth="1"/>
    <col min="7429" max="7429" width="36" style="157" customWidth="1"/>
    <col min="7430" max="7430" width="21" style="157" bestFit="1" customWidth="1"/>
    <col min="7431" max="7431" width="21" style="157" customWidth="1"/>
    <col min="7432" max="7433" width="21" style="157" bestFit="1" customWidth="1"/>
    <col min="7434" max="7434" width="21" style="157" customWidth="1"/>
    <col min="7435" max="7435" width="21" style="157" bestFit="1" customWidth="1"/>
    <col min="7436" max="7683" width="11.42578125" style="157"/>
    <col min="7684" max="7684" width="3.140625" style="157" customWidth="1"/>
    <col min="7685" max="7685" width="36" style="157" customWidth="1"/>
    <col min="7686" max="7686" width="21" style="157" bestFit="1" customWidth="1"/>
    <col min="7687" max="7687" width="21" style="157" customWidth="1"/>
    <col min="7688" max="7689" width="21" style="157" bestFit="1" customWidth="1"/>
    <col min="7690" max="7690" width="21" style="157" customWidth="1"/>
    <col min="7691" max="7691" width="21" style="157" bestFit="1" customWidth="1"/>
    <col min="7692" max="7939" width="11.42578125" style="157"/>
    <col min="7940" max="7940" width="3.140625" style="157" customWidth="1"/>
    <col min="7941" max="7941" width="36" style="157" customWidth="1"/>
    <col min="7942" max="7942" width="21" style="157" bestFit="1" customWidth="1"/>
    <col min="7943" max="7943" width="21" style="157" customWidth="1"/>
    <col min="7944" max="7945" width="21" style="157" bestFit="1" customWidth="1"/>
    <col min="7946" max="7946" width="21" style="157" customWidth="1"/>
    <col min="7947" max="7947" width="21" style="157" bestFit="1" customWidth="1"/>
    <col min="7948" max="8195" width="11.42578125" style="157"/>
    <col min="8196" max="8196" width="3.140625" style="157" customWidth="1"/>
    <col min="8197" max="8197" width="36" style="157" customWidth="1"/>
    <col min="8198" max="8198" width="21" style="157" bestFit="1" customWidth="1"/>
    <col min="8199" max="8199" width="21" style="157" customWidth="1"/>
    <col min="8200" max="8201" width="21" style="157" bestFit="1" customWidth="1"/>
    <col min="8202" max="8202" width="21" style="157" customWidth="1"/>
    <col min="8203" max="8203" width="21" style="157" bestFit="1" customWidth="1"/>
    <col min="8204" max="8451" width="11.42578125" style="157"/>
    <col min="8452" max="8452" width="3.140625" style="157" customWidth="1"/>
    <col min="8453" max="8453" width="36" style="157" customWidth="1"/>
    <col min="8454" max="8454" width="21" style="157" bestFit="1" customWidth="1"/>
    <col min="8455" max="8455" width="21" style="157" customWidth="1"/>
    <col min="8456" max="8457" width="21" style="157" bestFit="1" customWidth="1"/>
    <col min="8458" max="8458" width="21" style="157" customWidth="1"/>
    <col min="8459" max="8459" width="21" style="157" bestFit="1" customWidth="1"/>
    <col min="8460" max="8707" width="11.42578125" style="157"/>
    <col min="8708" max="8708" width="3.140625" style="157" customWidth="1"/>
    <col min="8709" max="8709" width="36" style="157" customWidth="1"/>
    <col min="8710" max="8710" width="21" style="157" bestFit="1" customWidth="1"/>
    <col min="8711" max="8711" width="21" style="157" customWidth="1"/>
    <col min="8712" max="8713" width="21" style="157" bestFit="1" customWidth="1"/>
    <col min="8714" max="8714" width="21" style="157" customWidth="1"/>
    <col min="8715" max="8715" width="21" style="157" bestFit="1" customWidth="1"/>
    <col min="8716" max="8963" width="11.42578125" style="157"/>
    <col min="8964" max="8964" width="3.140625" style="157" customWidth="1"/>
    <col min="8965" max="8965" width="36" style="157" customWidth="1"/>
    <col min="8966" max="8966" width="21" style="157" bestFit="1" customWidth="1"/>
    <col min="8967" max="8967" width="21" style="157" customWidth="1"/>
    <col min="8968" max="8969" width="21" style="157" bestFit="1" customWidth="1"/>
    <col min="8970" max="8970" width="21" style="157" customWidth="1"/>
    <col min="8971" max="8971" width="21" style="157" bestFit="1" customWidth="1"/>
    <col min="8972" max="9219" width="11.42578125" style="157"/>
    <col min="9220" max="9220" width="3.140625" style="157" customWidth="1"/>
    <col min="9221" max="9221" width="36" style="157" customWidth="1"/>
    <col min="9222" max="9222" width="21" style="157" bestFit="1" customWidth="1"/>
    <col min="9223" max="9223" width="21" style="157" customWidth="1"/>
    <col min="9224" max="9225" width="21" style="157" bestFit="1" customWidth="1"/>
    <col min="9226" max="9226" width="21" style="157" customWidth="1"/>
    <col min="9227" max="9227" width="21" style="157" bestFit="1" customWidth="1"/>
    <col min="9228" max="9475" width="11.42578125" style="157"/>
    <col min="9476" max="9476" width="3.140625" style="157" customWidth="1"/>
    <col min="9477" max="9477" width="36" style="157" customWidth="1"/>
    <col min="9478" max="9478" width="21" style="157" bestFit="1" customWidth="1"/>
    <col min="9479" max="9479" width="21" style="157" customWidth="1"/>
    <col min="9480" max="9481" width="21" style="157" bestFit="1" customWidth="1"/>
    <col min="9482" max="9482" width="21" style="157" customWidth="1"/>
    <col min="9483" max="9483" width="21" style="157" bestFit="1" customWidth="1"/>
    <col min="9484" max="9731" width="11.42578125" style="157"/>
    <col min="9732" max="9732" width="3.140625" style="157" customWidth="1"/>
    <col min="9733" max="9733" width="36" style="157" customWidth="1"/>
    <col min="9734" max="9734" width="21" style="157" bestFit="1" customWidth="1"/>
    <col min="9735" max="9735" width="21" style="157" customWidth="1"/>
    <col min="9736" max="9737" width="21" style="157" bestFit="1" customWidth="1"/>
    <col min="9738" max="9738" width="21" style="157" customWidth="1"/>
    <col min="9739" max="9739" width="21" style="157" bestFit="1" customWidth="1"/>
    <col min="9740" max="9987" width="11.42578125" style="157"/>
    <col min="9988" max="9988" width="3.140625" style="157" customWidth="1"/>
    <col min="9989" max="9989" width="36" style="157" customWidth="1"/>
    <col min="9990" max="9990" width="21" style="157" bestFit="1" customWidth="1"/>
    <col min="9991" max="9991" width="21" style="157" customWidth="1"/>
    <col min="9992" max="9993" width="21" style="157" bestFit="1" customWidth="1"/>
    <col min="9994" max="9994" width="21" style="157" customWidth="1"/>
    <col min="9995" max="9995" width="21" style="157" bestFit="1" customWidth="1"/>
    <col min="9996" max="10243" width="11.42578125" style="157"/>
    <col min="10244" max="10244" width="3.140625" style="157" customWidth="1"/>
    <col min="10245" max="10245" width="36" style="157" customWidth="1"/>
    <col min="10246" max="10246" width="21" style="157" bestFit="1" customWidth="1"/>
    <col min="10247" max="10247" width="21" style="157" customWidth="1"/>
    <col min="10248" max="10249" width="21" style="157" bestFit="1" customWidth="1"/>
    <col min="10250" max="10250" width="21" style="157" customWidth="1"/>
    <col min="10251" max="10251" width="21" style="157" bestFit="1" customWidth="1"/>
    <col min="10252" max="10499" width="11.42578125" style="157"/>
    <col min="10500" max="10500" width="3.140625" style="157" customWidth="1"/>
    <col min="10501" max="10501" width="36" style="157" customWidth="1"/>
    <col min="10502" max="10502" width="21" style="157" bestFit="1" customWidth="1"/>
    <col min="10503" max="10503" width="21" style="157" customWidth="1"/>
    <col min="10504" max="10505" width="21" style="157" bestFit="1" customWidth="1"/>
    <col min="10506" max="10506" width="21" style="157" customWidth="1"/>
    <col min="10507" max="10507" width="21" style="157" bestFit="1" customWidth="1"/>
    <col min="10508" max="10755" width="11.42578125" style="157"/>
    <col min="10756" max="10756" width="3.140625" style="157" customWidth="1"/>
    <col min="10757" max="10757" width="36" style="157" customWidth="1"/>
    <col min="10758" max="10758" width="21" style="157" bestFit="1" customWidth="1"/>
    <col min="10759" max="10759" width="21" style="157" customWidth="1"/>
    <col min="10760" max="10761" width="21" style="157" bestFit="1" customWidth="1"/>
    <col min="10762" max="10762" width="21" style="157" customWidth="1"/>
    <col min="10763" max="10763" width="21" style="157" bestFit="1" customWidth="1"/>
    <col min="10764" max="11011" width="11.42578125" style="157"/>
    <col min="11012" max="11012" width="3.140625" style="157" customWidth="1"/>
    <col min="11013" max="11013" width="36" style="157" customWidth="1"/>
    <col min="11014" max="11014" width="21" style="157" bestFit="1" customWidth="1"/>
    <col min="11015" max="11015" width="21" style="157" customWidth="1"/>
    <col min="11016" max="11017" width="21" style="157" bestFit="1" customWidth="1"/>
    <col min="11018" max="11018" width="21" style="157" customWidth="1"/>
    <col min="11019" max="11019" width="21" style="157" bestFit="1" customWidth="1"/>
    <col min="11020" max="11267" width="11.42578125" style="157"/>
    <col min="11268" max="11268" width="3.140625" style="157" customWidth="1"/>
    <col min="11269" max="11269" width="36" style="157" customWidth="1"/>
    <col min="11270" max="11270" width="21" style="157" bestFit="1" customWidth="1"/>
    <col min="11271" max="11271" width="21" style="157" customWidth="1"/>
    <col min="11272" max="11273" width="21" style="157" bestFit="1" customWidth="1"/>
    <col min="11274" max="11274" width="21" style="157" customWidth="1"/>
    <col min="11275" max="11275" width="21" style="157" bestFit="1" customWidth="1"/>
    <col min="11276" max="11523" width="11.42578125" style="157"/>
    <col min="11524" max="11524" width="3.140625" style="157" customWidth="1"/>
    <col min="11525" max="11525" width="36" style="157" customWidth="1"/>
    <col min="11526" max="11526" width="21" style="157" bestFit="1" customWidth="1"/>
    <col min="11527" max="11527" width="21" style="157" customWidth="1"/>
    <col min="11528" max="11529" width="21" style="157" bestFit="1" customWidth="1"/>
    <col min="11530" max="11530" width="21" style="157" customWidth="1"/>
    <col min="11531" max="11531" width="21" style="157" bestFit="1" customWidth="1"/>
    <col min="11532" max="11779" width="11.42578125" style="157"/>
    <col min="11780" max="11780" width="3.140625" style="157" customWidth="1"/>
    <col min="11781" max="11781" width="36" style="157" customWidth="1"/>
    <col min="11782" max="11782" width="21" style="157" bestFit="1" customWidth="1"/>
    <col min="11783" max="11783" width="21" style="157" customWidth="1"/>
    <col min="11784" max="11785" width="21" style="157" bestFit="1" customWidth="1"/>
    <col min="11786" max="11786" width="21" style="157" customWidth="1"/>
    <col min="11787" max="11787" width="21" style="157" bestFit="1" customWidth="1"/>
    <col min="11788" max="12035" width="11.42578125" style="157"/>
    <col min="12036" max="12036" width="3.140625" style="157" customWidth="1"/>
    <col min="12037" max="12037" width="36" style="157" customWidth="1"/>
    <col min="12038" max="12038" width="21" style="157" bestFit="1" customWidth="1"/>
    <col min="12039" max="12039" width="21" style="157" customWidth="1"/>
    <col min="12040" max="12041" width="21" style="157" bestFit="1" customWidth="1"/>
    <col min="12042" max="12042" width="21" style="157" customWidth="1"/>
    <col min="12043" max="12043" width="21" style="157" bestFit="1" customWidth="1"/>
    <col min="12044" max="12291" width="11.42578125" style="157"/>
    <col min="12292" max="12292" width="3.140625" style="157" customWidth="1"/>
    <col min="12293" max="12293" width="36" style="157" customWidth="1"/>
    <col min="12294" max="12294" width="21" style="157" bestFit="1" customWidth="1"/>
    <col min="12295" max="12295" width="21" style="157" customWidth="1"/>
    <col min="12296" max="12297" width="21" style="157" bestFit="1" customWidth="1"/>
    <col min="12298" max="12298" width="21" style="157" customWidth="1"/>
    <col min="12299" max="12299" width="21" style="157" bestFit="1" customWidth="1"/>
    <col min="12300" max="12547" width="11.42578125" style="157"/>
    <col min="12548" max="12548" width="3.140625" style="157" customWidth="1"/>
    <col min="12549" max="12549" width="36" style="157" customWidth="1"/>
    <col min="12550" max="12550" width="21" style="157" bestFit="1" customWidth="1"/>
    <col min="12551" max="12551" width="21" style="157" customWidth="1"/>
    <col min="12552" max="12553" width="21" style="157" bestFit="1" customWidth="1"/>
    <col min="12554" max="12554" width="21" style="157" customWidth="1"/>
    <col min="12555" max="12555" width="21" style="157" bestFit="1" customWidth="1"/>
    <col min="12556" max="12803" width="11.42578125" style="157"/>
    <col min="12804" max="12804" width="3.140625" style="157" customWidth="1"/>
    <col min="12805" max="12805" width="36" style="157" customWidth="1"/>
    <col min="12806" max="12806" width="21" style="157" bestFit="1" customWidth="1"/>
    <col min="12807" max="12807" width="21" style="157" customWidth="1"/>
    <col min="12808" max="12809" width="21" style="157" bestFit="1" customWidth="1"/>
    <col min="12810" max="12810" width="21" style="157" customWidth="1"/>
    <col min="12811" max="12811" width="21" style="157" bestFit="1" customWidth="1"/>
    <col min="12812" max="13059" width="11.42578125" style="157"/>
    <col min="13060" max="13060" width="3.140625" style="157" customWidth="1"/>
    <col min="13061" max="13061" width="36" style="157" customWidth="1"/>
    <col min="13062" max="13062" width="21" style="157" bestFit="1" customWidth="1"/>
    <col min="13063" max="13063" width="21" style="157" customWidth="1"/>
    <col min="13064" max="13065" width="21" style="157" bestFit="1" customWidth="1"/>
    <col min="13066" max="13066" width="21" style="157" customWidth="1"/>
    <col min="13067" max="13067" width="21" style="157" bestFit="1" customWidth="1"/>
    <col min="13068" max="13315" width="11.42578125" style="157"/>
    <col min="13316" max="13316" width="3.140625" style="157" customWidth="1"/>
    <col min="13317" max="13317" width="36" style="157" customWidth="1"/>
    <col min="13318" max="13318" width="21" style="157" bestFit="1" customWidth="1"/>
    <col min="13319" max="13319" width="21" style="157" customWidth="1"/>
    <col min="13320" max="13321" width="21" style="157" bestFit="1" customWidth="1"/>
    <col min="13322" max="13322" width="21" style="157" customWidth="1"/>
    <col min="13323" max="13323" width="21" style="157" bestFit="1" customWidth="1"/>
    <col min="13324" max="13571" width="11.42578125" style="157"/>
    <col min="13572" max="13572" width="3.140625" style="157" customWidth="1"/>
    <col min="13573" max="13573" width="36" style="157" customWidth="1"/>
    <col min="13574" max="13574" width="21" style="157" bestFit="1" customWidth="1"/>
    <col min="13575" max="13575" width="21" style="157" customWidth="1"/>
    <col min="13576" max="13577" width="21" style="157" bestFit="1" customWidth="1"/>
    <col min="13578" max="13578" width="21" style="157" customWidth="1"/>
    <col min="13579" max="13579" width="21" style="157" bestFit="1" customWidth="1"/>
    <col min="13580" max="13827" width="11.42578125" style="157"/>
    <col min="13828" max="13828" width="3.140625" style="157" customWidth="1"/>
    <col min="13829" max="13829" width="36" style="157" customWidth="1"/>
    <col min="13830" max="13830" width="21" style="157" bestFit="1" customWidth="1"/>
    <col min="13831" max="13831" width="21" style="157" customWidth="1"/>
    <col min="13832" max="13833" width="21" style="157" bestFit="1" customWidth="1"/>
    <col min="13834" max="13834" width="21" style="157" customWidth="1"/>
    <col min="13835" max="13835" width="21" style="157" bestFit="1" customWidth="1"/>
    <col min="13836" max="14083" width="11.42578125" style="157"/>
    <col min="14084" max="14084" width="3.140625" style="157" customWidth="1"/>
    <col min="14085" max="14085" width="36" style="157" customWidth="1"/>
    <col min="14086" max="14086" width="21" style="157" bestFit="1" customWidth="1"/>
    <col min="14087" max="14087" width="21" style="157" customWidth="1"/>
    <col min="14088" max="14089" width="21" style="157" bestFit="1" customWidth="1"/>
    <col min="14090" max="14090" width="21" style="157" customWidth="1"/>
    <col min="14091" max="14091" width="21" style="157" bestFit="1" customWidth="1"/>
    <col min="14092" max="14339" width="11.42578125" style="157"/>
    <col min="14340" max="14340" width="3.140625" style="157" customWidth="1"/>
    <col min="14341" max="14341" width="36" style="157" customWidth="1"/>
    <col min="14342" max="14342" width="21" style="157" bestFit="1" customWidth="1"/>
    <col min="14343" max="14343" width="21" style="157" customWidth="1"/>
    <col min="14344" max="14345" width="21" style="157" bestFit="1" customWidth="1"/>
    <col min="14346" max="14346" width="21" style="157" customWidth="1"/>
    <col min="14347" max="14347" width="21" style="157" bestFit="1" customWidth="1"/>
    <col min="14348" max="14595" width="11.42578125" style="157"/>
    <col min="14596" max="14596" width="3.140625" style="157" customWidth="1"/>
    <col min="14597" max="14597" width="36" style="157" customWidth="1"/>
    <col min="14598" max="14598" width="21" style="157" bestFit="1" customWidth="1"/>
    <col min="14599" max="14599" width="21" style="157" customWidth="1"/>
    <col min="14600" max="14601" width="21" style="157" bestFit="1" customWidth="1"/>
    <col min="14602" max="14602" width="21" style="157" customWidth="1"/>
    <col min="14603" max="14603" width="21" style="157" bestFit="1" customWidth="1"/>
    <col min="14604" max="14851" width="11.42578125" style="157"/>
    <col min="14852" max="14852" width="3.140625" style="157" customWidth="1"/>
    <col min="14853" max="14853" width="36" style="157" customWidth="1"/>
    <col min="14854" max="14854" width="21" style="157" bestFit="1" customWidth="1"/>
    <col min="14855" max="14855" width="21" style="157" customWidth="1"/>
    <col min="14856" max="14857" width="21" style="157" bestFit="1" customWidth="1"/>
    <col min="14858" max="14858" width="21" style="157" customWidth="1"/>
    <col min="14859" max="14859" width="21" style="157" bestFit="1" customWidth="1"/>
    <col min="14860" max="15107" width="11.42578125" style="157"/>
    <col min="15108" max="15108" width="3.140625" style="157" customWidth="1"/>
    <col min="15109" max="15109" width="36" style="157" customWidth="1"/>
    <col min="15110" max="15110" width="21" style="157" bestFit="1" customWidth="1"/>
    <col min="15111" max="15111" width="21" style="157" customWidth="1"/>
    <col min="15112" max="15113" width="21" style="157" bestFit="1" customWidth="1"/>
    <col min="15114" max="15114" width="21" style="157" customWidth="1"/>
    <col min="15115" max="15115" width="21" style="157" bestFit="1" customWidth="1"/>
    <col min="15116" max="15363" width="11.42578125" style="157"/>
    <col min="15364" max="15364" width="3.140625" style="157" customWidth="1"/>
    <col min="15365" max="15365" width="36" style="157" customWidth="1"/>
    <col min="15366" max="15366" width="21" style="157" bestFit="1" customWidth="1"/>
    <col min="15367" max="15367" width="21" style="157" customWidth="1"/>
    <col min="15368" max="15369" width="21" style="157" bestFit="1" customWidth="1"/>
    <col min="15370" max="15370" width="21" style="157" customWidth="1"/>
    <col min="15371" max="15371" width="21" style="157" bestFit="1" customWidth="1"/>
    <col min="15372" max="15619" width="11.42578125" style="157"/>
    <col min="15620" max="15620" width="3.140625" style="157" customWidth="1"/>
    <col min="15621" max="15621" width="36" style="157" customWidth="1"/>
    <col min="15622" max="15622" width="21" style="157" bestFit="1" customWidth="1"/>
    <col min="15623" max="15623" width="21" style="157" customWidth="1"/>
    <col min="15624" max="15625" width="21" style="157" bestFit="1" customWidth="1"/>
    <col min="15626" max="15626" width="21" style="157" customWidth="1"/>
    <col min="15627" max="15627" width="21" style="157" bestFit="1" customWidth="1"/>
    <col min="15628" max="15875" width="11.42578125" style="157"/>
    <col min="15876" max="15876" width="3.140625" style="157" customWidth="1"/>
    <col min="15877" max="15877" width="36" style="157" customWidth="1"/>
    <col min="15878" max="15878" width="21" style="157" bestFit="1" customWidth="1"/>
    <col min="15879" max="15879" width="21" style="157" customWidth="1"/>
    <col min="15880" max="15881" width="21" style="157" bestFit="1" customWidth="1"/>
    <col min="15882" max="15882" width="21" style="157" customWidth="1"/>
    <col min="15883" max="15883" width="21" style="157" bestFit="1" customWidth="1"/>
    <col min="15884" max="16131" width="11.42578125" style="157"/>
    <col min="16132" max="16132" width="3.140625" style="157" customWidth="1"/>
    <col min="16133" max="16133" width="36" style="157" customWidth="1"/>
    <col min="16134" max="16134" width="21" style="157" bestFit="1" customWidth="1"/>
    <col min="16135" max="16135" width="21" style="157" customWidth="1"/>
    <col min="16136" max="16137" width="21" style="157" bestFit="1" customWidth="1"/>
    <col min="16138" max="16138" width="21" style="157" customWidth="1"/>
    <col min="16139" max="16139" width="21" style="157" bestFit="1" customWidth="1"/>
    <col min="16140" max="16384" width="11.42578125" style="157"/>
  </cols>
  <sheetData>
    <row r="1" spans="1:11" ht="15.75" thickBot="1" x14ac:dyDescent="0.3">
      <c r="A1" s="301" t="s">
        <v>356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</row>
    <row r="2" spans="1:11" ht="15.75" thickBot="1" x14ac:dyDescent="0.3">
      <c r="A2" s="303" t="s">
        <v>1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</row>
    <row r="3" spans="1:11" ht="15.75" thickBot="1" x14ac:dyDescent="0.3">
      <c r="A3" s="305" t="s">
        <v>2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</row>
    <row r="4" spans="1:11" ht="15.75" thickBot="1" x14ac:dyDescent="0.3"/>
    <row r="5" spans="1:11" ht="15.75" thickBot="1" x14ac:dyDescent="0.3">
      <c r="A5" s="298" t="s">
        <v>3</v>
      </c>
      <c r="B5" s="299"/>
      <c r="C5" s="299"/>
      <c r="D5" s="299"/>
      <c r="E5" s="299"/>
      <c r="F5" s="299"/>
      <c r="G5" s="299"/>
      <c r="H5" s="299"/>
      <c r="I5" s="299"/>
      <c r="J5" s="299"/>
      <c r="K5" s="300"/>
    </row>
    <row r="6" spans="1:11" ht="15.75" thickBot="1" x14ac:dyDescent="0.3">
      <c r="A6" s="158" t="s">
        <v>4</v>
      </c>
      <c r="B6" s="289">
        <v>17</v>
      </c>
      <c r="C6" s="290"/>
      <c r="D6" s="290"/>
      <c r="E6" s="290"/>
      <c r="F6" s="290"/>
      <c r="G6" s="290"/>
      <c r="H6" s="290"/>
      <c r="I6" s="290"/>
      <c r="J6" s="290"/>
      <c r="K6" s="291"/>
    </row>
    <row r="7" spans="1:11" ht="15.75" thickBot="1" x14ac:dyDescent="0.3">
      <c r="A7" s="158" t="s">
        <v>5</v>
      </c>
      <c r="B7" s="274" t="s">
        <v>157</v>
      </c>
      <c r="C7" s="275"/>
      <c r="D7" s="275"/>
      <c r="E7" s="275"/>
      <c r="F7" s="275"/>
      <c r="G7" s="275"/>
      <c r="H7" s="275"/>
      <c r="I7" s="275"/>
      <c r="J7" s="275"/>
      <c r="K7" s="276"/>
    </row>
    <row r="8" spans="1:11" ht="15.75" thickBot="1" x14ac:dyDescent="0.3">
      <c r="A8" s="158" t="s">
        <v>6</v>
      </c>
      <c r="B8" s="143" t="s">
        <v>338</v>
      </c>
      <c r="C8" s="148"/>
      <c r="D8" s="148"/>
      <c r="E8" s="148"/>
      <c r="F8" s="148"/>
      <c r="G8" s="148"/>
      <c r="H8" s="148"/>
      <c r="I8" s="148"/>
      <c r="J8" s="148"/>
      <c r="K8" s="149"/>
    </row>
    <row r="9" spans="1:11" ht="15.75" thickBot="1" x14ac:dyDescent="0.3">
      <c r="A9" s="158" t="s">
        <v>7</v>
      </c>
      <c r="B9" s="144">
        <v>43118</v>
      </c>
      <c r="C9" s="148"/>
      <c r="D9" s="148"/>
      <c r="E9" s="148"/>
      <c r="F9" s="148"/>
      <c r="G9" s="148"/>
      <c r="H9" s="148"/>
      <c r="I9" s="148"/>
      <c r="J9" s="148"/>
      <c r="K9" s="149"/>
    </row>
    <row r="10" spans="1:11" ht="15.75" thickBot="1" x14ac:dyDescent="0.3">
      <c r="A10" s="158" t="s">
        <v>8</v>
      </c>
      <c r="B10" s="295"/>
      <c r="C10" s="296"/>
      <c r="D10" s="296"/>
      <c r="E10" s="296"/>
      <c r="F10" s="296"/>
      <c r="G10" s="296"/>
      <c r="H10" s="296"/>
      <c r="I10" s="296"/>
      <c r="J10" s="296"/>
      <c r="K10" s="297"/>
    </row>
    <row r="11" spans="1:11" ht="15.75" thickBot="1" x14ac:dyDescent="0.3"/>
    <row r="12" spans="1:11" ht="15.75" customHeight="1" thickBot="1" x14ac:dyDescent="0.3">
      <c r="A12" s="159"/>
      <c r="B12" s="160"/>
      <c r="C12" s="298" t="s">
        <v>357</v>
      </c>
      <c r="D12" s="299"/>
      <c r="E12" s="299"/>
      <c r="F12" s="299"/>
      <c r="G12" s="299"/>
      <c r="H12" s="299"/>
      <c r="I12" s="300"/>
      <c r="J12" s="160"/>
      <c r="K12" s="161"/>
    </row>
    <row r="13" spans="1:11" ht="57" thickBot="1" x14ac:dyDescent="0.3">
      <c r="A13" s="162"/>
      <c r="B13" s="163" t="s">
        <v>358</v>
      </c>
      <c r="C13" s="163" t="s">
        <v>359</v>
      </c>
      <c r="D13" s="163" t="s">
        <v>360</v>
      </c>
      <c r="E13" s="163" t="s">
        <v>361</v>
      </c>
      <c r="F13" s="163" t="s">
        <v>362</v>
      </c>
      <c r="G13" s="163" t="s">
        <v>363</v>
      </c>
      <c r="H13" s="163" t="s">
        <v>364</v>
      </c>
      <c r="I13" s="163" t="s">
        <v>365</v>
      </c>
      <c r="J13" s="163" t="s">
        <v>366</v>
      </c>
      <c r="K13" s="163" t="s">
        <v>367</v>
      </c>
    </row>
    <row r="14" spans="1:11" ht="15.75" thickBot="1" x14ac:dyDescent="0.3">
      <c r="A14" s="164" t="s">
        <v>368</v>
      </c>
      <c r="B14" s="165">
        <v>134028.63</v>
      </c>
      <c r="C14" s="165">
        <v>114504.25</v>
      </c>
      <c r="D14" s="165"/>
      <c r="E14" s="165"/>
      <c r="F14" s="165">
        <v>-57950.64</v>
      </c>
      <c r="G14" s="165"/>
      <c r="H14" s="165"/>
      <c r="I14" s="165"/>
      <c r="J14" s="165">
        <v>190582.24</v>
      </c>
      <c r="K14" s="166"/>
    </row>
    <row r="15" spans="1:11" ht="23.25" thickBot="1" x14ac:dyDescent="0.3">
      <c r="A15" s="164" t="s">
        <v>369</v>
      </c>
      <c r="B15" s="165">
        <f>2668530.11-481410.15</f>
        <v>2187119.96</v>
      </c>
      <c r="C15" s="165">
        <v>37543.93</v>
      </c>
      <c r="D15" s="165"/>
      <c r="E15" s="165"/>
      <c r="F15" s="165">
        <v>-92717.71</v>
      </c>
      <c r="G15" s="165"/>
      <c r="H15" s="165"/>
      <c r="I15" s="165"/>
      <c r="J15" s="165">
        <f>2613356.331-481410.15</f>
        <v>2131946.1809999999</v>
      </c>
      <c r="K15" s="166"/>
    </row>
    <row r="16" spans="1:11" ht="23.25" thickBot="1" x14ac:dyDescent="0.3">
      <c r="A16" s="164" t="s">
        <v>370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6"/>
    </row>
    <row r="17" spans="1:11" ht="15.75" thickBot="1" x14ac:dyDescent="0.3">
      <c r="A17" s="164" t="s">
        <v>371</v>
      </c>
      <c r="B17" s="165">
        <v>481410.15</v>
      </c>
      <c r="C17" s="165"/>
      <c r="D17" s="165"/>
      <c r="E17" s="165"/>
      <c r="F17" s="165"/>
      <c r="G17" s="165"/>
      <c r="H17" s="165"/>
      <c r="I17" s="165"/>
      <c r="J17" s="165">
        <v>481410.15</v>
      </c>
      <c r="K17" s="166"/>
    </row>
    <row r="18" spans="1:11" ht="15.75" thickBot="1" x14ac:dyDescent="0.3">
      <c r="A18" s="164" t="s">
        <v>372</v>
      </c>
      <c r="B18" s="165">
        <v>97637.04</v>
      </c>
      <c r="C18" s="165"/>
      <c r="D18" s="165"/>
      <c r="E18" s="165"/>
      <c r="F18" s="165"/>
      <c r="G18" s="165"/>
      <c r="H18" s="165"/>
      <c r="I18" s="165"/>
      <c r="J18" s="165">
        <v>93628.22</v>
      </c>
      <c r="K18" s="166"/>
    </row>
    <row r="19" spans="1:11" x14ac:dyDescent="0.25">
      <c r="A19" s="167"/>
      <c r="B19" s="167"/>
      <c r="C19" s="167"/>
      <c r="D19" s="167"/>
      <c r="E19" s="167"/>
      <c r="F19" s="167"/>
      <c r="G19" s="167"/>
      <c r="H19" s="167"/>
      <c r="I19" s="167"/>
      <c r="J19" s="167"/>
      <c r="K19" s="167"/>
    </row>
    <row r="20" spans="1:11" x14ac:dyDescent="0.25">
      <c r="A20" s="167"/>
      <c r="B20" s="167"/>
      <c r="C20" s="167"/>
      <c r="D20" s="167"/>
      <c r="E20" s="167"/>
      <c r="F20" s="167"/>
      <c r="G20" s="167"/>
      <c r="H20" s="167"/>
      <c r="I20" s="167"/>
      <c r="J20" s="167"/>
      <c r="K20" s="167"/>
    </row>
    <row r="21" spans="1:11" x14ac:dyDescent="0.25">
      <c r="A21" s="167"/>
      <c r="B21" s="167"/>
      <c r="C21" s="171"/>
      <c r="D21" s="167"/>
      <c r="E21" s="167"/>
      <c r="F21" s="167"/>
      <c r="G21" s="167"/>
      <c r="H21" s="167"/>
      <c r="I21" s="167"/>
      <c r="J21" s="167"/>
      <c r="K21" s="167"/>
    </row>
    <row r="22" spans="1:11" x14ac:dyDescent="0.25">
      <c r="C22" s="172"/>
    </row>
    <row r="23" spans="1:11" x14ac:dyDescent="0.25">
      <c r="C23" s="172"/>
    </row>
  </sheetData>
  <mergeCells count="8">
    <mergeCell ref="B10:K10"/>
    <mergeCell ref="C12:I12"/>
    <mergeCell ref="A1:K1"/>
    <mergeCell ref="A2:K2"/>
    <mergeCell ref="A3:K3"/>
    <mergeCell ref="A5:K5"/>
    <mergeCell ref="B6:K6"/>
    <mergeCell ref="B7:K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zoomScale="85" zoomScaleNormal="85" workbookViewId="0">
      <selection activeCell="B6" sqref="B6:K10"/>
    </sheetView>
  </sheetViews>
  <sheetFormatPr baseColWidth="10" defaultRowHeight="15" x14ac:dyDescent="0.25"/>
  <cols>
    <col min="1" max="1" width="45" style="173" customWidth="1"/>
    <col min="2" max="9" width="23" style="173" customWidth="1"/>
    <col min="10" max="10" width="39" style="173" customWidth="1"/>
    <col min="11" max="258" width="11.42578125" style="173"/>
    <col min="259" max="259" width="3.140625" style="173" customWidth="1"/>
    <col min="260" max="260" width="36" style="173" customWidth="1"/>
    <col min="261" max="261" width="21" style="173" bestFit="1" customWidth="1"/>
    <col min="262" max="262" width="21" style="173" customWidth="1"/>
    <col min="263" max="264" width="21" style="173" bestFit="1" customWidth="1"/>
    <col min="265" max="265" width="21" style="173" customWidth="1"/>
    <col min="266" max="266" width="21" style="173" bestFit="1" customWidth="1"/>
    <col min="267" max="514" width="11.42578125" style="173"/>
    <col min="515" max="515" width="3.140625" style="173" customWidth="1"/>
    <col min="516" max="516" width="36" style="173" customWidth="1"/>
    <col min="517" max="517" width="21" style="173" bestFit="1" customWidth="1"/>
    <col min="518" max="518" width="21" style="173" customWidth="1"/>
    <col min="519" max="520" width="21" style="173" bestFit="1" customWidth="1"/>
    <col min="521" max="521" width="21" style="173" customWidth="1"/>
    <col min="522" max="522" width="21" style="173" bestFit="1" customWidth="1"/>
    <col min="523" max="770" width="11.42578125" style="173"/>
    <col min="771" max="771" width="3.140625" style="173" customWidth="1"/>
    <col min="772" max="772" width="36" style="173" customWidth="1"/>
    <col min="773" max="773" width="21" style="173" bestFit="1" customWidth="1"/>
    <col min="774" max="774" width="21" style="173" customWidth="1"/>
    <col min="775" max="776" width="21" style="173" bestFit="1" customWidth="1"/>
    <col min="777" max="777" width="21" style="173" customWidth="1"/>
    <col min="778" max="778" width="21" style="173" bestFit="1" customWidth="1"/>
    <col min="779" max="1026" width="11.42578125" style="173"/>
    <col min="1027" max="1027" width="3.140625" style="173" customWidth="1"/>
    <col min="1028" max="1028" width="36" style="173" customWidth="1"/>
    <col min="1029" max="1029" width="21" style="173" bestFit="1" customWidth="1"/>
    <col min="1030" max="1030" width="21" style="173" customWidth="1"/>
    <col min="1031" max="1032" width="21" style="173" bestFit="1" customWidth="1"/>
    <col min="1033" max="1033" width="21" style="173" customWidth="1"/>
    <col min="1034" max="1034" width="21" style="173" bestFit="1" customWidth="1"/>
    <col min="1035" max="1282" width="11.42578125" style="173"/>
    <col min="1283" max="1283" width="3.140625" style="173" customWidth="1"/>
    <col min="1284" max="1284" width="36" style="173" customWidth="1"/>
    <col min="1285" max="1285" width="21" style="173" bestFit="1" customWidth="1"/>
    <col min="1286" max="1286" width="21" style="173" customWidth="1"/>
    <col min="1287" max="1288" width="21" style="173" bestFit="1" customWidth="1"/>
    <col min="1289" max="1289" width="21" style="173" customWidth="1"/>
    <col min="1290" max="1290" width="21" style="173" bestFit="1" customWidth="1"/>
    <col min="1291" max="1538" width="11.42578125" style="173"/>
    <col min="1539" max="1539" width="3.140625" style="173" customWidth="1"/>
    <col min="1540" max="1540" width="36" style="173" customWidth="1"/>
    <col min="1541" max="1541" width="21" style="173" bestFit="1" customWidth="1"/>
    <col min="1542" max="1542" width="21" style="173" customWidth="1"/>
    <col min="1543" max="1544" width="21" style="173" bestFit="1" customWidth="1"/>
    <col min="1545" max="1545" width="21" style="173" customWidth="1"/>
    <col min="1546" max="1546" width="21" style="173" bestFit="1" customWidth="1"/>
    <col min="1547" max="1794" width="11.42578125" style="173"/>
    <col min="1795" max="1795" width="3.140625" style="173" customWidth="1"/>
    <col min="1796" max="1796" width="36" style="173" customWidth="1"/>
    <col min="1797" max="1797" width="21" style="173" bestFit="1" customWidth="1"/>
    <col min="1798" max="1798" width="21" style="173" customWidth="1"/>
    <col min="1799" max="1800" width="21" style="173" bestFit="1" customWidth="1"/>
    <col min="1801" max="1801" width="21" style="173" customWidth="1"/>
    <col min="1802" max="1802" width="21" style="173" bestFit="1" customWidth="1"/>
    <col min="1803" max="2050" width="11.42578125" style="173"/>
    <col min="2051" max="2051" width="3.140625" style="173" customWidth="1"/>
    <col min="2052" max="2052" width="36" style="173" customWidth="1"/>
    <col min="2053" max="2053" width="21" style="173" bestFit="1" customWidth="1"/>
    <col min="2054" max="2054" width="21" style="173" customWidth="1"/>
    <col min="2055" max="2056" width="21" style="173" bestFit="1" customWidth="1"/>
    <col min="2057" max="2057" width="21" style="173" customWidth="1"/>
    <col min="2058" max="2058" width="21" style="173" bestFit="1" customWidth="1"/>
    <col min="2059" max="2306" width="11.42578125" style="173"/>
    <col min="2307" max="2307" width="3.140625" style="173" customWidth="1"/>
    <col min="2308" max="2308" width="36" style="173" customWidth="1"/>
    <col min="2309" max="2309" width="21" style="173" bestFit="1" customWidth="1"/>
    <col min="2310" max="2310" width="21" style="173" customWidth="1"/>
    <col min="2311" max="2312" width="21" style="173" bestFit="1" customWidth="1"/>
    <col min="2313" max="2313" width="21" style="173" customWidth="1"/>
    <col min="2314" max="2314" width="21" style="173" bestFit="1" customWidth="1"/>
    <col min="2315" max="2562" width="11.42578125" style="173"/>
    <col min="2563" max="2563" width="3.140625" style="173" customWidth="1"/>
    <col min="2564" max="2564" width="36" style="173" customWidth="1"/>
    <col min="2565" max="2565" width="21" style="173" bestFit="1" customWidth="1"/>
    <col min="2566" max="2566" width="21" style="173" customWidth="1"/>
    <col min="2567" max="2568" width="21" style="173" bestFit="1" customWidth="1"/>
    <col min="2569" max="2569" width="21" style="173" customWidth="1"/>
    <col min="2570" max="2570" width="21" style="173" bestFit="1" customWidth="1"/>
    <col min="2571" max="2818" width="11.42578125" style="173"/>
    <col min="2819" max="2819" width="3.140625" style="173" customWidth="1"/>
    <col min="2820" max="2820" width="36" style="173" customWidth="1"/>
    <col min="2821" max="2821" width="21" style="173" bestFit="1" customWidth="1"/>
    <col min="2822" max="2822" width="21" style="173" customWidth="1"/>
    <col min="2823" max="2824" width="21" style="173" bestFit="1" customWidth="1"/>
    <col min="2825" max="2825" width="21" style="173" customWidth="1"/>
    <col min="2826" max="2826" width="21" style="173" bestFit="1" customWidth="1"/>
    <col min="2827" max="3074" width="11.42578125" style="173"/>
    <col min="3075" max="3075" width="3.140625" style="173" customWidth="1"/>
    <col min="3076" max="3076" width="36" style="173" customWidth="1"/>
    <col min="3077" max="3077" width="21" style="173" bestFit="1" customWidth="1"/>
    <col min="3078" max="3078" width="21" style="173" customWidth="1"/>
    <col min="3079" max="3080" width="21" style="173" bestFit="1" customWidth="1"/>
    <col min="3081" max="3081" width="21" style="173" customWidth="1"/>
    <col min="3082" max="3082" width="21" style="173" bestFit="1" customWidth="1"/>
    <col min="3083" max="3330" width="11.42578125" style="173"/>
    <col min="3331" max="3331" width="3.140625" style="173" customWidth="1"/>
    <col min="3332" max="3332" width="36" style="173" customWidth="1"/>
    <col min="3333" max="3333" width="21" style="173" bestFit="1" customWidth="1"/>
    <col min="3334" max="3334" width="21" style="173" customWidth="1"/>
    <col min="3335" max="3336" width="21" style="173" bestFit="1" customWidth="1"/>
    <col min="3337" max="3337" width="21" style="173" customWidth="1"/>
    <col min="3338" max="3338" width="21" style="173" bestFit="1" customWidth="1"/>
    <col min="3339" max="3586" width="11.42578125" style="173"/>
    <col min="3587" max="3587" width="3.140625" style="173" customWidth="1"/>
    <col min="3588" max="3588" width="36" style="173" customWidth="1"/>
    <col min="3589" max="3589" width="21" style="173" bestFit="1" customWidth="1"/>
    <col min="3590" max="3590" width="21" style="173" customWidth="1"/>
    <col min="3591" max="3592" width="21" style="173" bestFit="1" customWidth="1"/>
    <col min="3593" max="3593" width="21" style="173" customWidth="1"/>
    <col min="3594" max="3594" width="21" style="173" bestFit="1" customWidth="1"/>
    <col min="3595" max="3842" width="11.42578125" style="173"/>
    <col min="3843" max="3843" width="3.140625" style="173" customWidth="1"/>
    <col min="3844" max="3844" width="36" style="173" customWidth="1"/>
    <col min="3845" max="3845" width="21" style="173" bestFit="1" customWidth="1"/>
    <col min="3846" max="3846" width="21" style="173" customWidth="1"/>
    <col min="3847" max="3848" width="21" style="173" bestFit="1" customWidth="1"/>
    <col min="3849" max="3849" width="21" style="173" customWidth="1"/>
    <col min="3850" max="3850" width="21" style="173" bestFit="1" customWidth="1"/>
    <col min="3851" max="4098" width="11.42578125" style="173"/>
    <col min="4099" max="4099" width="3.140625" style="173" customWidth="1"/>
    <col min="4100" max="4100" width="36" style="173" customWidth="1"/>
    <col min="4101" max="4101" width="21" style="173" bestFit="1" customWidth="1"/>
    <col min="4102" max="4102" width="21" style="173" customWidth="1"/>
    <col min="4103" max="4104" width="21" style="173" bestFit="1" customWidth="1"/>
    <col min="4105" max="4105" width="21" style="173" customWidth="1"/>
    <col min="4106" max="4106" width="21" style="173" bestFit="1" customWidth="1"/>
    <col min="4107" max="4354" width="11.42578125" style="173"/>
    <col min="4355" max="4355" width="3.140625" style="173" customWidth="1"/>
    <col min="4356" max="4356" width="36" style="173" customWidth="1"/>
    <col min="4357" max="4357" width="21" style="173" bestFit="1" customWidth="1"/>
    <col min="4358" max="4358" width="21" style="173" customWidth="1"/>
    <col min="4359" max="4360" width="21" style="173" bestFit="1" customWidth="1"/>
    <col min="4361" max="4361" width="21" style="173" customWidth="1"/>
    <col min="4362" max="4362" width="21" style="173" bestFit="1" customWidth="1"/>
    <col min="4363" max="4610" width="11.42578125" style="173"/>
    <col min="4611" max="4611" width="3.140625" style="173" customWidth="1"/>
    <col min="4612" max="4612" width="36" style="173" customWidth="1"/>
    <col min="4613" max="4613" width="21" style="173" bestFit="1" customWidth="1"/>
    <col min="4614" max="4614" width="21" style="173" customWidth="1"/>
    <col min="4615" max="4616" width="21" style="173" bestFit="1" customWidth="1"/>
    <col min="4617" max="4617" width="21" style="173" customWidth="1"/>
    <col min="4618" max="4618" width="21" style="173" bestFit="1" customWidth="1"/>
    <col min="4619" max="4866" width="11.42578125" style="173"/>
    <col min="4867" max="4867" width="3.140625" style="173" customWidth="1"/>
    <col min="4868" max="4868" width="36" style="173" customWidth="1"/>
    <col min="4869" max="4869" width="21" style="173" bestFit="1" customWidth="1"/>
    <col min="4870" max="4870" width="21" style="173" customWidth="1"/>
    <col min="4871" max="4872" width="21" style="173" bestFit="1" customWidth="1"/>
    <col min="4873" max="4873" width="21" style="173" customWidth="1"/>
    <col min="4874" max="4874" width="21" style="173" bestFit="1" customWidth="1"/>
    <col min="4875" max="5122" width="11.42578125" style="173"/>
    <col min="5123" max="5123" width="3.140625" style="173" customWidth="1"/>
    <col min="5124" max="5124" width="36" style="173" customWidth="1"/>
    <col min="5125" max="5125" width="21" style="173" bestFit="1" customWidth="1"/>
    <col min="5126" max="5126" width="21" style="173" customWidth="1"/>
    <col min="5127" max="5128" width="21" style="173" bestFit="1" customWidth="1"/>
    <col min="5129" max="5129" width="21" style="173" customWidth="1"/>
    <col min="5130" max="5130" width="21" style="173" bestFit="1" customWidth="1"/>
    <col min="5131" max="5378" width="11.42578125" style="173"/>
    <col min="5379" max="5379" width="3.140625" style="173" customWidth="1"/>
    <col min="5380" max="5380" width="36" style="173" customWidth="1"/>
    <col min="5381" max="5381" width="21" style="173" bestFit="1" customWidth="1"/>
    <col min="5382" max="5382" width="21" style="173" customWidth="1"/>
    <col min="5383" max="5384" width="21" style="173" bestFit="1" customWidth="1"/>
    <col min="5385" max="5385" width="21" style="173" customWidth="1"/>
    <col min="5386" max="5386" width="21" style="173" bestFit="1" customWidth="1"/>
    <col min="5387" max="5634" width="11.42578125" style="173"/>
    <col min="5635" max="5635" width="3.140625" style="173" customWidth="1"/>
    <col min="5636" max="5636" width="36" style="173" customWidth="1"/>
    <col min="5637" max="5637" width="21" style="173" bestFit="1" customWidth="1"/>
    <col min="5638" max="5638" width="21" style="173" customWidth="1"/>
    <col min="5639" max="5640" width="21" style="173" bestFit="1" customWidth="1"/>
    <col min="5641" max="5641" width="21" style="173" customWidth="1"/>
    <col min="5642" max="5642" width="21" style="173" bestFit="1" customWidth="1"/>
    <col min="5643" max="5890" width="11.42578125" style="173"/>
    <col min="5891" max="5891" width="3.140625" style="173" customWidth="1"/>
    <col min="5892" max="5892" width="36" style="173" customWidth="1"/>
    <col min="5893" max="5893" width="21" style="173" bestFit="1" customWidth="1"/>
    <col min="5894" max="5894" width="21" style="173" customWidth="1"/>
    <col min="5895" max="5896" width="21" style="173" bestFit="1" customWidth="1"/>
    <col min="5897" max="5897" width="21" style="173" customWidth="1"/>
    <col min="5898" max="5898" width="21" style="173" bestFit="1" customWidth="1"/>
    <col min="5899" max="6146" width="11.42578125" style="173"/>
    <col min="6147" max="6147" width="3.140625" style="173" customWidth="1"/>
    <col min="6148" max="6148" width="36" style="173" customWidth="1"/>
    <col min="6149" max="6149" width="21" style="173" bestFit="1" customWidth="1"/>
    <col min="6150" max="6150" width="21" style="173" customWidth="1"/>
    <col min="6151" max="6152" width="21" style="173" bestFit="1" customWidth="1"/>
    <col min="6153" max="6153" width="21" style="173" customWidth="1"/>
    <col min="6154" max="6154" width="21" style="173" bestFit="1" customWidth="1"/>
    <col min="6155" max="6402" width="11.42578125" style="173"/>
    <col min="6403" max="6403" width="3.140625" style="173" customWidth="1"/>
    <col min="6404" max="6404" width="36" style="173" customWidth="1"/>
    <col min="6405" max="6405" width="21" style="173" bestFit="1" customWidth="1"/>
    <col min="6406" max="6406" width="21" style="173" customWidth="1"/>
    <col min="6407" max="6408" width="21" style="173" bestFit="1" customWidth="1"/>
    <col min="6409" max="6409" width="21" style="173" customWidth="1"/>
    <col min="6410" max="6410" width="21" style="173" bestFit="1" customWidth="1"/>
    <col min="6411" max="6658" width="11.42578125" style="173"/>
    <col min="6659" max="6659" width="3.140625" style="173" customWidth="1"/>
    <col min="6660" max="6660" width="36" style="173" customWidth="1"/>
    <col min="6661" max="6661" width="21" style="173" bestFit="1" customWidth="1"/>
    <col min="6662" max="6662" width="21" style="173" customWidth="1"/>
    <col min="6663" max="6664" width="21" style="173" bestFit="1" customWidth="1"/>
    <col min="6665" max="6665" width="21" style="173" customWidth="1"/>
    <col min="6666" max="6666" width="21" style="173" bestFit="1" customWidth="1"/>
    <col min="6667" max="6914" width="11.42578125" style="173"/>
    <col min="6915" max="6915" width="3.140625" style="173" customWidth="1"/>
    <col min="6916" max="6916" width="36" style="173" customWidth="1"/>
    <col min="6917" max="6917" width="21" style="173" bestFit="1" customWidth="1"/>
    <col min="6918" max="6918" width="21" style="173" customWidth="1"/>
    <col min="6919" max="6920" width="21" style="173" bestFit="1" customWidth="1"/>
    <col min="6921" max="6921" width="21" style="173" customWidth="1"/>
    <col min="6922" max="6922" width="21" style="173" bestFit="1" customWidth="1"/>
    <col min="6923" max="7170" width="11.42578125" style="173"/>
    <col min="7171" max="7171" width="3.140625" style="173" customWidth="1"/>
    <col min="7172" max="7172" width="36" style="173" customWidth="1"/>
    <col min="7173" max="7173" width="21" style="173" bestFit="1" customWidth="1"/>
    <col min="7174" max="7174" width="21" style="173" customWidth="1"/>
    <col min="7175" max="7176" width="21" style="173" bestFit="1" customWidth="1"/>
    <col min="7177" max="7177" width="21" style="173" customWidth="1"/>
    <col min="7178" max="7178" width="21" style="173" bestFit="1" customWidth="1"/>
    <col min="7179" max="7426" width="11.42578125" style="173"/>
    <col min="7427" max="7427" width="3.140625" style="173" customWidth="1"/>
    <col min="7428" max="7428" width="36" style="173" customWidth="1"/>
    <col min="7429" max="7429" width="21" style="173" bestFit="1" customWidth="1"/>
    <col min="7430" max="7430" width="21" style="173" customWidth="1"/>
    <col min="7431" max="7432" width="21" style="173" bestFit="1" customWidth="1"/>
    <col min="7433" max="7433" width="21" style="173" customWidth="1"/>
    <col min="7434" max="7434" width="21" style="173" bestFit="1" customWidth="1"/>
    <col min="7435" max="7682" width="11.42578125" style="173"/>
    <col min="7683" max="7683" width="3.140625" style="173" customWidth="1"/>
    <col min="7684" max="7684" width="36" style="173" customWidth="1"/>
    <col min="7685" max="7685" width="21" style="173" bestFit="1" customWidth="1"/>
    <col min="7686" max="7686" width="21" style="173" customWidth="1"/>
    <col min="7687" max="7688" width="21" style="173" bestFit="1" customWidth="1"/>
    <col min="7689" max="7689" width="21" style="173" customWidth="1"/>
    <col min="7690" max="7690" width="21" style="173" bestFit="1" customWidth="1"/>
    <col min="7691" max="7938" width="11.42578125" style="173"/>
    <col min="7939" max="7939" width="3.140625" style="173" customWidth="1"/>
    <col min="7940" max="7940" width="36" style="173" customWidth="1"/>
    <col min="7941" max="7941" width="21" style="173" bestFit="1" customWidth="1"/>
    <col min="7942" max="7942" width="21" style="173" customWidth="1"/>
    <col min="7943" max="7944" width="21" style="173" bestFit="1" customWidth="1"/>
    <col min="7945" max="7945" width="21" style="173" customWidth="1"/>
    <col min="7946" max="7946" width="21" style="173" bestFit="1" customWidth="1"/>
    <col min="7947" max="8194" width="11.42578125" style="173"/>
    <col min="8195" max="8195" width="3.140625" style="173" customWidth="1"/>
    <col min="8196" max="8196" width="36" style="173" customWidth="1"/>
    <col min="8197" max="8197" width="21" style="173" bestFit="1" customWidth="1"/>
    <col min="8198" max="8198" width="21" style="173" customWidth="1"/>
    <col min="8199" max="8200" width="21" style="173" bestFit="1" customWidth="1"/>
    <col min="8201" max="8201" width="21" style="173" customWidth="1"/>
    <col min="8202" max="8202" width="21" style="173" bestFit="1" customWidth="1"/>
    <col min="8203" max="8450" width="11.42578125" style="173"/>
    <col min="8451" max="8451" width="3.140625" style="173" customWidth="1"/>
    <col min="8452" max="8452" width="36" style="173" customWidth="1"/>
    <col min="8453" max="8453" width="21" style="173" bestFit="1" customWidth="1"/>
    <col min="8454" max="8454" width="21" style="173" customWidth="1"/>
    <col min="8455" max="8456" width="21" style="173" bestFit="1" customWidth="1"/>
    <col min="8457" max="8457" width="21" style="173" customWidth="1"/>
    <col min="8458" max="8458" width="21" style="173" bestFit="1" customWidth="1"/>
    <col min="8459" max="8706" width="11.42578125" style="173"/>
    <col min="8707" max="8707" width="3.140625" style="173" customWidth="1"/>
    <col min="8708" max="8708" width="36" style="173" customWidth="1"/>
    <col min="8709" max="8709" width="21" style="173" bestFit="1" customWidth="1"/>
    <col min="8710" max="8710" width="21" style="173" customWidth="1"/>
    <col min="8711" max="8712" width="21" style="173" bestFit="1" customWidth="1"/>
    <col min="8713" max="8713" width="21" style="173" customWidth="1"/>
    <col min="8714" max="8714" width="21" style="173" bestFit="1" customWidth="1"/>
    <col min="8715" max="8962" width="11.42578125" style="173"/>
    <col min="8963" max="8963" width="3.140625" style="173" customWidth="1"/>
    <col min="8964" max="8964" width="36" style="173" customWidth="1"/>
    <col min="8965" max="8965" width="21" style="173" bestFit="1" customWidth="1"/>
    <col min="8966" max="8966" width="21" style="173" customWidth="1"/>
    <col min="8967" max="8968" width="21" style="173" bestFit="1" customWidth="1"/>
    <col min="8969" max="8969" width="21" style="173" customWidth="1"/>
    <col min="8970" max="8970" width="21" style="173" bestFit="1" customWidth="1"/>
    <col min="8971" max="9218" width="11.42578125" style="173"/>
    <col min="9219" max="9219" width="3.140625" style="173" customWidth="1"/>
    <col min="9220" max="9220" width="36" style="173" customWidth="1"/>
    <col min="9221" max="9221" width="21" style="173" bestFit="1" customWidth="1"/>
    <col min="9222" max="9222" width="21" style="173" customWidth="1"/>
    <col min="9223" max="9224" width="21" style="173" bestFit="1" customWidth="1"/>
    <col min="9225" max="9225" width="21" style="173" customWidth="1"/>
    <col min="9226" max="9226" width="21" style="173" bestFit="1" customWidth="1"/>
    <col min="9227" max="9474" width="11.42578125" style="173"/>
    <col min="9475" max="9475" width="3.140625" style="173" customWidth="1"/>
    <col min="9476" max="9476" width="36" style="173" customWidth="1"/>
    <col min="9477" max="9477" width="21" style="173" bestFit="1" customWidth="1"/>
    <col min="9478" max="9478" width="21" style="173" customWidth="1"/>
    <col min="9479" max="9480" width="21" style="173" bestFit="1" customWidth="1"/>
    <col min="9481" max="9481" width="21" style="173" customWidth="1"/>
    <col min="9482" max="9482" width="21" style="173" bestFit="1" customWidth="1"/>
    <col min="9483" max="9730" width="11.42578125" style="173"/>
    <col min="9731" max="9731" width="3.140625" style="173" customWidth="1"/>
    <col min="9732" max="9732" width="36" style="173" customWidth="1"/>
    <col min="9733" max="9733" width="21" style="173" bestFit="1" customWidth="1"/>
    <col min="9734" max="9734" width="21" style="173" customWidth="1"/>
    <col min="9735" max="9736" width="21" style="173" bestFit="1" customWidth="1"/>
    <col min="9737" max="9737" width="21" style="173" customWidth="1"/>
    <col min="9738" max="9738" width="21" style="173" bestFit="1" customWidth="1"/>
    <col min="9739" max="9986" width="11.42578125" style="173"/>
    <col min="9987" max="9987" width="3.140625" style="173" customWidth="1"/>
    <col min="9988" max="9988" width="36" style="173" customWidth="1"/>
    <col min="9989" max="9989" width="21" style="173" bestFit="1" customWidth="1"/>
    <col min="9990" max="9990" width="21" style="173" customWidth="1"/>
    <col min="9991" max="9992" width="21" style="173" bestFit="1" customWidth="1"/>
    <col min="9993" max="9993" width="21" style="173" customWidth="1"/>
    <col min="9994" max="9994" width="21" style="173" bestFit="1" customWidth="1"/>
    <col min="9995" max="10242" width="11.42578125" style="173"/>
    <col min="10243" max="10243" width="3.140625" style="173" customWidth="1"/>
    <col min="10244" max="10244" width="36" style="173" customWidth="1"/>
    <col min="10245" max="10245" width="21" style="173" bestFit="1" customWidth="1"/>
    <col min="10246" max="10246" width="21" style="173" customWidth="1"/>
    <col min="10247" max="10248" width="21" style="173" bestFit="1" customWidth="1"/>
    <col min="10249" max="10249" width="21" style="173" customWidth="1"/>
    <col min="10250" max="10250" width="21" style="173" bestFit="1" customWidth="1"/>
    <col min="10251" max="10498" width="11.42578125" style="173"/>
    <col min="10499" max="10499" width="3.140625" style="173" customWidth="1"/>
    <col min="10500" max="10500" width="36" style="173" customWidth="1"/>
    <col min="10501" max="10501" width="21" style="173" bestFit="1" customWidth="1"/>
    <col min="10502" max="10502" width="21" style="173" customWidth="1"/>
    <col min="10503" max="10504" width="21" style="173" bestFit="1" customWidth="1"/>
    <col min="10505" max="10505" width="21" style="173" customWidth="1"/>
    <col min="10506" max="10506" width="21" style="173" bestFit="1" customWidth="1"/>
    <col min="10507" max="10754" width="11.42578125" style="173"/>
    <col min="10755" max="10755" width="3.140625" style="173" customWidth="1"/>
    <col min="10756" max="10756" width="36" style="173" customWidth="1"/>
    <col min="10757" max="10757" width="21" style="173" bestFit="1" customWidth="1"/>
    <col min="10758" max="10758" width="21" style="173" customWidth="1"/>
    <col min="10759" max="10760" width="21" style="173" bestFit="1" customWidth="1"/>
    <col min="10761" max="10761" width="21" style="173" customWidth="1"/>
    <col min="10762" max="10762" width="21" style="173" bestFit="1" customWidth="1"/>
    <col min="10763" max="11010" width="11.42578125" style="173"/>
    <col min="11011" max="11011" width="3.140625" style="173" customWidth="1"/>
    <col min="11012" max="11012" width="36" style="173" customWidth="1"/>
    <col min="11013" max="11013" width="21" style="173" bestFit="1" customWidth="1"/>
    <col min="11014" max="11014" width="21" style="173" customWidth="1"/>
    <col min="11015" max="11016" width="21" style="173" bestFit="1" customWidth="1"/>
    <col min="11017" max="11017" width="21" style="173" customWidth="1"/>
    <col min="11018" max="11018" width="21" style="173" bestFit="1" customWidth="1"/>
    <col min="11019" max="11266" width="11.42578125" style="173"/>
    <col min="11267" max="11267" width="3.140625" style="173" customWidth="1"/>
    <col min="11268" max="11268" width="36" style="173" customWidth="1"/>
    <col min="11269" max="11269" width="21" style="173" bestFit="1" customWidth="1"/>
    <col min="11270" max="11270" width="21" style="173" customWidth="1"/>
    <col min="11271" max="11272" width="21" style="173" bestFit="1" customWidth="1"/>
    <col min="11273" max="11273" width="21" style="173" customWidth="1"/>
    <col min="11274" max="11274" width="21" style="173" bestFit="1" customWidth="1"/>
    <col min="11275" max="11522" width="11.42578125" style="173"/>
    <col min="11523" max="11523" width="3.140625" style="173" customWidth="1"/>
    <col min="11524" max="11524" width="36" style="173" customWidth="1"/>
    <col min="11525" max="11525" width="21" style="173" bestFit="1" customWidth="1"/>
    <col min="11526" max="11526" width="21" style="173" customWidth="1"/>
    <col min="11527" max="11528" width="21" style="173" bestFit="1" customWidth="1"/>
    <col min="11529" max="11529" width="21" style="173" customWidth="1"/>
    <col min="11530" max="11530" width="21" style="173" bestFit="1" customWidth="1"/>
    <col min="11531" max="11778" width="11.42578125" style="173"/>
    <col min="11779" max="11779" width="3.140625" style="173" customWidth="1"/>
    <col min="11780" max="11780" width="36" style="173" customWidth="1"/>
    <col min="11781" max="11781" width="21" style="173" bestFit="1" customWidth="1"/>
    <col min="11782" max="11782" width="21" style="173" customWidth="1"/>
    <col min="11783" max="11784" width="21" style="173" bestFit="1" customWidth="1"/>
    <col min="11785" max="11785" width="21" style="173" customWidth="1"/>
    <col min="11786" max="11786" width="21" style="173" bestFit="1" customWidth="1"/>
    <col min="11787" max="12034" width="11.42578125" style="173"/>
    <col min="12035" max="12035" width="3.140625" style="173" customWidth="1"/>
    <col min="12036" max="12036" width="36" style="173" customWidth="1"/>
    <col min="12037" max="12037" width="21" style="173" bestFit="1" customWidth="1"/>
    <col min="12038" max="12038" width="21" style="173" customWidth="1"/>
    <col min="12039" max="12040" width="21" style="173" bestFit="1" customWidth="1"/>
    <col min="12041" max="12041" width="21" style="173" customWidth="1"/>
    <col min="12042" max="12042" width="21" style="173" bestFit="1" customWidth="1"/>
    <col min="12043" max="12290" width="11.42578125" style="173"/>
    <col min="12291" max="12291" width="3.140625" style="173" customWidth="1"/>
    <col min="12292" max="12292" width="36" style="173" customWidth="1"/>
    <col min="12293" max="12293" width="21" style="173" bestFit="1" customWidth="1"/>
    <col min="12294" max="12294" width="21" style="173" customWidth="1"/>
    <col min="12295" max="12296" width="21" style="173" bestFit="1" customWidth="1"/>
    <col min="12297" max="12297" width="21" style="173" customWidth="1"/>
    <col min="12298" max="12298" width="21" style="173" bestFit="1" customWidth="1"/>
    <col min="12299" max="12546" width="11.42578125" style="173"/>
    <col min="12547" max="12547" width="3.140625" style="173" customWidth="1"/>
    <col min="12548" max="12548" width="36" style="173" customWidth="1"/>
    <col min="12549" max="12549" width="21" style="173" bestFit="1" customWidth="1"/>
    <col min="12550" max="12550" width="21" style="173" customWidth="1"/>
    <col min="12551" max="12552" width="21" style="173" bestFit="1" customWidth="1"/>
    <col min="12553" max="12553" width="21" style="173" customWidth="1"/>
    <col min="12554" max="12554" width="21" style="173" bestFit="1" customWidth="1"/>
    <col min="12555" max="12802" width="11.42578125" style="173"/>
    <col min="12803" max="12803" width="3.140625" style="173" customWidth="1"/>
    <col min="12804" max="12804" width="36" style="173" customWidth="1"/>
    <col min="12805" max="12805" width="21" style="173" bestFit="1" customWidth="1"/>
    <col min="12806" max="12806" width="21" style="173" customWidth="1"/>
    <col min="12807" max="12808" width="21" style="173" bestFit="1" customWidth="1"/>
    <col min="12809" max="12809" width="21" style="173" customWidth="1"/>
    <col min="12810" max="12810" width="21" style="173" bestFit="1" customWidth="1"/>
    <col min="12811" max="13058" width="11.42578125" style="173"/>
    <col min="13059" max="13059" width="3.140625" style="173" customWidth="1"/>
    <col min="13060" max="13060" width="36" style="173" customWidth="1"/>
    <col min="13061" max="13061" width="21" style="173" bestFit="1" customWidth="1"/>
    <col min="13062" max="13062" width="21" style="173" customWidth="1"/>
    <col min="13063" max="13064" width="21" style="173" bestFit="1" customWidth="1"/>
    <col min="13065" max="13065" width="21" style="173" customWidth="1"/>
    <col min="13066" max="13066" width="21" style="173" bestFit="1" customWidth="1"/>
    <col min="13067" max="13314" width="11.42578125" style="173"/>
    <col min="13315" max="13315" width="3.140625" style="173" customWidth="1"/>
    <col min="13316" max="13316" width="36" style="173" customWidth="1"/>
    <col min="13317" max="13317" width="21" style="173" bestFit="1" customWidth="1"/>
    <col min="13318" max="13318" width="21" style="173" customWidth="1"/>
    <col min="13319" max="13320" width="21" style="173" bestFit="1" customWidth="1"/>
    <col min="13321" max="13321" width="21" style="173" customWidth="1"/>
    <col min="13322" max="13322" width="21" style="173" bestFit="1" customWidth="1"/>
    <col min="13323" max="13570" width="11.42578125" style="173"/>
    <col min="13571" max="13571" width="3.140625" style="173" customWidth="1"/>
    <col min="13572" max="13572" width="36" style="173" customWidth="1"/>
    <col min="13573" max="13573" width="21" style="173" bestFit="1" customWidth="1"/>
    <col min="13574" max="13574" width="21" style="173" customWidth="1"/>
    <col min="13575" max="13576" width="21" style="173" bestFit="1" customWidth="1"/>
    <col min="13577" max="13577" width="21" style="173" customWidth="1"/>
    <col min="13578" max="13578" width="21" style="173" bestFit="1" customWidth="1"/>
    <col min="13579" max="13826" width="11.42578125" style="173"/>
    <col min="13827" max="13827" width="3.140625" style="173" customWidth="1"/>
    <col min="13828" max="13828" width="36" style="173" customWidth="1"/>
    <col min="13829" max="13829" width="21" style="173" bestFit="1" customWidth="1"/>
    <col min="13830" max="13830" width="21" style="173" customWidth="1"/>
    <col min="13831" max="13832" width="21" style="173" bestFit="1" customWidth="1"/>
    <col min="13833" max="13833" width="21" style="173" customWidth="1"/>
    <col min="13834" max="13834" width="21" style="173" bestFit="1" customWidth="1"/>
    <col min="13835" max="14082" width="11.42578125" style="173"/>
    <col min="14083" max="14083" width="3.140625" style="173" customWidth="1"/>
    <col min="14084" max="14084" width="36" style="173" customWidth="1"/>
    <col min="14085" max="14085" width="21" style="173" bestFit="1" customWidth="1"/>
    <col min="14086" max="14086" width="21" style="173" customWidth="1"/>
    <col min="14087" max="14088" width="21" style="173" bestFit="1" customWidth="1"/>
    <col min="14089" max="14089" width="21" style="173" customWidth="1"/>
    <col min="14090" max="14090" width="21" style="173" bestFit="1" customWidth="1"/>
    <col min="14091" max="14338" width="11.42578125" style="173"/>
    <col min="14339" max="14339" width="3.140625" style="173" customWidth="1"/>
    <col min="14340" max="14340" width="36" style="173" customWidth="1"/>
    <col min="14341" max="14341" width="21" style="173" bestFit="1" customWidth="1"/>
    <col min="14342" max="14342" width="21" style="173" customWidth="1"/>
    <col min="14343" max="14344" width="21" style="173" bestFit="1" customWidth="1"/>
    <col min="14345" max="14345" width="21" style="173" customWidth="1"/>
    <col min="14346" max="14346" width="21" style="173" bestFit="1" customWidth="1"/>
    <col min="14347" max="14594" width="11.42578125" style="173"/>
    <col min="14595" max="14595" width="3.140625" style="173" customWidth="1"/>
    <col min="14596" max="14596" width="36" style="173" customWidth="1"/>
    <col min="14597" max="14597" width="21" style="173" bestFit="1" customWidth="1"/>
    <col min="14598" max="14598" width="21" style="173" customWidth="1"/>
    <col min="14599" max="14600" width="21" style="173" bestFit="1" customWidth="1"/>
    <col min="14601" max="14601" width="21" style="173" customWidth="1"/>
    <col min="14602" max="14602" width="21" style="173" bestFit="1" customWidth="1"/>
    <col min="14603" max="14850" width="11.42578125" style="173"/>
    <col min="14851" max="14851" width="3.140625" style="173" customWidth="1"/>
    <col min="14852" max="14852" width="36" style="173" customWidth="1"/>
    <col min="14853" max="14853" width="21" style="173" bestFit="1" customWidth="1"/>
    <col min="14854" max="14854" width="21" style="173" customWidth="1"/>
    <col min="14855" max="14856" width="21" style="173" bestFit="1" customWidth="1"/>
    <col min="14857" max="14857" width="21" style="173" customWidth="1"/>
    <col min="14858" max="14858" width="21" style="173" bestFit="1" customWidth="1"/>
    <col min="14859" max="15106" width="11.42578125" style="173"/>
    <col min="15107" max="15107" width="3.140625" style="173" customWidth="1"/>
    <col min="15108" max="15108" width="36" style="173" customWidth="1"/>
    <col min="15109" max="15109" width="21" style="173" bestFit="1" customWidth="1"/>
    <col min="15110" max="15110" width="21" style="173" customWidth="1"/>
    <col min="15111" max="15112" width="21" style="173" bestFit="1" customWidth="1"/>
    <col min="15113" max="15113" width="21" style="173" customWidth="1"/>
    <col min="15114" max="15114" width="21" style="173" bestFit="1" customWidth="1"/>
    <col min="15115" max="15362" width="11.42578125" style="173"/>
    <col min="15363" max="15363" width="3.140625" style="173" customWidth="1"/>
    <col min="15364" max="15364" width="36" style="173" customWidth="1"/>
    <col min="15365" max="15365" width="21" style="173" bestFit="1" customWidth="1"/>
    <col min="15366" max="15366" width="21" style="173" customWidth="1"/>
    <col min="15367" max="15368" width="21" style="173" bestFit="1" customWidth="1"/>
    <col min="15369" max="15369" width="21" style="173" customWidth="1"/>
    <col min="15370" max="15370" width="21" style="173" bestFit="1" customWidth="1"/>
    <col min="15371" max="15618" width="11.42578125" style="173"/>
    <col min="15619" max="15619" width="3.140625" style="173" customWidth="1"/>
    <col min="15620" max="15620" width="36" style="173" customWidth="1"/>
    <col min="15621" max="15621" width="21" style="173" bestFit="1" customWidth="1"/>
    <col min="15622" max="15622" width="21" style="173" customWidth="1"/>
    <col min="15623" max="15624" width="21" style="173" bestFit="1" customWidth="1"/>
    <col min="15625" max="15625" width="21" style="173" customWidth="1"/>
    <col min="15626" max="15626" width="21" style="173" bestFit="1" customWidth="1"/>
    <col min="15627" max="15874" width="11.42578125" style="173"/>
    <col min="15875" max="15875" width="3.140625" style="173" customWidth="1"/>
    <col min="15876" max="15876" width="36" style="173" customWidth="1"/>
    <col min="15877" max="15877" width="21" style="173" bestFit="1" customWidth="1"/>
    <col min="15878" max="15878" width="21" style="173" customWidth="1"/>
    <col min="15879" max="15880" width="21" style="173" bestFit="1" customWidth="1"/>
    <col min="15881" max="15881" width="21" style="173" customWidth="1"/>
    <col min="15882" max="15882" width="21" style="173" bestFit="1" customWidth="1"/>
    <col min="15883" max="16130" width="11.42578125" style="173"/>
    <col min="16131" max="16131" width="3.140625" style="173" customWidth="1"/>
    <col min="16132" max="16132" width="36" style="173" customWidth="1"/>
    <col min="16133" max="16133" width="21" style="173" bestFit="1" customWidth="1"/>
    <col min="16134" max="16134" width="21" style="173" customWidth="1"/>
    <col min="16135" max="16136" width="21" style="173" bestFit="1" customWidth="1"/>
    <col min="16137" max="16137" width="21" style="173" customWidth="1"/>
    <col min="16138" max="16138" width="21" style="173" bestFit="1" customWidth="1"/>
    <col min="16139" max="16384" width="11.42578125" style="173"/>
  </cols>
  <sheetData>
    <row r="1" spans="1:11" ht="15.75" thickBot="1" x14ac:dyDescent="0.3">
      <c r="A1" s="312" t="s">
        <v>373</v>
      </c>
      <c r="B1" s="313"/>
      <c r="C1" s="313"/>
      <c r="D1" s="313"/>
      <c r="E1" s="313"/>
      <c r="F1" s="313"/>
      <c r="G1" s="313"/>
      <c r="H1" s="313"/>
      <c r="I1" s="313"/>
      <c r="J1" s="313"/>
    </row>
    <row r="2" spans="1:11" ht="15.75" thickBot="1" x14ac:dyDescent="0.3">
      <c r="A2" s="314" t="s">
        <v>1</v>
      </c>
      <c r="B2" s="315"/>
      <c r="C2" s="315"/>
      <c r="D2" s="315"/>
      <c r="E2" s="315"/>
      <c r="F2" s="315"/>
      <c r="G2" s="315"/>
      <c r="H2" s="315"/>
      <c r="I2" s="315"/>
      <c r="J2" s="315"/>
    </row>
    <row r="3" spans="1:11" ht="15.75" thickBot="1" x14ac:dyDescent="0.3">
      <c r="A3" s="316" t="s">
        <v>2</v>
      </c>
      <c r="B3" s="317"/>
      <c r="C3" s="317"/>
      <c r="D3" s="317"/>
      <c r="E3" s="317"/>
      <c r="F3" s="317"/>
      <c r="G3" s="317"/>
      <c r="H3" s="317"/>
      <c r="I3" s="317"/>
      <c r="J3" s="317"/>
    </row>
    <row r="4" spans="1:11" ht="15.75" thickBot="1" x14ac:dyDescent="0.3"/>
    <row r="5" spans="1:11" ht="15.75" thickBot="1" x14ac:dyDescent="0.3">
      <c r="A5" s="310" t="s">
        <v>3</v>
      </c>
      <c r="B5" s="318"/>
      <c r="C5" s="318"/>
      <c r="D5" s="318"/>
      <c r="E5" s="318"/>
      <c r="F5" s="318"/>
      <c r="G5" s="318"/>
      <c r="H5" s="318"/>
      <c r="I5" s="318"/>
      <c r="J5" s="311"/>
    </row>
    <row r="6" spans="1:11" ht="15.75" thickBot="1" x14ac:dyDescent="0.3">
      <c r="A6" s="174" t="s">
        <v>4</v>
      </c>
      <c r="B6" s="289">
        <v>17</v>
      </c>
      <c r="C6" s="290"/>
      <c r="D6" s="290"/>
      <c r="E6" s="290"/>
      <c r="F6" s="290"/>
      <c r="G6" s="290"/>
      <c r="H6" s="290"/>
      <c r="I6" s="290"/>
      <c r="J6" s="290"/>
      <c r="K6" s="291"/>
    </row>
    <row r="7" spans="1:11" ht="15.75" thickBot="1" x14ac:dyDescent="0.3">
      <c r="A7" s="174" t="s">
        <v>5</v>
      </c>
      <c r="B7" s="274" t="s">
        <v>157</v>
      </c>
      <c r="C7" s="275"/>
      <c r="D7" s="275"/>
      <c r="E7" s="275"/>
      <c r="F7" s="275"/>
      <c r="G7" s="275"/>
      <c r="H7" s="275"/>
      <c r="I7" s="275"/>
      <c r="J7" s="275"/>
      <c r="K7" s="276"/>
    </row>
    <row r="8" spans="1:11" ht="15.75" thickBot="1" x14ac:dyDescent="0.3">
      <c r="A8" s="174" t="s">
        <v>6</v>
      </c>
      <c r="B8" s="153" t="s">
        <v>338</v>
      </c>
      <c r="C8" s="155"/>
      <c r="D8" s="155"/>
      <c r="E8" s="155"/>
      <c r="F8" s="155"/>
      <c r="G8" s="155"/>
      <c r="H8" s="155"/>
      <c r="I8" s="155"/>
      <c r="J8" s="155"/>
      <c r="K8" s="156"/>
    </row>
    <row r="9" spans="1:11" ht="15.75" thickBot="1" x14ac:dyDescent="0.3">
      <c r="A9" s="174" t="s">
        <v>7</v>
      </c>
      <c r="B9" s="154">
        <v>43118</v>
      </c>
      <c r="C9" s="155"/>
      <c r="D9" s="155"/>
      <c r="E9" s="155"/>
      <c r="F9" s="155"/>
      <c r="G9" s="155"/>
      <c r="H9" s="155"/>
      <c r="I9" s="155"/>
      <c r="J9" s="155"/>
      <c r="K9" s="156"/>
    </row>
    <row r="10" spans="1:11" ht="15.75" thickBot="1" x14ac:dyDescent="0.3">
      <c r="A10" s="174" t="s">
        <v>8</v>
      </c>
      <c r="B10" s="307"/>
      <c r="C10" s="308"/>
      <c r="D10" s="308"/>
      <c r="E10" s="308"/>
      <c r="F10" s="308"/>
      <c r="G10" s="308"/>
      <c r="H10" s="308"/>
      <c r="I10" s="308"/>
      <c r="J10" s="309"/>
    </row>
    <row r="12" spans="1:11" ht="15.75" thickBot="1" x14ac:dyDescent="0.3">
      <c r="A12" s="173" t="s">
        <v>374</v>
      </c>
    </row>
    <row r="13" spans="1:11" ht="15.75" customHeight="1" thickBot="1" x14ac:dyDescent="0.3">
      <c r="A13" s="175"/>
      <c r="B13" s="176"/>
      <c r="C13" s="176"/>
      <c r="D13" s="310" t="s">
        <v>375</v>
      </c>
      <c r="E13" s="311"/>
      <c r="F13" s="310" t="s">
        <v>376</v>
      </c>
      <c r="G13" s="311"/>
      <c r="H13" s="176"/>
      <c r="I13" s="176"/>
      <c r="J13" s="177"/>
    </row>
    <row r="14" spans="1:11" ht="45.75" thickBot="1" x14ac:dyDescent="0.3">
      <c r="A14" s="178" t="s">
        <v>377</v>
      </c>
      <c r="B14" s="179" t="s">
        <v>378</v>
      </c>
      <c r="C14" s="179" t="s">
        <v>379</v>
      </c>
      <c r="D14" s="179" t="s">
        <v>380</v>
      </c>
      <c r="E14" s="179" t="s">
        <v>381</v>
      </c>
      <c r="F14" s="179" t="s">
        <v>382</v>
      </c>
      <c r="G14" s="179" t="s">
        <v>383</v>
      </c>
      <c r="H14" s="179" t="s">
        <v>384</v>
      </c>
      <c r="I14" s="179" t="s">
        <v>385</v>
      </c>
      <c r="J14" s="179" t="s">
        <v>367</v>
      </c>
    </row>
    <row r="15" spans="1:11" ht="15.75" thickBot="1" x14ac:dyDescent="0.3">
      <c r="A15" s="180" t="s">
        <v>387</v>
      </c>
      <c r="B15" s="183">
        <v>260000003</v>
      </c>
      <c r="C15" s="181">
        <v>13378.87</v>
      </c>
      <c r="D15" s="181"/>
      <c r="E15" s="181"/>
      <c r="F15" s="181">
        <v>4079.88</v>
      </c>
      <c r="G15" s="181"/>
      <c r="H15" s="181">
        <f>+C15-F15</f>
        <v>9298.9900000000016</v>
      </c>
      <c r="I15" s="181"/>
      <c r="J15" s="184" t="s">
        <v>388</v>
      </c>
    </row>
    <row r="16" spans="1:11" ht="15.75" thickBot="1" x14ac:dyDescent="0.3">
      <c r="A16" s="180" t="s">
        <v>389</v>
      </c>
      <c r="B16" s="183">
        <v>260000007</v>
      </c>
      <c r="C16" s="181">
        <v>3166.66</v>
      </c>
      <c r="D16" s="181">
        <v>30566.66</v>
      </c>
      <c r="E16" s="181"/>
      <c r="F16" s="181"/>
      <c r="G16" s="181"/>
      <c r="H16" s="181">
        <f>C16+D16</f>
        <v>33733.32</v>
      </c>
      <c r="I16" s="181"/>
      <c r="J16" s="184" t="s">
        <v>390</v>
      </c>
    </row>
    <row r="17" spans="1:10" ht="15.75" thickBot="1" x14ac:dyDescent="0.3">
      <c r="A17" s="180"/>
      <c r="B17" s="181"/>
      <c r="C17" s="181"/>
      <c r="D17" s="181"/>
      <c r="E17" s="181"/>
      <c r="F17" s="181"/>
      <c r="G17" s="181"/>
      <c r="H17" s="181"/>
      <c r="I17" s="181"/>
      <c r="J17" s="182"/>
    </row>
    <row r="19" spans="1:10" ht="15.75" thickBot="1" x14ac:dyDescent="0.3">
      <c r="A19" s="173" t="s">
        <v>386</v>
      </c>
    </row>
    <row r="20" spans="1:10" ht="15.75" customHeight="1" thickBot="1" x14ac:dyDescent="0.3">
      <c r="A20" s="175"/>
      <c r="B20" s="176"/>
      <c r="C20" s="176"/>
      <c r="D20" s="310" t="s">
        <v>375</v>
      </c>
      <c r="E20" s="311"/>
      <c r="F20" s="310" t="s">
        <v>376</v>
      </c>
      <c r="G20" s="311"/>
      <c r="H20" s="176"/>
      <c r="I20" s="176"/>
      <c r="J20" s="177"/>
    </row>
    <row r="21" spans="1:10" ht="45.75" thickBot="1" x14ac:dyDescent="0.3">
      <c r="A21" s="178" t="s">
        <v>377</v>
      </c>
      <c r="B21" s="179" t="s">
        <v>378</v>
      </c>
      <c r="C21" s="179" t="s">
        <v>379</v>
      </c>
      <c r="D21" s="179" t="s">
        <v>380</v>
      </c>
      <c r="E21" s="179" t="s">
        <v>381</v>
      </c>
      <c r="F21" s="179" t="s">
        <v>382</v>
      </c>
      <c r="G21" s="179" t="s">
        <v>383</v>
      </c>
      <c r="H21" s="179" t="s">
        <v>384</v>
      </c>
      <c r="I21" s="179" t="s">
        <v>385</v>
      </c>
      <c r="J21" s="179" t="s">
        <v>367</v>
      </c>
    </row>
    <row r="22" spans="1:10" ht="15.75" thickBot="1" x14ac:dyDescent="0.3">
      <c r="A22" s="180"/>
      <c r="B22" s="181"/>
      <c r="C22" s="181"/>
      <c r="D22" s="181"/>
      <c r="E22" s="181"/>
      <c r="F22" s="181"/>
      <c r="G22" s="181"/>
      <c r="H22" s="181"/>
      <c r="I22" s="181"/>
      <c r="J22" s="182"/>
    </row>
    <row r="23" spans="1:10" ht="15.75" thickBot="1" x14ac:dyDescent="0.3">
      <c r="A23" s="180"/>
      <c r="B23" s="181"/>
      <c r="C23" s="181"/>
      <c r="D23" s="181"/>
      <c r="E23" s="181"/>
      <c r="F23" s="181"/>
      <c r="G23" s="181"/>
      <c r="H23" s="181"/>
      <c r="I23" s="181"/>
      <c r="J23" s="182"/>
    </row>
    <row r="24" spans="1:10" ht="15.75" thickBot="1" x14ac:dyDescent="0.3">
      <c r="A24" s="180"/>
      <c r="B24" s="181"/>
      <c r="C24" s="181"/>
      <c r="D24" s="181"/>
      <c r="E24" s="181"/>
      <c r="F24" s="181"/>
      <c r="G24" s="181"/>
      <c r="H24" s="181"/>
      <c r="I24" s="181"/>
      <c r="J24" s="182"/>
    </row>
    <row r="25" spans="1:10" ht="15.75" thickBot="1" x14ac:dyDescent="0.3">
      <c r="A25" s="180"/>
      <c r="B25" s="181"/>
      <c r="C25" s="181"/>
      <c r="D25" s="181"/>
      <c r="E25" s="181"/>
      <c r="F25" s="181"/>
      <c r="G25" s="181"/>
      <c r="H25" s="181"/>
      <c r="I25" s="181"/>
      <c r="J25" s="182"/>
    </row>
    <row r="26" spans="1:10" ht="15.75" thickBot="1" x14ac:dyDescent="0.3">
      <c r="A26" s="180"/>
      <c r="B26" s="181"/>
      <c r="C26" s="181"/>
      <c r="D26" s="181"/>
      <c r="E26" s="181"/>
      <c r="F26" s="181"/>
      <c r="G26" s="181"/>
      <c r="H26" s="181"/>
      <c r="I26" s="181"/>
      <c r="J26" s="182"/>
    </row>
    <row r="27" spans="1:10" ht="15.75" thickBot="1" x14ac:dyDescent="0.3">
      <c r="A27" s="180"/>
      <c r="B27" s="181"/>
      <c r="C27" s="181"/>
      <c r="D27" s="181"/>
      <c r="E27" s="181"/>
      <c r="F27" s="181"/>
      <c r="G27" s="181"/>
      <c r="H27" s="181"/>
      <c r="I27" s="181"/>
      <c r="J27" s="182"/>
    </row>
    <row r="28" spans="1:10" ht="15.75" thickBot="1" x14ac:dyDescent="0.3">
      <c r="A28" s="180"/>
      <c r="B28" s="181"/>
      <c r="C28" s="181"/>
      <c r="D28" s="181"/>
      <c r="E28" s="181"/>
      <c r="F28" s="181"/>
      <c r="G28" s="181"/>
      <c r="H28" s="181"/>
      <c r="I28" s="181"/>
      <c r="J28" s="182"/>
    </row>
    <row r="29" spans="1:10" ht="15.75" thickBot="1" x14ac:dyDescent="0.3">
      <c r="A29" s="180"/>
      <c r="B29" s="181"/>
      <c r="C29" s="181"/>
      <c r="D29" s="181"/>
      <c r="E29" s="181"/>
      <c r="F29" s="181"/>
      <c r="G29" s="181"/>
      <c r="H29" s="181"/>
      <c r="I29" s="181"/>
      <c r="J29" s="182"/>
    </row>
    <row r="30" spans="1:10" ht="15.75" thickBot="1" x14ac:dyDescent="0.3">
      <c r="A30" s="180"/>
      <c r="B30" s="181"/>
      <c r="C30" s="181"/>
      <c r="D30" s="181"/>
      <c r="E30" s="181"/>
      <c r="F30" s="181"/>
      <c r="G30" s="181"/>
      <c r="H30" s="181"/>
      <c r="I30" s="181"/>
      <c r="J30" s="182"/>
    </row>
    <row r="31" spans="1:10" ht="15.75" thickBot="1" x14ac:dyDescent="0.3">
      <c r="A31" s="180"/>
      <c r="B31" s="181"/>
      <c r="C31" s="181"/>
      <c r="D31" s="181"/>
      <c r="E31" s="181"/>
      <c r="F31" s="181"/>
      <c r="G31" s="181"/>
      <c r="H31" s="181"/>
      <c r="I31" s="181"/>
      <c r="J31" s="182"/>
    </row>
    <row r="32" spans="1:10" ht="15.75" thickBot="1" x14ac:dyDescent="0.3">
      <c r="A32" s="180"/>
      <c r="B32" s="181"/>
      <c r="C32" s="181"/>
      <c r="D32" s="181"/>
      <c r="E32" s="181"/>
      <c r="F32" s="181"/>
      <c r="G32" s="181"/>
      <c r="H32" s="181"/>
      <c r="I32" s="181"/>
      <c r="J32" s="182"/>
    </row>
    <row r="33" spans="1:10" ht="15.75" thickBot="1" x14ac:dyDescent="0.3">
      <c r="A33" s="180"/>
      <c r="B33" s="181"/>
      <c r="C33" s="181"/>
      <c r="D33" s="181"/>
      <c r="E33" s="181"/>
      <c r="F33" s="181"/>
      <c r="G33" s="181"/>
      <c r="H33" s="181"/>
      <c r="I33" s="181"/>
      <c r="J33" s="182"/>
    </row>
  </sheetData>
  <mergeCells count="11">
    <mergeCell ref="B6:K6"/>
    <mergeCell ref="B7:K7"/>
    <mergeCell ref="A1:J1"/>
    <mergeCell ref="A2:J2"/>
    <mergeCell ref="A3:J3"/>
    <mergeCell ref="A5:J5"/>
    <mergeCell ref="B10:J10"/>
    <mergeCell ref="D13:E13"/>
    <mergeCell ref="F13:G13"/>
    <mergeCell ref="D20:E20"/>
    <mergeCell ref="F20:G20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opLeftCell="A12" zoomScale="85" zoomScaleNormal="85" workbookViewId="0">
      <selection activeCell="A30" sqref="A30"/>
    </sheetView>
  </sheetViews>
  <sheetFormatPr baseColWidth="10" defaultRowHeight="15" x14ac:dyDescent="0.25"/>
  <cols>
    <col min="1" max="1" width="45" style="321" customWidth="1"/>
    <col min="2" max="5" width="39" style="321" customWidth="1"/>
    <col min="6" max="253" width="11.42578125" style="321"/>
    <col min="254" max="254" width="3.140625" style="321" customWidth="1"/>
    <col min="255" max="255" width="36" style="321" customWidth="1"/>
    <col min="256" max="256" width="21" style="321" bestFit="1" customWidth="1"/>
    <col min="257" max="257" width="21" style="321" customWidth="1"/>
    <col min="258" max="259" width="21" style="321" bestFit="1" customWidth="1"/>
    <col min="260" max="260" width="21" style="321" customWidth="1"/>
    <col min="261" max="261" width="21" style="321" bestFit="1" customWidth="1"/>
    <col min="262" max="509" width="11.42578125" style="321"/>
    <col min="510" max="510" width="3.140625" style="321" customWidth="1"/>
    <col min="511" max="511" width="36" style="321" customWidth="1"/>
    <col min="512" max="512" width="21" style="321" bestFit="1" customWidth="1"/>
    <col min="513" max="513" width="21" style="321" customWidth="1"/>
    <col min="514" max="515" width="21" style="321" bestFit="1" customWidth="1"/>
    <col min="516" max="516" width="21" style="321" customWidth="1"/>
    <col min="517" max="517" width="21" style="321" bestFit="1" customWidth="1"/>
    <col min="518" max="765" width="11.42578125" style="321"/>
    <col min="766" max="766" width="3.140625" style="321" customWidth="1"/>
    <col min="767" max="767" width="36" style="321" customWidth="1"/>
    <col min="768" max="768" width="21" style="321" bestFit="1" customWidth="1"/>
    <col min="769" max="769" width="21" style="321" customWidth="1"/>
    <col min="770" max="771" width="21" style="321" bestFit="1" customWidth="1"/>
    <col min="772" max="772" width="21" style="321" customWidth="1"/>
    <col min="773" max="773" width="21" style="321" bestFit="1" customWidth="1"/>
    <col min="774" max="1021" width="11.42578125" style="321"/>
    <col min="1022" max="1022" width="3.140625" style="321" customWidth="1"/>
    <col min="1023" max="1023" width="36" style="321" customWidth="1"/>
    <col min="1024" max="1024" width="21" style="321" bestFit="1" customWidth="1"/>
    <col min="1025" max="1025" width="21" style="321" customWidth="1"/>
    <col min="1026" max="1027" width="21" style="321" bestFit="1" customWidth="1"/>
    <col min="1028" max="1028" width="21" style="321" customWidth="1"/>
    <col min="1029" max="1029" width="21" style="321" bestFit="1" customWidth="1"/>
    <col min="1030" max="1277" width="11.42578125" style="321"/>
    <col min="1278" max="1278" width="3.140625" style="321" customWidth="1"/>
    <col min="1279" max="1279" width="36" style="321" customWidth="1"/>
    <col min="1280" max="1280" width="21" style="321" bestFit="1" customWidth="1"/>
    <col min="1281" max="1281" width="21" style="321" customWidth="1"/>
    <col min="1282" max="1283" width="21" style="321" bestFit="1" customWidth="1"/>
    <col min="1284" max="1284" width="21" style="321" customWidth="1"/>
    <col min="1285" max="1285" width="21" style="321" bestFit="1" customWidth="1"/>
    <col min="1286" max="1533" width="11.42578125" style="321"/>
    <col min="1534" max="1534" width="3.140625" style="321" customWidth="1"/>
    <col min="1535" max="1535" width="36" style="321" customWidth="1"/>
    <col min="1536" max="1536" width="21" style="321" bestFit="1" customWidth="1"/>
    <col min="1537" max="1537" width="21" style="321" customWidth="1"/>
    <col min="1538" max="1539" width="21" style="321" bestFit="1" customWidth="1"/>
    <col min="1540" max="1540" width="21" style="321" customWidth="1"/>
    <col min="1541" max="1541" width="21" style="321" bestFit="1" customWidth="1"/>
    <col min="1542" max="1789" width="11.42578125" style="321"/>
    <col min="1790" max="1790" width="3.140625" style="321" customWidth="1"/>
    <col min="1791" max="1791" width="36" style="321" customWidth="1"/>
    <col min="1792" max="1792" width="21" style="321" bestFit="1" customWidth="1"/>
    <col min="1793" max="1793" width="21" style="321" customWidth="1"/>
    <col min="1794" max="1795" width="21" style="321" bestFit="1" customWidth="1"/>
    <col min="1796" max="1796" width="21" style="321" customWidth="1"/>
    <col min="1797" max="1797" width="21" style="321" bestFit="1" customWidth="1"/>
    <col min="1798" max="2045" width="11.42578125" style="321"/>
    <col min="2046" max="2046" width="3.140625" style="321" customWidth="1"/>
    <col min="2047" max="2047" width="36" style="321" customWidth="1"/>
    <col min="2048" max="2048" width="21" style="321" bestFit="1" customWidth="1"/>
    <col min="2049" max="2049" width="21" style="321" customWidth="1"/>
    <col min="2050" max="2051" width="21" style="321" bestFit="1" customWidth="1"/>
    <col min="2052" max="2052" width="21" style="321" customWidth="1"/>
    <col min="2053" max="2053" width="21" style="321" bestFit="1" customWidth="1"/>
    <col min="2054" max="2301" width="11.42578125" style="321"/>
    <col min="2302" max="2302" width="3.140625" style="321" customWidth="1"/>
    <col min="2303" max="2303" width="36" style="321" customWidth="1"/>
    <col min="2304" max="2304" width="21" style="321" bestFit="1" customWidth="1"/>
    <col min="2305" max="2305" width="21" style="321" customWidth="1"/>
    <col min="2306" max="2307" width="21" style="321" bestFit="1" customWidth="1"/>
    <col min="2308" max="2308" width="21" style="321" customWidth="1"/>
    <col min="2309" max="2309" width="21" style="321" bestFit="1" customWidth="1"/>
    <col min="2310" max="2557" width="11.42578125" style="321"/>
    <col min="2558" max="2558" width="3.140625" style="321" customWidth="1"/>
    <col min="2559" max="2559" width="36" style="321" customWidth="1"/>
    <col min="2560" max="2560" width="21" style="321" bestFit="1" customWidth="1"/>
    <col min="2561" max="2561" width="21" style="321" customWidth="1"/>
    <col min="2562" max="2563" width="21" style="321" bestFit="1" customWidth="1"/>
    <col min="2564" max="2564" width="21" style="321" customWidth="1"/>
    <col min="2565" max="2565" width="21" style="321" bestFit="1" customWidth="1"/>
    <col min="2566" max="2813" width="11.42578125" style="321"/>
    <col min="2814" max="2814" width="3.140625" style="321" customWidth="1"/>
    <col min="2815" max="2815" width="36" style="321" customWidth="1"/>
    <col min="2816" max="2816" width="21" style="321" bestFit="1" customWidth="1"/>
    <col min="2817" max="2817" width="21" style="321" customWidth="1"/>
    <col min="2818" max="2819" width="21" style="321" bestFit="1" customWidth="1"/>
    <col min="2820" max="2820" width="21" style="321" customWidth="1"/>
    <col min="2821" max="2821" width="21" style="321" bestFit="1" customWidth="1"/>
    <col min="2822" max="3069" width="11.42578125" style="321"/>
    <col min="3070" max="3070" width="3.140625" style="321" customWidth="1"/>
    <col min="3071" max="3071" width="36" style="321" customWidth="1"/>
    <col min="3072" max="3072" width="21" style="321" bestFit="1" customWidth="1"/>
    <col min="3073" max="3073" width="21" style="321" customWidth="1"/>
    <col min="3074" max="3075" width="21" style="321" bestFit="1" customWidth="1"/>
    <col min="3076" max="3076" width="21" style="321" customWidth="1"/>
    <col min="3077" max="3077" width="21" style="321" bestFit="1" customWidth="1"/>
    <col min="3078" max="3325" width="11.42578125" style="321"/>
    <col min="3326" max="3326" width="3.140625" style="321" customWidth="1"/>
    <col min="3327" max="3327" width="36" style="321" customWidth="1"/>
    <col min="3328" max="3328" width="21" style="321" bestFit="1" customWidth="1"/>
    <col min="3329" max="3329" width="21" style="321" customWidth="1"/>
    <col min="3330" max="3331" width="21" style="321" bestFit="1" customWidth="1"/>
    <col min="3332" max="3332" width="21" style="321" customWidth="1"/>
    <col min="3333" max="3333" width="21" style="321" bestFit="1" customWidth="1"/>
    <col min="3334" max="3581" width="11.42578125" style="321"/>
    <col min="3582" max="3582" width="3.140625" style="321" customWidth="1"/>
    <col min="3583" max="3583" width="36" style="321" customWidth="1"/>
    <col min="3584" max="3584" width="21" style="321" bestFit="1" customWidth="1"/>
    <col min="3585" max="3585" width="21" style="321" customWidth="1"/>
    <col min="3586" max="3587" width="21" style="321" bestFit="1" customWidth="1"/>
    <col min="3588" max="3588" width="21" style="321" customWidth="1"/>
    <col min="3589" max="3589" width="21" style="321" bestFit="1" customWidth="1"/>
    <col min="3590" max="3837" width="11.42578125" style="321"/>
    <col min="3838" max="3838" width="3.140625" style="321" customWidth="1"/>
    <col min="3839" max="3839" width="36" style="321" customWidth="1"/>
    <col min="3840" max="3840" width="21" style="321" bestFit="1" customWidth="1"/>
    <col min="3841" max="3841" width="21" style="321" customWidth="1"/>
    <col min="3842" max="3843" width="21" style="321" bestFit="1" customWidth="1"/>
    <col min="3844" max="3844" width="21" style="321" customWidth="1"/>
    <col min="3845" max="3845" width="21" style="321" bestFit="1" customWidth="1"/>
    <col min="3846" max="4093" width="11.42578125" style="321"/>
    <col min="4094" max="4094" width="3.140625" style="321" customWidth="1"/>
    <col min="4095" max="4095" width="36" style="321" customWidth="1"/>
    <col min="4096" max="4096" width="21" style="321" bestFit="1" customWidth="1"/>
    <col min="4097" max="4097" width="21" style="321" customWidth="1"/>
    <col min="4098" max="4099" width="21" style="321" bestFit="1" customWidth="1"/>
    <col min="4100" max="4100" width="21" style="321" customWidth="1"/>
    <col min="4101" max="4101" width="21" style="321" bestFit="1" customWidth="1"/>
    <col min="4102" max="4349" width="11.42578125" style="321"/>
    <col min="4350" max="4350" width="3.140625" style="321" customWidth="1"/>
    <col min="4351" max="4351" width="36" style="321" customWidth="1"/>
    <col min="4352" max="4352" width="21" style="321" bestFit="1" customWidth="1"/>
    <col min="4353" max="4353" width="21" style="321" customWidth="1"/>
    <col min="4354" max="4355" width="21" style="321" bestFit="1" customWidth="1"/>
    <col min="4356" max="4356" width="21" style="321" customWidth="1"/>
    <col min="4357" max="4357" width="21" style="321" bestFit="1" customWidth="1"/>
    <col min="4358" max="4605" width="11.42578125" style="321"/>
    <col min="4606" max="4606" width="3.140625" style="321" customWidth="1"/>
    <col min="4607" max="4607" width="36" style="321" customWidth="1"/>
    <col min="4608" max="4608" width="21" style="321" bestFit="1" customWidth="1"/>
    <col min="4609" max="4609" width="21" style="321" customWidth="1"/>
    <col min="4610" max="4611" width="21" style="321" bestFit="1" customWidth="1"/>
    <col min="4612" max="4612" width="21" style="321" customWidth="1"/>
    <col min="4613" max="4613" width="21" style="321" bestFit="1" customWidth="1"/>
    <col min="4614" max="4861" width="11.42578125" style="321"/>
    <col min="4862" max="4862" width="3.140625" style="321" customWidth="1"/>
    <col min="4863" max="4863" width="36" style="321" customWidth="1"/>
    <col min="4864" max="4864" width="21" style="321" bestFit="1" customWidth="1"/>
    <col min="4865" max="4865" width="21" style="321" customWidth="1"/>
    <col min="4866" max="4867" width="21" style="321" bestFit="1" customWidth="1"/>
    <col min="4868" max="4868" width="21" style="321" customWidth="1"/>
    <col min="4869" max="4869" width="21" style="321" bestFit="1" customWidth="1"/>
    <col min="4870" max="5117" width="11.42578125" style="321"/>
    <col min="5118" max="5118" width="3.140625" style="321" customWidth="1"/>
    <col min="5119" max="5119" width="36" style="321" customWidth="1"/>
    <col min="5120" max="5120" width="21" style="321" bestFit="1" customWidth="1"/>
    <col min="5121" max="5121" width="21" style="321" customWidth="1"/>
    <col min="5122" max="5123" width="21" style="321" bestFit="1" customWidth="1"/>
    <col min="5124" max="5124" width="21" style="321" customWidth="1"/>
    <col min="5125" max="5125" width="21" style="321" bestFit="1" customWidth="1"/>
    <col min="5126" max="5373" width="11.42578125" style="321"/>
    <col min="5374" max="5374" width="3.140625" style="321" customWidth="1"/>
    <col min="5375" max="5375" width="36" style="321" customWidth="1"/>
    <col min="5376" max="5376" width="21" style="321" bestFit="1" customWidth="1"/>
    <col min="5377" max="5377" width="21" style="321" customWidth="1"/>
    <col min="5378" max="5379" width="21" style="321" bestFit="1" customWidth="1"/>
    <col min="5380" max="5380" width="21" style="321" customWidth="1"/>
    <col min="5381" max="5381" width="21" style="321" bestFit="1" customWidth="1"/>
    <col min="5382" max="5629" width="11.42578125" style="321"/>
    <col min="5630" max="5630" width="3.140625" style="321" customWidth="1"/>
    <col min="5631" max="5631" width="36" style="321" customWidth="1"/>
    <col min="5632" max="5632" width="21" style="321" bestFit="1" customWidth="1"/>
    <col min="5633" max="5633" width="21" style="321" customWidth="1"/>
    <col min="5634" max="5635" width="21" style="321" bestFit="1" customWidth="1"/>
    <col min="5636" max="5636" width="21" style="321" customWidth="1"/>
    <col min="5637" max="5637" width="21" style="321" bestFit="1" customWidth="1"/>
    <col min="5638" max="5885" width="11.42578125" style="321"/>
    <col min="5886" max="5886" width="3.140625" style="321" customWidth="1"/>
    <col min="5887" max="5887" width="36" style="321" customWidth="1"/>
    <col min="5888" max="5888" width="21" style="321" bestFit="1" customWidth="1"/>
    <col min="5889" max="5889" width="21" style="321" customWidth="1"/>
    <col min="5890" max="5891" width="21" style="321" bestFit="1" customWidth="1"/>
    <col min="5892" max="5892" width="21" style="321" customWidth="1"/>
    <col min="5893" max="5893" width="21" style="321" bestFit="1" customWidth="1"/>
    <col min="5894" max="6141" width="11.42578125" style="321"/>
    <col min="6142" max="6142" width="3.140625" style="321" customWidth="1"/>
    <col min="6143" max="6143" width="36" style="321" customWidth="1"/>
    <col min="6144" max="6144" width="21" style="321" bestFit="1" customWidth="1"/>
    <col min="6145" max="6145" width="21" style="321" customWidth="1"/>
    <col min="6146" max="6147" width="21" style="321" bestFit="1" customWidth="1"/>
    <col min="6148" max="6148" width="21" style="321" customWidth="1"/>
    <col min="6149" max="6149" width="21" style="321" bestFit="1" customWidth="1"/>
    <col min="6150" max="6397" width="11.42578125" style="321"/>
    <col min="6398" max="6398" width="3.140625" style="321" customWidth="1"/>
    <col min="6399" max="6399" width="36" style="321" customWidth="1"/>
    <col min="6400" max="6400" width="21" style="321" bestFit="1" customWidth="1"/>
    <col min="6401" max="6401" width="21" style="321" customWidth="1"/>
    <col min="6402" max="6403" width="21" style="321" bestFit="1" customWidth="1"/>
    <col min="6404" max="6404" width="21" style="321" customWidth="1"/>
    <col min="6405" max="6405" width="21" style="321" bestFit="1" customWidth="1"/>
    <col min="6406" max="6653" width="11.42578125" style="321"/>
    <col min="6654" max="6654" width="3.140625" style="321" customWidth="1"/>
    <col min="6655" max="6655" width="36" style="321" customWidth="1"/>
    <col min="6656" max="6656" width="21" style="321" bestFit="1" customWidth="1"/>
    <col min="6657" max="6657" width="21" style="321" customWidth="1"/>
    <col min="6658" max="6659" width="21" style="321" bestFit="1" customWidth="1"/>
    <col min="6660" max="6660" width="21" style="321" customWidth="1"/>
    <col min="6661" max="6661" width="21" style="321" bestFit="1" customWidth="1"/>
    <col min="6662" max="6909" width="11.42578125" style="321"/>
    <col min="6910" max="6910" width="3.140625" style="321" customWidth="1"/>
    <col min="6911" max="6911" width="36" style="321" customWidth="1"/>
    <col min="6912" max="6912" width="21" style="321" bestFit="1" customWidth="1"/>
    <col min="6913" max="6913" width="21" style="321" customWidth="1"/>
    <col min="6914" max="6915" width="21" style="321" bestFit="1" customWidth="1"/>
    <col min="6916" max="6916" width="21" style="321" customWidth="1"/>
    <col min="6917" max="6917" width="21" style="321" bestFit="1" customWidth="1"/>
    <col min="6918" max="7165" width="11.42578125" style="321"/>
    <col min="7166" max="7166" width="3.140625" style="321" customWidth="1"/>
    <col min="7167" max="7167" width="36" style="321" customWidth="1"/>
    <col min="7168" max="7168" width="21" style="321" bestFit="1" customWidth="1"/>
    <col min="7169" max="7169" width="21" style="321" customWidth="1"/>
    <col min="7170" max="7171" width="21" style="321" bestFit="1" customWidth="1"/>
    <col min="7172" max="7172" width="21" style="321" customWidth="1"/>
    <col min="7173" max="7173" width="21" style="321" bestFit="1" customWidth="1"/>
    <col min="7174" max="7421" width="11.42578125" style="321"/>
    <col min="7422" max="7422" width="3.140625" style="321" customWidth="1"/>
    <col min="7423" max="7423" width="36" style="321" customWidth="1"/>
    <col min="7424" max="7424" width="21" style="321" bestFit="1" customWidth="1"/>
    <col min="7425" max="7425" width="21" style="321" customWidth="1"/>
    <col min="7426" max="7427" width="21" style="321" bestFit="1" customWidth="1"/>
    <col min="7428" max="7428" width="21" style="321" customWidth="1"/>
    <col min="7429" max="7429" width="21" style="321" bestFit="1" customWidth="1"/>
    <col min="7430" max="7677" width="11.42578125" style="321"/>
    <col min="7678" max="7678" width="3.140625" style="321" customWidth="1"/>
    <col min="7679" max="7679" width="36" style="321" customWidth="1"/>
    <col min="7680" max="7680" width="21" style="321" bestFit="1" customWidth="1"/>
    <col min="7681" max="7681" width="21" style="321" customWidth="1"/>
    <col min="7682" max="7683" width="21" style="321" bestFit="1" customWidth="1"/>
    <col min="7684" max="7684" width="21" style="321" customWidth="1"/>
    <col min="7685" max="7685" width="21" style="321" bestFit="1" customWidth="1"/>
    <col min="7686" max="7933" width="11.42578125" style="321"/>
    <col min="7934" max="7934" width="3.140625" style="321" customWidth="1"/>
    <col min="7935" max="7935" width="36" style="321" customWidth="1"/>
    <col min="7936" max="7936" width="21" style="321" bestFit="1" customWidth="1"/>
    <col min="7937" max="7937" width="21" style="321" customWidth="1"/>
    <col min="7938" max="7939" width="21" style="321" bestFit="1" customWidth="1"/>
    <col min="7940" max="7940" width="21" style="321" customWidth="1"/>
    <col min="7941" max="7941" width="21" style="321" bestFit="1" customWidth="1"/>
    <col min="7942" max="8189" width="11.42578125" style="321"/>
    <col min="8190" max="8190" width="3.140625" style="321" customWidth="1"/>
    <col min="8191" max="8191" width="36" style="321" customWidth="1"/>
    <col min="8192" max="8192" width="21" style="321" bestFit="1" customWidth="1"/>
    <col min="8193" max="8193" width="21" style="321" customWidth="1"/>
    <col min="8194" max="8195" width="21" style="321" bestFit="1" customWidth="1"/>
    <col min="8196" max="8196" width="21" style="321" customWidth="1"/>
    <col min="8197" max="8197" width="21" style="321" bestFit="1" customWidth="1"/>
    <col min="8198" max="8445" width="11.42578125" style="321"/>
    <col min="8446" max="8446" width="3.140625" style="321" customWidth="1"/>
    <col min="8447" max="8447" width="36" style="321" customWidth="1"/>
    <col min="8448" max="8448" width="21" style="321" bestFit="1" customWidth="1"/>
    <col min="8449" max="8449" width="21" style="321" customWidth="1"/>
    <col min="8450" max="8451" width="21" style="321" bestFit="1" customWidth="1"/>
    <col min="8452" max="8452" width="21" style="321" customWidth="1"/>
    <col min="8453" max="8453" width="21" style="321" bestFit="1" customWidth="1"/>
    <col min="8454" max="8701" width="11.42578125" style="321"/>
    <col min="8702" max="8702" width="3.140625" style="321" customWidth="1"/>
    <col min="8703" max="8703" width="36" style="321" customWidth="1"/>
    <col min="8704" max="8704" width="21" style="321" bestFit="1" customWidth="1"/>
    <col min="8705" max="8705" width="21" style="321" customWidth="1"/>
    <col min="8706" max="8707" width="21" style="321" bestFit="1" customWidth="1"/>
    <col min="8708" max="8708" width="21" style="321" customWidth="1"/>
    <col min="8709" max="8709" width="21" style="321" bestFit="1" customWidth="1"/>
    <col min="8710" max="8957" width="11.42578125" style="321"/>
    <col min="8958" max="8958" width="3.140625" style="321" customWidth="1"/>
    <col min="8959" max="8959" width="36" style="321" customWidth="1"/>
    <col min="8960" max="8960" width="21" style="321" bestFit="1" customWidth="1"/>
    <col min="8961" max="8961" width="21" style="321" customWidth="1"/>
    <col min="8962" max="8963" width="21" style="321" bestFit="1" customWidth="1"/>
    <col min="8964" max="8964" width="21" style="321" customWidth="1"/>
    <col min="8965" max="8965" width="21" style="321" bestFit="1" customWidth="1"/>
    <col min="8966" max="9213" width="11.42578125" style="321"/>
    <col min="9214" max="9214" width="3.140625" style="321" customWidth="1"/>
    <col min="9215" max="9215" width="36" style="321" customWidth="1"/>
    <col min="9216" max="9216" width="21" style="321" bestFit="1" customWidth="1"/>
    <col min="9217" max="9217" width="21" style="321" customWidth="1"/>
    <col min="9218" max="9219" width="21" style="321" bestFit="1" customWidth="1"/>
    <col min="9220" max="9220" width="21" style="321" customWidth="1"/>
    <col min="9221" max="9221" width="21" style="321" bestFit="1" customWidth="1"/>
    <col min="9222" max="9469" width="11.42578125" style="321"/>
    <col min="9470" max="9470" width="3.140625" style="321" customWidth="1"/>
    <col min="9471" max="9471" width="36" style="321" customWidth="1"/>
    <col min="9472" max="9472" width="21" style="321" bestFit="1" customWidth="1"/>
    <col min="9473" max="9473" width="21" style="321" customWidth="1"/>
    <col min="9474" max="9475" width="21" style="321" bestFit="1" customWidth="1"/>
    <col min="9476" max="9476" width="21" style="321" customWidth="1"/>
    <col min="9477" max="9477" width="21" style="321" bestFit="1" customWidth="1"/>
    <col min="9478" max="9725" width="11.42578125" style="321"/>
    <col min="9726" max="9726" width="3.140625" style="321" customWidth="1"/>
    <col min="9727" max="9727" width="36" style="321" customWidth="1"/>
    <col min="9728" max="9728" width="21" style="321" bestFit="1" customWidth="1"/>
    <col min="9729" max="9729" width="21" style="321" customWidth="1"/>
    <col min="9730" max="9731" width="21" style="321" bestFit="1" customWidth="1"/>
    <col min="9732" max="9732" width="21" style="321" customWidth="1"/>
    <col min="9733" max="9733" width="21" style="321" bestFit="1" customWidth="1"/>
    <col min="9734" max="9981" width="11.42578125" style="321"/>
    <col min="9982" max="9982" width="3.140625" style="321" customWidth="1"/>
    <col min="9983" max="9983" width="36" style="321" customWidth="1"/>
    <col min="9984" max="9984" width="21" style="321" bestFit="1" customWidth="1"/>
    <col min="9985" max="9985" width="21" style="321" customWidth="1"/>
    <col min="9986" max="9987" width="21" style="321" bestFit="1" customWidth="1"/>
    <col min="9988" max="9988" width="21" style="321" customWidth="1"/>
    <col min="9989" max="9989" width="21" style="321" bestFit="1" customWidth="1"/>
    <col min="9990" max="10237" width="11.42578125" style="321"/>
    <col min="10238" max="10238" width="3.140625" style="321" customWidth="1"/>
    <col min="10239" max="10239" width="36" style="321" customWidth="1"/>
    <col min="10240" max="10240" width="21" style="321" bestFit="1" customWidth="1"/>
    <col min="10241" max="10241" width="21" style="321" customWidth="1"/>
    <col min="10242" max="10243" width="21" style="321" bestFit="1" customWidth="1"/>
    <col min="10244" max="10244" width="21" style="321" customWidth="1"/>
    <col min="10245" max="10245" width="21" style="321" bestFit="1" customWidth="1"/>
    <col min="10246" max="10493" width="11.42578125" style="321"/>
    <col min="10494" max="10494" width="3.140625" style="321" customWidth="1"/>
    <col min="10495" max="10495" width="36" style="321" customWidth="1"/>
    <col min="10496" max="10496" width="21" style="321" bestFit="1" customWidth="1"/>
    <col min="10497" max="10497" width="21" style="321" customWidth="1"/>
    <col min="10498" max="10499" width="21" style="321" bestFit="1" customWidth="1"/>
    <col min="10500" max="10500" width="21" style="321" customWidth="1"/>
    <col min="10501" max="10501" width="21" style="321" bestFit="1" customWidth="1"/>
    <col min="10502" max="10749" width="11.42578125" style="321"/>
    <col min="10750" max="10750" width="3.140625" style="321" customWidth="1"/>
    <col min="10751" max="10751" width="36" style="321" customWidth="1"/>
    <col min="10752" max="10752" width="21" style="321" bestFit="1" customWidth="1"/>
    <col min="10753" max="10753" width="21" style="321" customWidth="1"/>
    <col min="10754" max="10755" width="21" style="321" bestFit="1" customWidth="1"/>
    <col min="10756" max="10756" width="21" style="321" customWidth="1"/>
    <col min="10757" max="10757" width="21" style="321" bestFit="1" customWidth="1"/>
    <col min="10758" max="11005" width="11.42578125" style="321"/>
    <col min="11006" max="11006" width="3.140625" style="321" customWidth="1"/>
    <col min="11007" max="11007" width="36" style="321" customWidth="1"/>
    <col min="11008" max="11008" width="21" style="321" bestFit="1" customWidth="1"/>
    <col min="11009" max="11009" width="21" style="321" customWidth="1"/>
    <col min="11010" max="11011" width="21" style="321" bestFit="1" customWidth="1"/>
    <col min="11012" max="11012" width="21" style="321" customWidth="1"/>
    <col min="11013" max="11013" width="21" style="321" bestFit="1" customWidth="1"/>
    <col min="11014" max="11261" width="11.42578125" style="321"/>
    <col min="11262" max="11262" width="3.140625" style="321" customWidth="1"/>
    <col min="11263" max="11263" width="36" style="321" customWidth="1"/>
    <col min="11264" max="11264" width="21" style="321" bestFit="1" customWidth="1"/>
    <col min="11265" max="11265" width="21" style="321" customWidth="1"/>
    <col min="11266" max="11267" width="21" style="321" bestFit="1" customWidth="1"/>
    <col min="11268" max="11268" width="21" style="321" customWidth="1"/>
    <col min="11269" max="11269" width="21" style="321" bestFit="1" customWidth="1"/>
    <col min="11270" max="11517" width="11.42578125" style="321"/>
    <col min="11518" max="11518" width="3.140625" style="321" customWidth="1"/>
    <col min="11519" max="11519" width="36" style="321" customWidth="1"/>
    <col min="11520" max="11520" width="21" style="321" bestFit="1" customWidth="1"/>
    <col min="11521" max="11521" width="21" style="321" customWidth="1"/>
    <col min="11522" max="11523" width="21" style="321" bestFit="1" customWidth="1"/>
    <col min="11524" max="11524" width="21" style="321" customWidth="1"/>
    <col min="11525" max="11525" width="21" style="321" bestFit="1" customWidth="1"/>
    <col min="11526" max="11773" width="11.42578125" style="321"/>
    <col min="11774" max="11774" width="3.140625" style="321" customWidth="1"/>
    <col min="11775" max="11775" width="36" style="321" customWidth="1"/>
    <col min="11776" max="11776" width="21" style="321" bestFit="1" customWidth="1"/>
    <col min="11777" max="11777" width="21" style="321" customWidth="1"/>
    <col min="11778" max="11779" width="21" style="321" bestFit="1" customWidth="1"/>
    <col min="11780" max="11780" width="21" style="321" customWidth="1"/>
    <col min="11781" max="11781" width="21" style="321" bestFit="1" customWidth="1"/>
    <col min="11782" max="12029" width="11.42578125" style="321"/>
    <col min="12030" max="12030" width="3.140625" style="321" customWidth="1"/>
    <col min="12031" max="12031" width="36" style="321" customWidth="1"/>
    <col min="12032" max="12032" width="21" style="321" bestFit="1" customWidth="1"/>
    <col min="12033" max="12033" width="21" style="321" customWidth="1"/>
    <col min="12034" max="12035" width="21" style="321" bestFit="1" customWidth="1"/>
    <col min="12036" max="12036" width="21" style="321" customWidth="1"/>
    <col min="12037" max="12037" width="21" style="321" bestFit="1" customWidth="1"/>
    <col min="12038" max="12285" width="11.42578125" style="321"/>
    <col min="12286" max="12286" width="3.140625" style="321" customWidth="1"/>
    <col min="12287" max="12287" width="36" style="321" customWidth="1"/>
    <col min="12288" max="12288" width="21" style="321" bestFit="1" customWidth="1"/>
    <col min="12289" max="12289" width="21" style="321" customWidth="1"/>
    <col min="12290" max="12291" width="21" style="321" bestFit="1" customWidth="1"/>
    <col min="12292" max="12292" width="21" style="321" customWidth="1"/>
    <col min="12293" max="12293" width="21" style="321" bestFit="1" customWidth="1"/>
    <col min="12294" max="12541" width="11.42578125" style="321"/>
    <col min="12542" max="12542" width="3.140625" style="321" customWidth="1"/>
    <col min="12543" max="12543" width="36" style="321" customWidth="1"/>
    <col min="12544" max="12544" width="21" style="321" bestFit="1" customWidth="1"/>
    <col min="12545" max="12545" width="21" style="321" customWidth="1"/>
    <col min="12546" max="12547" width="21" style="321" bestFit="1" customWidth="1"/>
    <col min="12548" max="12548" width="21" style="321" customWidth="1"/>
    <col min="12549" max="12549" width="21" style="321" bestFit="1" customWidth="1"/>
    <col min="12550" max="12797" width="11.42578125" style="321"/>
    <col min="12798" max="12798" width="3.140625" style="321" customWidth="1"/>
    <col min="12799" max="12799" width="36" style="321" customWidth="1"/>
    <col min="12800" max="12800" width="21" style="321" bestFit="1" customWidth="1"/>
    <col min="12801" max="12801" width="21" style="321" customWidth="1"/>
    <col min="12802" max="12803" width="21" style="321" bestFit="1" customWidth="1"/>
    <col min="12804" max="12804" width="21" style="321" customWidth="1"/>
    <col min="12805" max="12805" width="21" style="321" bestFit="1" customWidth="1"/>
    <col min="12806" max="13053" width="11.42578125" style="321"/>
    <col min="13054" max="13054" width="3.140625" style="321" customWidth="1"/>
    <col min="13055" max="13055" width="36" style="321" customWidth="1"/>
    <col min="13056" max="13056" width="21" style="321" bestFit="1" customWidth="1"/>
    <col min="13057" max="13057" width="21" style="321" customWidth="1"/>
    <col min="13058" max="13059" width="21" style="321" bestFit="1" customWidth="1"/>
    <col min="13060" max="13060" width="21" style="321" customWidth="1"/>
    <col min="13061" max="13061" width="21" style="321" bestFit="1" customWidth="1"/>
    <col min="13062" max="13309" width="11.42578125" style="321"/>
    <col min="13310" max="13310" width="3.140625" style="321" customWidth="1"/>
    <col min="13311" max="13311" width="36" style="321" customWidth="1"/>
    <col min="13312" max="13312" width="21" style="321" bestFit="1" customWidth="1"/>
    <col min="13313" max="13313" width="21" style="321" customWidth="1"/>
    <col min="13314" max="13315" width="21" style="321" bestFit="1" customWidth="1"/>
    <col min="13316" max="13316" width="21" style="321" customWidth="1"/>
    <col min="13317" max="13317" width="21" style="321" bestFit="1" customWidth="1"/>
    <col min="13318" max="13565" width="11.42578125" style="321"/>
    <col min="13566" max="13566" width="3.140625" style="321" customWidth="1"/>
    <col min="13567" max="13567" width="36" style="321" customWidth="1"/>
    <col min="13568" max="13568" width="21" style="321" bestFit="1" customWidth="1"/>
    <col min="13569" max="13569" width="21" style="321" customWidth="1"/>
    <col min="13570" max="13571" width="21" style="321" bestFit="1" customWidth="1"/>
    <col min="13572" max="13572" width="21" style="321" customWidth="1"/>
    <col min="13573" max="13573" width="21" style="321" bestFit="1" customWidth="1"/>
    <col min="13574" max="13821" width="11.42578125" style="321"/>
    <col min="13822" max="13822" width="3.140625" style="321" customWidth="1"/>
    <col min="13823" max="13823" width="36" style="321" customWidth="1"/>
    <col min="13824" max="13824" width="21" style="321" bestFit="1" customWidth="1"/>
    <col min="13825" max="13825" width="21" style="321" customWidth="1"/>
    <col min="13826" max="13827" width="21" style="321" bestFit="1" customWidth="1"/>
    <col min="13828" max="13828" width="21" style="321" customWidth="1"/>
    <col min="13829" max="13829" width="21" style="321" bestFit="1" customWidth="1"/>
    <col min="13830" max="14077" width="11.42578125" style="321"/>
    <col min="14078" max="14078" width="3.140625" style="321" customWidth="1"/>
    <col min="14079" max="14079" width="36" style="321" customWidth="1"/>
    <col min="14080" max="14080" width="21" style="321" bestFit="1" customWidth="1"/>
    <col min="14081" max="14081" width="21" style="321" customWidth="1"/>
    <col min="14082" max="14083" width="21" style="321" bestFit="1" customWidth="1"/>
    <col min="14084" max="14084" width="21" style="321" customWidth="1"/>
    <col min="14085" max="14085" width="21" style="321" bestFit="1" customWidth="1"/>
    <col min="14086" max="14333" width="11.42578125" style="321"/>
    <col min="14334" max="14334" width="3.140625" style="321" customWidth="1"/>
    <col min="14335" max="14335" width="36" style="321" customWidth="1"/>
    <col min="14336" max="14336" width="21" style="321" bestFit="1" customWidth="1"/>
    <col min="14337" max="14337" width="21" style="321" customWidth="1"/>
    <col min="14338" max="14339" width="21" style="321" bestFit="1" customWidth="1"/>
    <col min="14340" max="14340" width="21" style="321" customWidth="1"/>
    <col min="14341" max="14341" width="21" style="321" bestFit="1" customWidth="1"/>
    <col min="14342" max="14589" width="11.42578125" style="321"/>
    <col min="14590" max="14590" width="3.140625" style="321" customWidth="1"/>
    <col min="14591" max="14591" width="36" style="321" customWidth="1"/>
    <col min="14592" max="14592" width="21" style="321" bestFit="1" customWidth="1"/>
    <col min="14593" max="14593" width="21" style="321" customWidth="1"/>
    <col min="14594" max="14595" width="21" style="321" bestFit="1" customWidth="1"/>
    <col min="14596" max="14596" width="21" style="321" customWidth="1"/>
    <col min="14597" max="14597" width="21" style="321" bestFit="1" customWidth="1"/>
    <col min="14598" max="14845" width="11.42578125" style="321"/>
    <col min="14846" max="14846" width="3.140625" style="321" customWidth="1"/>
    <col min="14847" max="14847" width="36" style="321" customWidth="1"/>
    <col min="14848" max="14848" width="21" style="321" bestFit="1" customWidth="1"/>
    <col min="14849" max="14849" width="21" style="321" customWidth="1"/>
    <col min="14850" max="14851" width="21" style="321" bestFit="1" customWidth="1"/>
    <col min="14852" max="14852" width="21" style="321" customWidth="1"/>
    <col min="14853" max="14853" width="21" style="321" bestFit="1" customWidth="1"/>
    <col min="14854" max="15101" width="11.42578125" style="321"/>
    <col min="15102" max="15102" width="3.140625" style="321" customWidth="1"/>
    <col min="15103" max="15103" width="36" style="321" customWidth="1"/>
    <col min="15104" max="15104" width="21" style="321" bestFit="1" customWidth="1"/>
    <col min="15105" max="15105" width="21" style="321" customWidth="1"/>
    <col min="15106" max="15107" width="21" style="321" bestFit="1" customWidth="1"/>
    <col min="15108" max="15108" width="21" style="321" customWidth="1"/>
    <col min="15109" max="15109" width="21" style="321" bestFit="1" customWidth="1"/>
    <col min="15110" max="15357" width="11.42578125" style="321"/>
    <col min="15358" max="15358" width="3.140625" style="321" customWidth="1"/>
    <col min="15359" max="15359" width="36" style="321" customWidth="1"/>
    <col min="15360" max="15360" width="21" style="321" bestFit="1" customWidth="1"/>
    <col min="15361" max="15361" width="21" style="321" customWidth="1"/>
    <col min="15362" max="15363" width="21" style="321" bestFit="1" customWidth="1"/>
    <col min="15364" max="15364" width="21" style="321" customWidth="1"/>
    <col min="15365" max="15365" width="21" style="321" bestFit="1" customWidth="1"/>
    <col min="15366" max="15613" width="11.42578125" style="321"/>
    <col min="15614" max="15614" width="3.140625" style="321" customWidth="1"/>
    <col min="15615" max="15615" width="36" style="321" customWidth="1"/>
    <col min="15616" max="15616" width="21" style="321" bestFit="1" customWidth="1"/>
    <col min="15617" max="15617" width="21" style="321" customWidth="1"/>
    <col min="15618" max="15619" width="21" style="321" bestFit="1" customWidth="1"/>
    <col min="15620" max="15620" width="21" style="321" customWidth="1"/>
    <col min="15621" max="15621" width="21" style="321" bestFit="1" customWidth="1"/>
    <col min="15622" max="15869" width="11.42578125" style="321"/>
    <col min="15870" max="15870" width="3.140625" style="321" customWidth="1"/>
    <col min="15871" max="15871" width="36" style="321" customWidth="1"/>
    <col min="15872" max="15872" width="21" style="321" bestFit="1" customWidth="1"/>
    <col min="15873" max="15873" width="21" style="321" customWidth="1"/>
    <col min="15874" max="15875" width="21" style="321" bestFit="1" customWidth="1"/>
    <col min="15876" max="15876" width="21" style="321" customWidth="1"/>
    <col min="15877" max="15877" width="21" style="321" bestFit="1" customWidth="1"/>
    <col min="15878" max="16125" width="11.42578125" style="321"/>
    <col min="16126" max="16126" width="3.140625" style="321" customWidth="1"/>
    <col min="16127" max="16127" width="36" style="321" customWidth="1"/>
    <col min="16128" max="16128" width="21" style="321" bestFit="1" customWidth="1"/>
    <col min="16129" max="16129" width="21" style="321" customWidth="1"/>
    <col min="16130" max="16131" width="21" style="321" bestFit="1" customWidth="1"/>
    <col min="16132" max="16132" width="21" style="321" customWidth="1"/>
    <col min="16133" max="16133" width="21" style="321" bestFit="1" customWidth="1"/>
    <col min="16134" max="16384" width="11.42578125" style="321"/>
  </cols>
  <sheetData>
    <row r="1" spans="1:5" ht="15.75" thickBot="1" x14ac:dyDescent="0.3">
      <c r="A1" s="319" t="s">
        <v>391</v>
      </c>
      <c r="B1" s="320"/>
      <c r="C1" s="320"/>
      <c r="D1" s="320"/>
      <c r="E1" s="320"/>
    </row>
    <row r="2" spans="1:5" ht="15.75" thickBot="1" x14ac:dyDescent="0.3">
      <c r="A2" s="322" t="s">
        <v>1</v>
      </c>
      <c r="B2" s="323"/>
      <c r="C2" s="323"/>
      <c r="D2" s="323"/>
      <c r="E2" s="323"/>
    </row>
    <row r="3" spans="1:5" ht="15.75" thickBot="1" x14ac:dyDescent="0.3">
      <c r="A3" s="324" t="s">
        <v>2</v>
      </c>
      <c r="B3" s="325"/>
      <c r="C3" s="325"/>
      <c r="D3" s="325"/>
      <c r="E3" s="325"/>
    </row>
    <row r="4" spans="1:5" ht="15.75" thickBot="1" x14ac:dyDescent="0.3"/>
    <row r="5" spans="1:5" ht="15.75" thickBot="1" x14ac:dyDescent="0.3">
      <c r="A5" s="326" t="s">
        <v>3</v>
      </c>
      <c r="B5" s="327"/>
      <c r="C5" s="327"/>
      <c r="D5" s="327"/>
      <c r="E5" s="328"/>
    </row>
    <row r="6" spans="1:5" ht="15.75" thickBot="1" x14ac:dyDescent="0.3">
      <c r="A6" s="329" t="s">
        <v>4</v>
      </c>
      <c r="B6" s="289">
        <v>17</v>
      </c>
      <c r="C6" s="290"/>
      <c r="D6" s="290"/>
      <c r="E6" s="290"/>
    </row>
    <row r="7" spans="1:5" ht="15.75" thickBot="1" x14ac:dyDescent="0.3">
      <c r="A7" s="329" t="s">
        <v>5</v>
      </c>
      <c r="B7" s="274" t="s">
        <v>157</v>
      </c>
      <c r="C7" s="275"/>
      <c r="D7" s="275"/>
      <c r="E7" s="275"/>
    </row>
    <row r="8" spans="1:5" ht="15.75" thickBot="1" x14ac:dyDescent="0.3">
      <c r="A8" s="329" t="s">
        <v>6</v>
      </c>
      <c r="B8" s="168" t="s">
        <v>405</v>
      </c>
      <c r="C8" s="170"/>
      <c r="D8" s="170"/>
      <c r="E8" s="170"/>
    </row>
    <row r="9" spans="1:5" ht="15.75" thickBot="1" x14ac:dyDescent="0.3">
      <c r="A9" s="329" t="s">
        <v>7</v>
      </c>
      <c r="B9" s="169">
        <v>43118</v>
      </c>
      <c r="C9" s="170"/>
      <c r="D9" s="170"/>
      <c r="E9" s="170"/>
    </row>
    <row r="10" spans="1:5" ht="15.75" thickBot="1" x14ac:dyDescent="0.3">
      <c r="A10" s="329" t="s">
        <v>8</v>
      </c>
      <c r="B10" s="307"/>
      <c r="C10" s="308"/>
      <c r="D10" s="308"/>
      <c r="E10" s="308"/>
    </row>
    <row r="11" spans="1:5" ht="15.75" thickBot="1" x14ac:dyDescent="0.3"/>
    <row r="12" spans="1:5" ht="15.75" customHeight="1" thickBot="1" x14ac:dyDescent="0.3">
      <c r="A12" s="330"/>
      <c r="B12" s="326" t="s">
        <v>392</v>
      </c>
      <c r="C12" s="328"/>
      <c r="D12" s="327" t="s">
        <v>393</v>
      </c>
      <c r="E12" s="328"/>
    </row>
    <row r="13" spans="1:5" ht="57" thickBot="1" x14ac:dyDescent="0.3">
      <c r="A13" s="331" t="s">
        <v>394</v>
      </c>
      <c r="B13" s="332" t="s">
        <v>395</v>
      </c>
      <c r="C13" s="332" t="s">
        <v>396</v>
      </c>
      <c r="D13" s="332" t="s">
        <v>397</v>
      </c>
      <c r="E13" s="332" t="s">
        <v>398</v>
      </c>
    </row>
    <row r="14" spans="1:5" ht="35.25" thickTop="1" thickBot="1" x14ac:dyDescent="0.3">
      <c r="A14" s="333" t="s">
        <v>399</v>
      </c>
      <c r="B14" s="334">
        <f>SUM(B15:B21)</f>
        <v>0</v>
      </c>
      <c r="C14" s="334">
        <f t="shared" ref="C14:E14" si="0">SUM(C15:C21)</f>
        <v>0</v>
      </c>
      <c r="D14" s="334">
        <f t="shared" si="0"/>
        <v>0</v>
      </c>
      <c r="E14" s="335">
        <f t="shared" si="0"/>
        <v>0</v>
      </c>
    </row>
    <row r="15" spans="1:5" ht="15.75" thickBot="1" x14ac:dyDescent="0.3">
      <c r="A15" s="336"/>
      <c r="B15" s="337"/>
      <c r="C15" s="337"/>
      <c r="D15" s="337"/>
      <c r="E15" s="338"/>
    </row>
    <row r="16" spans="1:5" ht="15.75" thickBot="1" x14ac:dyDescent="0.3">
      <c r="A16" s="336"/>
      <c r="B16" s="337"/>
      <c r="C16" s="337"/>
      <c r="D16" s="337"/>
      <c r="E16" s="338"/>
    </row>
    <row r="17" spans="1:5" ht="15.75" thickBot="1" x14ac:dyDescent="0.3">
      <c r="A17" s="336"/>
      <c r="B17" s="337"/>
      <c r="C17" s="337"/>
      <c r="D17" s="337"/>
      <c r="E17" s="338"/>
    </row>
    <row r="18" spans="1:5" ht="15.75" thickBot="1" x14ac:dyDescent="0.3">
      <c r="A18" s="336"/>
      <c r="B18" s="337"/>
      <c r="C18" s="337"/>
      <c r="D18" s="337"/>
      <c r="E18" s="338"/>
    </row>
    <row r="19" spans="1:5" ht="15.75" thickBot="1" x14ac:dyDescent="0.3">
      <c r="A19" s="336"/>
      <c r="B19" s="337"/>
      <c r="C19" s="337"/>
      <c r="D19" s="337"/>
      <c r="E19" s="338"/>
    </row>
    <row r="20" spans="1:5" ht="15.75" thickBot="1" x14ac:dyDescent="0.3">
      <c r="A20" s="336"/>
      <c r="B20" s="337"/>
      <c r="C20" s="337"/>
      <c r="D20" s="337"/>
      <c r="E20" s="338"/>
    </row>
    <row r="21" spans="1:5" ht="15.75" thickBot="1" x14ac:dyDescent="0.3">
      <c r="A21" s="339"/>
      <c r="B21" s="340"/>
      <c r="C21" s="340"/>
      <c r="D21" s="340"/>
      <c r="E21" s="341"/>
    </row>
    <row r="22" spans="1:5" ht="35.25" thickTop="1" thickBot="1" x14ac:dyDescent="0.3">
      <c r="A22" s="333" t="s">
        <v>400</v>
      </c>
      <c r="B22" s="334">
        <f>SUM(B23:B29)</f>
        <v>0</v>
      </c>
      <c r="C22" s="334">
        <f t="shared" ref="C22:E22" si="1">SUM(C23:C29)</f>
        <v>0</v>
      </c>
      <c r="D22" s="334">
        <f t="shared" si="1"/>
        <v>0</v>
      </c>
      <c r="E22" s="335">
        <f t="shared" si="1"/>
        <v>0</v>
      </c>
    </row>
    <row r="23" spans="1:5" ht="15.75" thickBot="1" x14ac:dyDescent="0.3">
      <c r="A23" s="336"/>
      <c r="B23" s="337"/>
      <c r="C23" s="337"/>
      <c r="D23" s="337"/>
      <c r="E23" s="338"/>
    </row>
    <row r="24" spans="1:5" ht="15.75" thickBot="1" x14ac:dyDescent="0.3">
      <c r="A24" s="336"/>
      <c r="B24" s="337"/>
      <c r="C24" s="337"/>
      <c r="D24" s="337"/>
      <c r="E24" s="338"/>
    </row>
    <row r="25" spans="1:5" ht="15.75" thickBot="1" x14ac:dyDescent="0.3">
      <c r="A25" s="336"/>
      <c r="B25" s="337"/>
      <c r="C25" s="337"/>
      <c r="D25" s="337"/>
      <c r="E25" s="338"/>
    </row>
    <row r="26" spans="1:5" ht="15.75" thickBot="1" x14ac:dyDescent="0.3">
      <c r="A26" s="336"/>
      <c r="B26" s="337"/>
      <c r="C26" s="337"/>
      <c r="D26" s="337"/>
      <c r="E26" s="338"/>
    </row>
    <row r="27" spans="1:5" ht="15.75" thickBot="1" x14ac:dyDescent="0.3">
      <c r="A27" s="336"/>
      <c r="B27" s="337"/>
      <c r="C27" s="337"/>
      <c r="D27" s="337"/>
      <c r="E27" s="338"/>
    </row>
    <row r="28" spans="1:5" ht="15.75" thickBot="1" x14ac:dyDescent="0.3">
      <c r="A28" s="336"/>
      <c r="B28" s="337"/>
      <c r="C28" s="337"/>
      <c r="D28" s="337"/>
      <c r="E28" s="338"/>
    </row>
    <row r="29" spans="1:5" ht="15.75" thickBot="1" x14ac:dyDescent="0.3">
      <c r="A29" s="339"/>
      <c r="B29" s="340"/>
      <c r="C29" s="340"/>
      <c r="D29" s="340"/>
      <c r="E29" s="341"/>
    </row>
    <row r="30" spans="1:5" ht="35.25" thickTop="1" thickBot="1" x14ac:dyDescent="0.3">
      <c r="A30" s="333" t="s">
        <v>401</v>
      </c>
      <c r="B30" s="334">
        <f>SUM(B31:B37)</f>
        <v>0</v>
      </c>
      <c r="C30" s="334">
        <f t="shared" ref="C30:E30" si="2">SUM(C31:C37)</f>
        <v>0</v>
      </c>
      <c r="D30" s="334">
        <f t="shared" si="2"/>
        <v>0</v>
      </c>
      <c r="E30" s="335">
        <f t="shared" si="2"/>
        <v>0</v>
      </c>
    </row>
    <row r="31" spans="1:5" ht="15.75" thickBot="1" x14ac:dyDescent="0.3">
      <c r="A31" s="336"/>
      <c r="B31" s="337"/>
      <c r="C31" s="337"/>
      <c r="D31" s="337"/>
      <c r="E31" s="338"/>
    </row>
    <row r="32" spans="1:5" ht="15.75" thickBot="1" x14ac:dyDescent="0.3">
      <c r="A32" s="336"/>
      <c r="B32" s="337"/>
      <c r="C32" s="337"/>
      <c r="D32" s="337"/>
      <c r="E32" s="338"/>
    </row>
    <row r="33" spans="1:5" ht="15.75" thickBot="1" x14ac:dyDescent="0.3">
      <c r="A33" s="336"/>
      <c r="B33" s="337"/>
      <c r="C33" s="337"/>
      <c r="D33" s="337"/>
      <c r="E33" s="338"/>
    </row>
    <row r="34" spans="1:5" ht="15.75" thickBot="1" x14ac:dyDescent="0.3">
      <c r="A34" s="336"/>
      <c r="B34" s="337"/>
      <c r="C34" s="337"/>
      <c r="D34" s="337"/>
      <c r="E34" s="338"/>
    </row>
    <row r="35" spans="1:5" ht="15.75" thickBot="1" x14ac:dyDescent="0.3">
      <c r="A35" s="336"/>
      <c r="B35" s="337"/>
      <c r="C35" s="337"/>
      <c r="D35" s="337"/>
      <c r="E35" s="338"/>
    </row>
    <row r="36" spans="1:5" ht="15.75" thickBot="1" x14ac:dyDescent="0.3">
      <c r="A36" s="336"/>
      <c r="B36" s="337"/>
      <c r="C36" s="337"/>
      <c r="D36" s="337"/>
      <c r="E36" s="338"/>
    </row>
    <row r="37" spans="1:5" ht="15.75" thickBot="1" x14ac:dyDescent="0.3">
      <c r="A37" s="339"/>
      <c r="B37" s="340"/>
      <c r="C37" s="340"/>
      <c r="D37" s="340"/>
      <c r="E37" s="341"/>
    </row>
    <row r="38" spans="1:5" ht="24" thickTop="1" thickBot="1" x14ac:dyDescent="0.3">
      <c r="A38" s="342" t="s">
        <v>402</v>
      </c>
      <c r="B38" s="343"/>
      <c r="C38" s="343"/>
      <c r="D38" s="343"/>
      <c r="E38" s="344"/>
    </row>
    <row r="39" spans="1:5" ht="16.5" thickTop="1" thickBot="1" x14ac:dyDescent="0.3">
      <c r="A39" s="342" t="s">
        <v>403</v>
      </c>
      <c r="B39" s="343"/>
      <c r="C39" s="343"/>
      <c r="D39" s="343"/>
      <c r="E39" s="344"/>
    </row>
    <row r="40" spans="1:5" ht="16.5" thickTop="1" thickBot="1" x14ac:dyDescent="0.3">
      <c r="A40" s="342" t="s">
        <v>404</v>
      </c>
      <c r="B40" s="343"/>
      <c r="C40" s="343"/>
      <c r="D40" s="343"/>
      <c r="E40" s="344"/>
    </row>
    <row r="41" spans="1:5" ht="16.5" thickTop="1" thickBot="1" x14ac:dyDescent="0.3">
      <c r="A41" s="345" t="s">
        <v>355</v>
      </c>
      <c r="B41" s="346">
        <f>SUM(B14,B22,B30,B38:B40)</f>
        <v>0</v>
      </c>
      <c r="C41" s="346">
        <f t="shared" ref="C41:E41" si="3">SUM(C14,C22,C30,C38:C40)</f>
        <v>0</v>
      </c>
      <c r="D41" s="346">
        <f t="shared" si="3"/>
        <v>0</v>
      </c>
      <c r="E41" s="346">
        <f t="shared" si="3"/>
        <v>0</v>
      </c>
    </row>
  </sheetData>
  <mergeCells count="9">
    <mergeCell ref="B10:E10"/>
    <mergeCell ref="B12:C12"/>
    <mergeCell ref="D12:E12"/>
    <mergeCell ref="A1:E1"/>
    <mergeCell ref="A2:E2"/>
    <mergeCell ref="A3:E3"/>
    <mergeCell ref="A5:E5"/>
    <mergeCell ref="B6:E6"/>
    <mergeCell ref="B7:E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topLeftCell="A10" zoomScale="85" zoomScaleNormal="85" workbookViewId="0">
      <selection activeCell="D15" sqref="D15"/>
    </sheetView>
  </sheetViews>
  <sheetFormatPr baseColWidth="10" defaultRowHeight="14.25" x14ac:dyDescent="0.2"/>
  <cols>
    <col min="1" max="1" width="41.85546875" style="88" customWidth="1"/>
    <col min="2" max="2" width="68.7109375" style="88" customWidth="1"/>
    <col min="3" max="6" width="18.85546875" style="88" customWidth="1"/>
    <col min="7" max="7" width="14.5703125" style="87" bestFit="1" customWidth="1"/>
    <col min="8" max="256" width="11.42578125" style="88"/>
    <col min="257" max="257" width="41.85546875" style="88" customWidth="1"/>
    <col min="258" max="258" width="68.7109375" style="88" customWidth="1"/>
    <col min="259" max="262" width="18.85546875" style="88" customWidth="1"/>
    <col min="263" max="512" width="11.42578125" style="88"/>
    <col min="513" max="513" width="41.85546875" style="88" customWidth="1"/>
    <col min="514" max="514" width="68.7109375" style="88" customWidth="1"/>
    <col min="515" max="518" width="18.85546875" style="88" customWidth="1"/>
    <col min="519" max="768" width="11.42578125" style="88"/>
    <col min="769" max="769" width="41.85546875" style="88" customWidth="1"/>
    <col min="770" max="770" width="68.7109375" style="88" customWidth="1"/>
    <col min="771" max="774" width="18.85546875" style="88" customWidth="1"/>
    <col min="775" max="1024" width="11.42578125" style="88"/>
    <col min="1025" max="1025" width="41.85546875" style="88" customWidth="1"/>
    <col min="1026" max="1026" width="68.7109375" style="88" customWidth="1"/>
    <col min="1027" max="1030" width="18.85546875" style="88" customWidth="1"/>
    <col min="1031" max="1280" width="11.42578125" style="88"/>
    <col min="1281" max="1281" width="41.85546875" style="88" customWidth="1"/>
    <col min="1282" max="1282" width="68.7109375" style="88" customWidth="1"/>
    <col min="1283" max="1286" width="18.85546875" style="88" customWidth="1"/>
    <col min="1287" max="1536" width="11.42578125" style="88"/>
    <col min="1537" max="1537" width="41.85546875" style="88" customWidth="1"/>
    <col min="1538" max="1538" width="68.7109375" style="88" customWidth="1"/>
    <col min="1539" max="1542" width="18.85546875" style="88" customWidth="1"/>
    <col min="1543" max="1792" width="11.42578125" style="88"/>
    <col min="1793" max="1793" width="41.85546875" style="88" customWidth="1"/>
    <col min="1794" max="1794" width="68.7109375" style="88" customWidth="1"/>
    <col min="1795" max="1798" width="18.85546875" style="88" customWidth="1"/>
    <col min="1799" max="2048" width="11.42578125" style="88"/>
    <col min="2049" max="2049" width="41.85546875" style="88" customWidth="1"/>
    <col min="2050" max="2050" width="68.7109375" style="88" customWidth="1"/>
    <col min="2051" max="2054" width="18.85546875" style="88" customWidth="1"/>
    <col min="2055" max="2304" width="11.42578125" style="88"/>
    <col min="2305" max="2305" width="41.85546875" style="88" customWidth="1"/>
    <col min="2306" max="2306" width="68.7109375" style="88" customWidth="1"/>
    <col min="2307" max="2310" width="18.85546875" style="88" customWidth="1"/>
    <col min="2311" max="2560" width="11.42578125" style="88"/>
    <col min="2561" max="2561" width="41.85546875" style="88" customWidth="1"/>
    <col min="2562" max="2562" width="68.7109375" style="88" customWidth="1"/>
    <col min="2563" max="2566" width="18.85546875" style="88" customWidth="1"/>
    <col min="2567" max="2816" width="11.42578125" style="88"/>
    <col min="2817" max="2817" width="41.85546875" style="88" customWidth="1"/>
    <col min="2818" max="2818" width="68.7109375" style="88" customWidth="1"/>
    <col min="2819" max="2822" width="18.85546875" style="88" customWidth="1"/>
    <col min="2823" max="3072" width="11.42578125" style="88"/>
    <col min="3073" max="3073" width="41.85546875" style="88" customWidth="1"/>
    <col min="3074" max="3074" width="68.7109375" style="88" customWidth="1"/>
    <col min="3075" max="3078" width="18.85546875" style="88" customWidth="1"/>
    <col min="3079" max="3328" width="11.42578125" style="88"/>
    <col min="3329" max="3329" width="41.85546875" style="88" customWidth="1"/>
    <col min="3330" max="3330" width="68.7109375" style="88" customWidth="1"/>
    <col min="3331" max="3334" width="18.85546875" style="88" customWidth="1"/>
    <col min="3335" max="3584" width="11.42578125" style="88"/>
    <col min="3585" max="3585" width="41.85546875" style="88" customWidth="1"/>
    <col min="3586" max="3586" width="68.7109375" style="88" customWidth="1"/>
    <col min="3587" max="3590" width="18.85546875" style="88" customWidth="1"/>
    <col min="3591" max="3840" width="11.42578125" style="88"/>
    <col min="3841" max="3841" width="41.85546875" style="88" customWidth="1"/>
    <col min="3842" max="3842" width="68.7109375" style="88" customWidth="1"/>
    <col min="3843" max="3846" width="18.85546875" style="88" customWidth="1"/>
    <col min="3847" max="4096" width="11.42578125" style="88"/>
    <col min="4097" max="4097" width="41.85546875" style="88" customWidth="1"/>
    <col min="4098" max="4098" width="68.7109375" style="88" customWidth="1"/>
    <col min="4099" max="4102" width="18.85546875" style="88" customWidth="1"/>
    <col min="4103" max="4352" width="11.42578125" style="88"/>
    <col min="4353" max="4353" width="41.85546875" style="88" customWidth="1"/>
    <col min="4354" max="4354" width="68.7109375" style="88" customWidth="1"/>
    <col min="4355" max="4358" width="18.85546875" style="88" customWidth="1"/>
    <col min="4359" max="4608" width="11.42578125" style="88"/>
    <col min="4609" max="4609" width="41.85546875" style="88" customWidth="1"/>
    <col min="4610" max="4610" width="68.7109375" style="88" customWidth="1"/>
    <col min="4611" max="4614" width="18.85546875" style="88" customWidth="1"/>
    <col min="4615" max="4864" width="11.42578125" style="88"/>
    <col min="4865" max="4865" width="41.85546875" style="88" customWidth="1"/>
    <col min="4866" max="4866" width="68.7109375" style="88" customWidth="1"/>
    <col min="4867" max="4870" width="18.85546875" style="88" customWidth="1"/>
    <col min="4871" max="5120" width="11.42578125" style="88"/>
    <col min="5121" max="5121" width="41.85546875" style="88" customWidth="1"/>
    <col min="5122" max="5122" width="68.7109375" style="88" customWidth="1"/>
    <col min="5123" max="5126" width="18.85546875" style="88" customWidth="1"/>
    <col min="5127" max="5376" width="11.42578125" style="88"/>
    <col min="5377" max="5377" width="41.85546875" style="88" customWidth="1"/>
    <col min="5378" max="5378" width="68.7109375" style="88" customWidth="1"/>
    <col min="5379" max="5382" width="18.85546875" style="88" customWidth="1"/>
    <col min="5383" max="5632" width="11.42578125" style="88"/>
    <col min="5633" max="5633" width="41.85546875" style="88" customWidth="1"/>
    <col min="5634" max="5634" width="68.7109375" style="88" customWidth="1"/>
    <col min="5635" max="5638" width="18.85546875" style="88" customWidth="1"/>
    <col min="5639" max="5888" width="11.42578125" style="88"/>
    <col min="5889" max="5889" width="41.85546875" style="88" customWidth="1"/>
    <col min="5890" max="5890" width="68.7109375" style="88" customWidth="1"/>
    <col min="5891" max="5894" width="18.85546875" style="88" customWidth="1"/>
    <col min="5895" max="6144" width="11.42578125" style="88"/>
    <col min="6145" max="6145" width="41.85546875" style="88" customWidth="1"/>
    <col min="6146" max="6146" width="68.7109375" style="88" customWidth="1"/>
    <col min="6147" max="6150" width="18.85546875" style="88" customWidth="1"/>
    <col min="6151" max="6400" width="11.42578125" style="88"/>
    <col min="6401" max="6401" width="41.85546875" style="88" customWidth="1"/>
    <col min="6402" max="6402" width="68.7109375" style="88" customWidth="1"/>
    <col min="6403" max="6406" width="18.85546875" style="88" customWidth="1"/>
    <col min="6407" max="6656" width="11.42578125" style="88"/>
    <col min="6657" max="6657" width="41.85546875" style="88" customWidth="1"/>
    <col min="6658" max="6658" width="68.7109375" style="88" customWidth="1"/>
    <col min="6659" max="6662" width="18.85546875" style="88" customWidth="1"/>
    <col min="6663" max="6912" width="11.42578125" style="88"/>
    <col min="6913" max="6913" width="41.85546875" style="88" customWidth="1"/>
    <col min="6914" max="6914" width="68.7109375" style="88" customWidth="1"/>
    <col min="6915" max="6918" width="18.85546875" style="88" customWidth="1"/>
    <col min="6919" max="7168" width="11.42578125" style="88"/>
    <col min="7169" max="7169" width="41.85546875" style="88" customWidth="1"/>
    <col min="7170" max="7170" width="68.7109375" style="88" customWidth="1"/>
    <col min="7171" max="7174" width="18.85546875" style="88" customWidth="1"/>
    <col min="7175" max="7424" width="11.42578125" style="88"/>
    <col min="7425" max="7425" width="41.85546875" style="88" customWidth="1"/>
    <col min="7426" max="7426" width="68.7109375" style="88" customWidth="1"/>
    <col min="7427" max="7430" width="18.85546875" style="88" customWidth="1"/>
    <col min="7431" max="7680" width="11.42578125" style="88"/>
    <col min="7681" max="7681" width="41.85546875" style="88" customWidth="1"/>
    <col min="7682" max="7682" width="68.7109375" style="88" customWidth="1"/>
    <col min="7683" max="7686" width="18.85546875" style="88" customWidth="1"/>
    <col min="7687" max="7936" width="11.42578125" style="88"/>
    <col min="7937" max="7937" width="41.85546875" style="88" customWidth="1"/>
    <col min="7938" max="7938" width="68.7109375" style="88" customWidth="1"/>
    <col min="7939" max="7942" width="18.85546875" style="88" customWidth="1"/>
    <col min="7943" max="8192" width="11.42578125" style="88"/>
    <col min="8193" max="8193" width="41.85546875" style="88" customWidth="1"/>
    <col min="8194" max="8194" width="68.7109375" style="88" customWidth="1"/>
    <col min="8195" max="8198" width="18.85546875" style="88" customWidth="1"/>
    <col min="8199" max="8448" width="11.42578125" style="88"/>
    <col min="8449" max="8449" width="41.85546875" style="88" customWidth="1"/>
    <col min="8450" max="8450" width="68.7109375" style="88" customWidth="1"/>
    <col min="8451" max="8454" width="18.85546875" style="88" customWidth="1"/>
    <col min="8455" max="8704" width="11.42578125" style="88"/>
    <col min="8705" max="8705" width="41.85546875" style="88" customWidth="1"/>
    <col min="8706" max="8706" width="68.7109375" style="88" customWidth="1"/>
    <col min="8707" max="8710" width="18.85546875" style="88" customWidth="1"/>
    <col min="8711" max="8960" width="11.42578125" style="88"/>
    <col min="8961" max="8961" width="41.85546875" style="88" customWidth="1"/>
    <col min="8962" max="8962" width="68.7109375" style="88" customWidth="1"/>
    <col min="8963" max="8966" width="18.85546875" style="88" customWidth="1"/>
    <col min="8967" max="9216" width="11.42578125" style="88"/>
    <col min="9217" max="9217" width="41.85546875" style="88" customWidth="1"/>
    <col min="9218" max="9218" width="68.7109375" style="88" customWidth="1"/>
    <col min="9219" max="9222" width="18.85546875" style="88" customWidth="1"/>
    <col min="9223" max="9472" width="11.42578125" style="88"/>
    <col min="9473" max="9473" width="41.85546875" style="88" customWidth="1"/>
    <col min="9474" max="9474" width="68.7109375" style="88" customWidth="1"/>
    <col min="9475" max="9478" width="18.85546875" style="88" customWidth="1"/>
    <col min="9479" max="9728" width="11.42578125" style="88"/>
    <col min="9729" max="9729" width="41.85546875" style="88" customWidth="1"/>
    <col min="9730" max="9730" width="68.7109375" style="88" customWidth="1"/>
    <col min="9731" max="9734" width="18.85546875" style="88" customWidth="1"/>
    <col min="9735" max="9984" width="11.42578125" style="88"/>
    <col min="9985" max="9985" width="41.85546875" style="88" customWidth="1"/>
    <col min="9986" max="9986" width="68.7109375" style="88" customWidth="1"/>
    <col min="9987" max="9990" width="18.85546875" style="88" customWidth="1"/>
    <col min="9991" max="10240" width="11.42578125" style="88"/>
    <col min="10241" max="10241" width="41.85546875" style="88" customWidth="1"/>
    <col min="10242" max="10242" width="68.7109375" style="88" customWidth="1"/>
    <col min="10243" max="10246" width="18.85546875" style="88" customWidth="1"/>
    <col min="10247" max="10496" width="11.42578125" style="88"/>
    <col min="10497" max="10497" width="41.85546875" style="88" customWidth="1"/>
    <col min="10498" max="10498" width="68.7109375" style="88" customWidth="1"/>
    <col min="10499" max="10502" width="18.85546875" style="88" customWidth="1"/>
    <col min="10503" max="10752" width="11.42578125" style="88"/>
    <col min="10753" max="10753" width="41.85546875" style="88" customWidth="1"/>
    <col min="10754" max="10754" width="68.7109375" style="88" customWidth="1"/>
    <col min="10755" max="10758" width="18.85546875" style="88" customWidth="1"/>
    <col min="10759" max="11008" width="11.42578125" style="88"/>
    <col min="11009" max="11009" width="41.85546875" style="88" customWidth="1"/>
    <col min="11010" max="11010" width="68.7109375" style="88" customWidth="1"/>
    <col min="11011" max="11014" width="18.85546875" style="88" customWidth="1"/>
    <col min="11015" max="11264" width="11.42578125" style="88"/>
    <col min="11265" max="11265" width="41.85546875" style="88" customWidth="1"/>
    <col min="11266" max="11266" width="68.7109375" style="88" customWidth="1"/>
    <col min="11267" max="11270" width="18.85546875" style="88" customWidth="1"/>
    <col min="11271" max="11520" width="11.42578125" style="88"/>
    <col min="11521" max="11521" width="41.85546875" style="88" customWidth="1"/>
    <col min="11522" max="11522" width="68.7109375" style="88" customWidth="1"/>
    <col min="11523" max="11526" width="18.85546875" style="88" customWidth="1"/>
    <col min="11527" max="11776" width="11.42578125" style="88"/>
    <col min="11777" max="11777" width="41.85546875" style="88" customWidth="1"/>
    <col min="11778" max="11778" width="68.7109375" style="88" customWidth="1"/>
    <col min="11779" max="11782" width="18.85546875" style="88" customWidth="1"/>
    <col min="11783" max="12032" width="11.42578125" style="88"/>
    <col min="12033" max="12033" width="41.85546875" style="88" customWidth="1"/>
    <col min="12034" max="12034" width="68.7109375" style="88" customWidth="1"/>
    <col min="12035" max="12038" width="18.85546875" style="88" customWidth="1"/>
    <col min="12039" max="12288" width="11.42578125" style="88"/>
    <col min="12289" max="12289" width="41.85546875" style="88" customWidth="1"/>
    <col min="12290" max="12290" width="68.7109375" style="88" customWidth="1"/>
    <col min="12291" max="12294" width="18.85546875" style="88" customWidth="1"/>
    <col min="12295" max="12544" width="11.42578125" style="88"/>
    <col min="12545" max="12545" width="41.85546875" style="88" customWidth="1"/>
    <col min="12546" max="12546" width="68.7109375" style="88" customWidth="1"/>
    <col min="12547" max="12550" width="18.85546875" style="88" customWidth="1"/>
    <col min="12551" max="12800" width="11.42578125" style="88"/>
    <col min="12801" max="12801" width="41.85546875" style="88" customWidth="1"/>
    <col min="12802" max="12802" width="68.7109375" style="88" customWidth="1"/>
    <col min="12803" max="12806" width="18.85546875" style="88" customWidth="1"/>
    <col min="12807" max="13056" width="11.42578125" style="88"/>
    <col min="13057" max="13057" width="41.85546875" style="88" customWidth="1"/>
    <col min="13058" max="13058" width="68.7109375" style="88" customWidth="1"/>
    <col min="13059" max="13062" width="18.85546875" style="88" customWidth="1"/>
    <col min="13063" max="13312" width="11.42578125" style="88"/>
    <col min="13313" max="13313" width="41.85546875" style="88" customWidth="1"/>
    <col min="13314" max="13314" width="68.7109375" style="88" customWidth="1"/>
    <col min="13315" max="13318" width="18.85546875" style="88" customWidth="1"/>
    <col min="13319" max="13568" width="11.42578125" style="88"/>
    <col min="13569" max="13569" width="41.85546875" style="88" customWidth="1"/>
    <col min="13570" max="13570" width="68.7109375" style="88" customWidth="1"/>
    <col min="13571" max="13574" width="18.85546875" style="88" customWidth="1"/>
    <col min="13575" max="13824" width="11.42578125" style="88"/>
    <col min="13825" max="13825" width="41.85546875" style="88" customWidth="1"/>
    <col min="13826" max="13826" width="68.7109375" style="88" customWidth="1"/>
    <col min="13827" max="13830" width="18.85546875" style="88" customWidth="1"/>
    <col min="13831" max="14080" width="11.42578125" style="88"/>
    <col min="14081" max="14081" width="41.85546875" style="88" customWidth="1"/>
    <col min="14082" max="14082" width="68.7109375" style="88" customWidth="1"/>
    <col min="14083" max="14086" width="18.85546875" style="88" customWidth="1"/>
    <col min="14087" max="14336" width="11.42578125" style="88"/>
    <col min="14337" max="14337" width="41.85546875" style="88" customWidth="1"/>
    <col min="14338" max="14338" width="68.7109375" style="88" customWidth="1"/>
    <col min="14339" max="14342" width="18.85546875" style="88" customWidth="1"/>
    <col min="14343" max="14592" width="11.42578125" style="88"/>
    <col min="14593" max="14593" width="41.85546875" style="88" customWidth="1"/>
    <col min="14594" max="14594" width="68.7109375" style="88" customWidth="1"/>
    <col min="14595" max="14598" width="18.85546875" style="88" customWidth="1"/>
    <col min="14599" max="14848" width="11.42578125" style="88"/>
    <col min="14849" max="14849" width="41.85546875" style="88" customWidth="1"/>
    <col min="14850" max="14850" width="68.7109375" style="88" customWidth="1"/>
    <col min="14851" max="14854" width="18.85546875" style="88" customWidth="1"/>
    <col min="14855" max="15104" width="11.42578125" style="88"/>
    <col min="15105" max="15105" width="41.85546875" style="88" customWidth="1"/>
    <col min="15106" max="15106" width="68.7109375" style="88" customWidth="1"/>
    <col min="15107" max="15110" width="18.85546875" style="88" customWidth="1"/>
    <col min="15111" max="15360" width="11.42578125" style="88"/>
    <col min="15361" max="15361" width="41.85546875" style="88" customWidth="1"/>
    <col min="15362" max="15362" width="68.7109375" style="88" customWidth="1"/>
    <col min="15363" max="15366" width="18.85546875" style="88" customWidth="1"/>
    <col min="15367" max="15616" width="11.42578125" style="88"/>
    <col min="15617" max="15617" width="41.85546875" style="88" customWidth="1"/>
    <col min="15618" max="15618" width="68.7109375" style="88" customWidth="1"/>
    <col min="15619" max="15622" width="18.85546875" style="88" customWidth="1"/>
    <col min="15623" max="15872" width="11.42578125" style="88"/>
    <col min="15873" max="15873" width="41.85546875" style="88" customWidth="1"/>
    <col min="15874" max="15874" width="68.7109375" style="88" customWidth="1"/>
    <col min="15875" max="15878" width="18.85546875" style="88" customWidth="1"/>
    <col min="15879" max="16128" width="11.42578125" style="88"/>
    <col min="16129" max="16129" width="41.85546875" style="88" customWidth="1"/>
    <col min="16130" max="16130" width="68.7109375" style="88" customWidth="1"/>
    <col min="16131" max="16134" width="18.85546875" style="88" customWidth="1"/>
    <col min="16135" max="16384" width="11.42578125" style="88"/>
  </cols>
  <sheetData>
    <row r="1" spans="1:6" ht="15" thickBot="1" x14ac:dyDescent="0.25">
      <c r="A1" s="210" t="s">
        <v>94</v>
      </c>
      <c r="B1" s="211"/>
      <c r="C1" s="211"/>
      <c r="D1" s="211"/>
      <c r="E1" s="211"/>
      <c r="F1" s="211"/>
    </row>
    <row r="2" spans="1:6" ht="15" thickBot="1" x14ac:dyDescent="0.25">
      <c r="A2" s="89" t="s">
        <v>1</v>
      </c>
      <c r="B2" s="90"/>
      <c r="C2" s="90"/>
      <c r="D2" s="90"/>
      <c r="E2" s="90"/>
      <c r="F2" s="90"/>
    </row>
    <row r="3" spans="1:6" ht="15" thickBot="1" x14ac:dyDescent="0.25">
      <c r="A3" s="89" t="s">
        <v>1</v>
      </c>
      <c r="B3" s="90"/>
      <c r="C3" s="90"/>
      <c r="D3" s="90"/>
      <c r="E3" s="90"/>
      <c r="F3" s="90"/>
    </row>
    <row r="4" spans="1:6" x14ac:dyDescent="0.2">
      <c r="A4" s="212" t="s">
        <v>2</v>
      </c>
      <c r="B4" s="212"/>
      <c r="C4" s="212"/>
      <c r="D4" s="212"/>
      <c r="E4" s="212"/>
      <c r="F4" s="212"/>
    </row>
    <row r="5" spans="1:6" x14ac:dyDescent="0.2">
      <c r="A5" s="91"/>
      <c r="B5" s="91"/>
    </row>
    <row r="6" spans="1:6" ht="15" thickBot="1" x14ac:dyDescent="0.25">
      <c r="A6" s="91"/>
      <c r="B6" s="91"/>
    </row>
    <row r="7" spans="1:6" ht="15" thickBot="1" x14ac:dyDescent="0.25">
      <c r="A7" s="213" t="s">
        <v>3</v>
      </c>
      <c r="B7" s="214"/>
      <c r="C7" s="214"/>
      <c r="D7" s="214"/>
      <c r="E7" s="214"/>
      <c r="F7" s="215"/>
    </row>
    <row r="8" spans="1:6" ht="15" thickBot="1" x14ac:dyDescent="0.25">
      <c r="A8" s="92" t="s">
        <v>4</v>
      </c>
      <c r="B8" s="209">
        <v>17</v>
      </c>
      <c r="C8" s="207"/>
      <c r="D8" s="207"/>
      <c r="E8" s="207"/>
      <c r="F8" s="208"/>
    </row>
    <row r="9" spans="1:6" ht="15" thickBot="1" x14ac:dyDescent="0.25">
      <c r="A9" s="92" t="s">
        <v>5</v>
      </c>
      <c r="B9" s="209" t="s">
        <v>157</v>
      </c>
      <c r="C9" s="207"/>
      <c r="D9" s="207"/>
      <c r="E9" s="207"/>
      <c r="F9" s="208"/>
    </row>
    <row r="10" spans="1:6" ht="15" thickBot="1" x14ac:dyDescent="0.25">
      <c r="A10" s="92" t="s">
        <v>6</v>
      </c>
      <c r="B10" s="206" t="s">
        <v>158</v>
      </c>
      <c r="C10" s="207"/>
      <c r="D10" s="207"/>
      <c r="E10" s="207"/>
      <c r="F10" s="208"/>
    </row>
    <row r="11" spans="1:6" ht="15" thickBot="1" x14ac:dyDescent="0.25">
      <c r="A11" s="92" t="s">
        <v>7</v>
      </c>
      <c r="B11" s="206">
        <v>43116</v>
      </c>
      <c r="C11" s="207"/>
      <c r="D11" s="207"/>
      <c r="E11" s="207"/>
      <c r="F11" s="208"/>
    </row>
    <row r="12" spans="1:6" ht="15" thickBot="1" x14ac:dyDescent="0.25">
      <c r="A12" s="92" t="s">
        <v>8</v>
      </c>
      <c r="B12" s="209"/>
      <c r="C12" s="207"/>
      <c r="D12" s="207"/>
      <c r="E12" s="207"/>
      <c r="F12" s="208"/>
    </row>
    <row r="13" spans="1:6" ht="15.75" customHeight="1" thickBot="1" x14ac:dyDescent="0.25"/>
    <row r="14" spans="1:6" ht="57.75" thickBot="1" x14ac:dyDescent="0.25">
      <c r="A14" s="93" t="s">
        <v>11</v>
      </c>
      <c r="B14" s="93" t="s">
        <v>95</v>
      </c>
      <c r="C14" s="93" t="s">
        <v>13</v>
      </c>
      <c r="D14" s="93" t="s">
        <v>14</v>
      </c>
      <c r="E14" s="93" t="s">
        <v>15</v>
      </c>
      <c r="F14" s="93">
        <v>2016</v>
      </c>
    </row>
    <row r="15" spans="1:6" ht="29.25" thickBot="1" x14ac:dyDescent="0.25">
      <c r="A15" s="94" t="s">
        <v>96</v>
      </c>
      <c r="B15" s="95" t="s">
        <v>97</v>
      </c>
      <c r="C15" s="96"/>
      <c r="D15" s="96">
        <f>56216.53+309075+4015000+146406.58</f>
        <v>4526698.1100000003</v>
      </c>
      <c r="E15" s="96"/>
      <c r="F15" s="96">
        <f>44598.47+256893.75+3965000+130836</f>
        <v>4397328.22</v>
      </c>
    </row>
    <row r="16" spans="1:6" ht="29.25" thickBot="1" x14ac:dyDescent="0.25">
      <c r="A16" s="94" t="s">
        <v>98</v>
      </c>
      <c r="B16" s="95" t="s">
        <v>99</v>
      </c>
      <c r="C16" s="96"/>
      <c r="D16" s="96">
        <v>4249593.7</v>
      </c>
      <c r="E16" s="96"/>
      <c r="F16" s="96">
        <v>4057788.22</v>
      </c>
    </row>
    <row r="17" spans="1:6" ht="15" thickBot="1" x14ac:dyDescent="0.25">
      <c r="A17" s="94" t="s">
        <v>100</v>
      </c>
      <c r="B17" s="95" t="s">
        <v>101</v>
      </c>
      <c r="C17" s="96"/>
      <c r="D17" s="96"/>
      <c r="E17" s="96"/>
      <c r="F17" s="96"/>
    </row>
    <row r="18" spans="1:6" ht="29.25" thickBot="1" x14ac:dyDescent="0.25">
      <c r="A18" s="94" t="s">
        <v>102</v>
      </c>
      <c r="B18" s="95" t="s">
        <v>103</v>
      </c>
      <c r="C18" s="96"/>
      <c r="D18" s="96"/>
      <c r="E18" s="96"/>
      <c r="F18" s="96"/>
    </row>
    <row r="19" spans="1:6" ht="15" thickBot="1" x14ac:dyDescent="0.25">
      <c r="A19" s="94">
        <v>73</v>
      </c>
      <c r="B19" s="95" t="s">
        <v>104</v>
      </c>
      <c r="C19" s="96"/>
      <c r="D19" s="96"/>
      <c r="E19" s="96"/>
      <c r="F19" s="96"/>
    </row>
    <row r="20" spans="1:6" ht="72" thickBot="1" x14ac:dyDescent="0.25">
      <c r="A20" s="94" t="s">
        <v>105</v>
      </c>
      <c r="B20" s="95" t="s">
        <v>106</v>
      </c>
      <c r="C20" s="96"/>
      <c r="D20" s="96">
        <v>-3199303.52</v>
      </c>
      <c r="E20" s="96"/>
      <c r="F20" s="96">
        <v>-3237803.67</v>
      </c>
    </row>
    <row r="21" spans="1:6" ht="15" thickBot="1" x14ac:dyDescent="0.25">
      <c r="A21" s="94">
        <v>75</v>
      </c>
      <c r="B21" s="95" t="s">
        <v>107</v>
      </c>
      <c r="C21" s="96"/>
      <c r="D21" s="96">
        <v>71721.5</v>
      </c>
      <c r="E21" s="96"/>
      <c r="F21" s="96">
        <v>71092.19</v>
      </c>
    </row>
    <row r="22" spans="1:6" ht="29.25" thickBot="1" x14ac:dyDescent="0.25">
      <c r="A22" s="94" t="s">
        <v>108</v>
      </c>
      <c r="B22" s="95" t="s">
        <v>109</v>
      </c>
      <c r="C22" s="96"/>
      <c r="D22" s="96">
        <v>-2661338.17</v>
      </c>
      <c r="E22" s="96"/>
      <c r="F22" s="96">
        <v>-2455648.29</v>
      </c>
    </row>
    <row r="23" spans="1:6" ht="43.5" thickBot="1" x14ac:dyDescent="0.25">
      <c r="A23" s="94" t="s">
        <v>110</v>
      </c>
      <c r="B23" s="95" t="s">
        <v>111</v>
      </c>
      <c r="C23" s="96"/>
      <c r="D23" s="96">
        <v>-2467956.11</v>
      </c>
      <c r="E23" s="96"/>
      <c r="F23" s="96">
        <v>-2207497.11</v>
      </c>
    </row>
    <row r="24" spans="1:6" ht="15" thickBot="1" x14ac:dyDescent="0.25">
      <c r="A24" s="94">
        <v>-68</v>
      </c>
      <c r="B24" s="95" t="s">
        <v>112</v>
      </c>
      <c r="C24" s="96"/>
      <c r="D24" s="96">
        <v>-150668.38</v>
      </c>
      <c r="E24" s="96"/>
      <c r="F24" s="96">
        <v>-142452.18</v>
      </c>
    </row>
    <row r="25" spans="1:6" ht="29.25" thickBot="1" x14ac:dyDescent="0.25">
      <c r="A25" s="94" t="s">
        <v>113</v>
      </c>
      <c r="B25" s="95" t="s">
        <v>114</v>
      </c>
      <c r="C25" s="96"/>
      <c r="D25" s="96"/>
      <c r="E25" s="96"/>
      <c r="F25" s="96"/>
    </row>
    <row r="26" spans="1:6" ht="15" thickBot="1" x14ac:dyDescent="0.25">
      <c r="A26" s="94" t="s">
        <v>115</v>
      </c>
      <c r="B26" s="95" t="s">
        <v>116</v>
      </c>
      <c r="C26" s="96"/>
      <c r="D26" s="96"/>
      <c r="E26" s="96"/>
      <c r="F26" s="96"/>
    </row>
    <row r="27" spans="1:6" ht="29.25" thickBot="1" x14ac:dyDescent="0.25">
      <c r="A27" s="94" t="s">
        <v>117</v>
      </c>
      <c r="B27" s="95" t="s">
        <v>118</v>
      </c>
      <c r="C27" s="96"/>
      <c r="D27" s="96">
        <v>-7106.85</v>
      </c>
      <c r="E27" s="96"/>
      <c r="F27" s="96">
        <v>-14519.49</v>
      </c>
    </row>
    <row r="28" spans="1:6" ht="28.5" customHeight="1" thickBot="1" x14ac:dyDescent="0.25">
      <c r="A28" s="97"/>
      <c r="B28" s="97" t="s">
        <v>119</v>
      </c>
      <c r="C28" s="98">
        <f>SUM(C15:C27)</f>
        <v>0</v>
      </c>
      <c r="D28" s="98">
        <f>SUM(D15:D27)</f>
        <v>361640.28000000119</v>
      </c>
      <c r="E28" s="98">
        <f t="shared" ref="E28:F28" si="0">SUM(E15:E27)</f>
        <v>0</v>
      </c>
      <c r="F28" s="98">
        <f t="shared" si="0"/>
        <v>468287.89000000007</v>
      </c>
    </row>
    <row r="29" spans="1:6" ht="15" thickBot="1" x14ac:dyDescent="0.25">
      <c r="A29" s="94" t="s">
        <v>120</v>
      </c>
      <c r="B29" s="95" t="s">
        <v>121</v>
      </c>
      <c r="C29" s="96"/>
      <c r="D29" s="96">
        <v>682.14</v>
      </c>
      <c r="E29" s="96"/>
      <c r="F29" s="96">
        <v>723.42</v>
      </c>
    </row>
    <row r="30" spans="1:6" ht="29.25" thickBot="1" x14ac:dyDescent="0.25">
      <c r="A30" s="94" t="s">
        <v>122</v>
      </c>
      <c r="B30" s="95" t="s">
        <v>123</v>
      </c>
      <c r="C30" s="96"/>
      <c r="D30" s="96">
        <v>-2655.15</v>
      </c>
      <c r="E30" s="96"/>
      <c r="F30" s="96">
        <v>-10661.2</v>
      </c>
    </row>
    <row r="31" spans="1:6" ht="29.25" thickBot="1" x14ac:dyDescent="0.25">
      <c r="A31" s="94" t="s">
        <v>124</v>
      </c>
      <c r="B31" s="95" t="s">
        <v>125</v>
      </c>
      <c r="C31" s="96"/>
      <c r="D31" s="96"/>
      <c r="E31" s="96"/>
      <c r="F31" s="96"/>
    </row>
    <row r="32" spans="1:6" ht="15" thickBot="1" x14ac:dyDescent="0.25">
      <c r="A32" s="94" t="s">
        <v>126</v>
      </c>
      <c r="B32" s="95" t="s">
        <v>127</v>
      </c>
      <c r="C32" s="96"/>
      <c r="D32" s="96"/>
      <c r="E32" s="96"/>
      <c r="F32" s="96"/>
    </row>
    <row r="33" spans="1:8" ht="43.5" thickBot="1" x14ac:dyDescent="0.25">
      <c r="A33" s="94" t="s">
        <v>128</v>
      </c>
      <c r="B33" s="95" t="s">
        <v>129</v>
      </c>
      <c r="C33" s="96"/>
      <c r="D33" s="96">
        <f>12545.09-507.37-890.71</f>
        <v>11147.009999999998</v>
      </c>
      <c r="E33" s="96"/>
      <c r="F33" s="96">
        <f>1995.99-1786.36</f>
        <v>209.63000000000011</v>
      </c>
    </row>
    <row r="34" spans="1:8" ht="27.75" customHeight="1" thickBot="1" x14ac:dyDescent="0.25">
      <c r="A34" s="97"/>
      <c r="B34" s="97" t="s">
        <v>130</v>
      </c>
      <c r="C34" s="98">
        <f>SUM(C29:C33)</f>
        <v>0</v>
      </c>
      <c r="D34" s="98">
        <f>SUM(D29:D33)</f>
        <v>9173.9999999999982</v>
      </c>
      <c r="E34" s="98">
        <f>SUM(E29:E33)</f>
        <v>0</v>
      </c>
      <c r="F34" s="98">
        <f>SUM(F29:F33)</f>
        <v>-9728.1500000000015</v>
      </c>
    </row>
    <row r="35" spans="1:8" ht="13.5" customHeight="1" thickBot="1" x14ac:dyDescent="0.25">
      <c r="A35" s="97"/>
      <c r="B35" s="97" t="s">
        <v>131</v>
      </c>
      <c r="C35" s="98">
        <f>SUM(C28,C34)</f>
        <v>0</v>
      </c>
      <c r="D35" s="98">
        <f>SUM(D28,D34)</f>
        <v>370814.28000000119</v>
      </c>
      <c r="E35" s="98">
        <f>SUM(E28,E34)</f>
        <v>0</v>
      </c>
      <c r="F35" s="98">
        <f>SUM(F28,F34)</f>
        <v>458559.74000000005</v>
      </c>
      <c r="H35" s="99"/>
    </row>
    <row r="36" spans="1:8" ht="15" thickBot="1" x14ac:dyDescent="0.25">
      <c r="A36" s="94" t="s">
        <v>132</v>
      </c>
      <c r="B36" s="95" t="s">
        <v>133</v>
      </c>
      <c r="C36" s="96"/>
      <c r="D36" s="96"/>
      <c r="E36" s="96"/>
      <c r="F36" s="96">
        <v>-70092.3</v>
      </c>
    </row>
    <row r="37" spans="1:8" ht="29.25" customHeight="1" thickBot="1" x14ac:dyDescent="0.25">
      <c r="A37" s="100"/>
      <c r="B37" s="100" t="s">
        <v>134</v>
      </c>
      <c r="C37" s="101">
        <f>SUM(C35:C36)</f>
        <v>0</v>
      </c>
      <c r="D37" s="101">
        <f>SUM(D35:D36)</f>
        <v>370814.28000000119</v>
      </c>
      <c r="E37" s="101">
        <f>SUM(E35:E36)</f>
        <v>0</v>
      </c>
      <c r="F37" s="101">
        <f>SUM(F35:F36)</f>
        <v>388467.44000000006</v>
      </c>
    </row>
    <row r="38" spans="1:8" ht="29.25" customHeight="1" thickTop="1" thickBot="1" x14ac:dyDescent="0.25">
      <c r="A38" s="102"/>
      <c r="B38" s="102" t="s">
        <v>135</v>
      </c>
      <c r="C38" s="103"/>
      <c r="D38" s="103"/>
      <c r="E38" s="103"/>
      <c r="F38" s="103"/>
    </row>
    <row r="39" spans="1:8" ht="15" thickBot="1" x14ac:dyDescent="0.25">
      <c r="A39" s="94" t="s">
        <v>136</v>
      </c>
      <c r="B39" s="95" t="s">
        <v>137</v>
      </c>
      <c r="C39" s="96"/>
      <c r="D39" s="96"/>
      <c r="E39" s="96"/>
      <c r="F39" s="96"/>
    </row>
    <row r="40" spans="1:8" ht="15" thickBot="1" x14ac:dyDescent="0.25">
      <c r="A40" s="94" t="s">
        <v>138</v>
      </c>
      <c r="B40" s="95" t="s">
        <v>139</v>
      </c>
      <c r="C40" s="96"/>
      <c r="D40" s="96"/>
      <c r="E40" s="96"/>
      <c r="F40" s="96"/>
    </row>
    <row r="41" spans="1:8" ht="29.25" thickBot="1" x14ac:dyDescent="0.25">
      <c r="A41" s="94" t="s">
        <v>140</v>
      </c>
      <c r="B41" s="95" t="s">
        <v>141</v>
      </c>
      <c r="C41" s="96"/>
      <c r="D41" s="96"/>
      <c r="E41" s="96"/>
      <c r="F41" s="96"/>
    </row>
    <row r="42" spans="1:8" ht="29.25" thickBot="1" x14ac:dyDescent="0.25">
      <c r="A42" s="94" t="s">
        <v>142</v>
      </c>
      <c r="B42" s="95" t="s">
        <v>143</v>
      </c>
      <c r="C42" s="96"/>
      <c r="D42" s="96"/>
      <c r="E42" s="96"/>
      <c r="F42" s="96"/>
    </row>
    <row r="43" spans="1:8" ht="43.5" thickBot="1" x14ac:dyDescent="0.25">
      <c r="A43" s="97"/>
      <c r="B43" s="97" t="s">
        <v>144</v>
      </c>
      <c r="C43" s="98">
        <f>SUM(C39:C42)</f>
        <v>0</v>
      </c>
      <c r="D43" s="98">
        <f>SUM(D39:D42)</f>
        <v>0</v>
      </c>
      <c r="E43" s="98">
        <f>SUM(E39:E42)</f>
        <v>0</v>
      </c>
      <c r="F43" s="98">
        <f>SUM(F39:F42)</f>
        <v>0</v>
      </c>
    </row>
    <row r="44" spans="1:8" ht="29.25" customHeight="1" thickBot="1" x14ac:dyDescent="0.25">
      <c r="A44" s="97"/>
      <c r="B44" s="97" t="s">
        <v>145</v>
      </c>
      <c r="C44" s="98"/>
      <c r="D44" s="98"/>
      <c r="E44" s="98"/>
      <c r="F44" s="98"/>
    </row>
    <row r="45" spans="1:8" ht="15" thickBot="1" x14ac:dyDescent="0.25">
      <c r="A45" s="94" t="s">
        <v>146</v>
      </c>
      <c r="B45" s="95" t="s">
        <v>137</v>
      </c>
      <c r="C45" s="96"/>
      <c r="D45" s="96"/>
      <c r="E45" s="96"/>
      <c r="F45" s="96"/>
    </row>
    <row r="46" spans="1:8" ht="15" thickBot="1" x14ac:dyDescent="0.25">
      <c r="A46" s="94" t="s">
        <v>147</v>
      </c>
      <c r="B46" s="95" t="s">
        <v>139</v>
      </c>
      <c r="C46" s="96"/>
      <c r="D46" s="96"/>
      <c r="E46" s="96"/>
      <c r="F46" s="96"/>
    </row>
    <row r="47" spans="1:8" ht="15" thickBot="1" x14ac:dyDescent="0.25">
      <c r="A47" s="94" t="s">
        <v>148</v>
      </c>
      <c r="B47" s="95" t="s">
        <v>141</v>
      </c>
      <c r="C47" s="96"/>
      <c r="D47" s="96"/>
      <c r="E47" s="96"/>
      <c r="F47" s="96"/>
    </row>
    <row r="48" spans="1:8" ht="15" thickBot="1" x14ac:dyDescent="0.25">
      <c r="A48" s="94" t="s">
        <v>149</v>
      </c>
      <c r="B48" s="95" t="s">
        <v>143</v>
      </c>
      <c r="C48" s="96"/>
      <c r="D48" s="96"/>
      <c r="E48" s="96"/>
      <c r="F48" s="96"/>
    </row>
    <row r="49" spans="1:6" ht="29.25" thickBot="1" x14ac:dyDescent="0.25">
      <c r="A49" s="97"/>
      <c r="B49" s="97" t="s">
        <v>150</v>
      </c>
      <c r="C49" s="98">
        <f>SUM(C45:C48)</f>
        <v>0</v>
      </c>
      <c r="D49" s="98">
        <f>SUM(D45:D48)</f>
        <v>0</v>
      </c>
      <c r="E49" s="98">
        <f>SUM(E45:E48)</f>
        <v>0</v>
      </c>
      <c r="F49" s="98">
        <f>SUM(F45:F48)</f>
        <v>0</v>
      </c>
    </row>
    <row r="50" spans="1:6" ht="43.5" thickBot="1" x14ac:dyDescent="0.25">
      <c r="A50" s="97"/>
      <c r="B50" s="97" t="s">
        <v>151</v>
      </c>
      <c r="C50" s="98">
        <f>C43+C49</f>
        <v>0</v>
      </c>
      <c r="D50" s="98">
        <f>D43+D49</f>
        <v>0</v>
      </c>
      <c r="E50" s="98">
        <f>E43+E49</f>
        <v>0</v>
      </c>
      <c r="F50" s="98">
        <f>F43+F49</f>
        <v>0</v>
      </c>
    </row>
    <row r="51" spans="1:6" ht="15" thickBot="1" x14ac:dyDescent="0.25">
      <c r="A51" s="94"/>
      <c r="B51" s="95" t="s">
        <v>152</v>
      </c>
      <c r="C51" s="96"/>
      <c r="D51" s="96"/>
      <c r="E51" s="96"/>
      <c r="F51" s="96"/>
    </row>
    <row r="52" spans="1:6" ht="15" thickBot="1" x14ac:dyDescent="0.25">
      <c r="A52" s="94"/>
      <c r="B52" s="95" t="s">
        <v>153</v>
      </c>
      <c r="C52" s="96"/>
      <c r="D52" s="96"/>
      <c r="E52" s="96"/>
      <c r="F52" s="96"/>
    </row>
    <row r="53" spans="1:6" ht="15" thickBot="1" x14ac:dyDescent="0.25">
      <c r="A53" s="94"/>
      <c r="B53" s="95" t="s">
        <v>154</v>
      </c>
      <c r="C53" s="96"/>
      <c r="D53" s="96"/>
      <c r="E53" s="96"/>
      <c r="F53" s="96"/>
    </row>
    <row r="54" spans="1:6" ht="15" thickBot="1" x14ac:dyDescent="0.25">
      <c r="A54" s="94"/>
      <c r="B54" s="95" t="s">
        <v>155</v>
      </c>
      <c r="C54" s="96"/>
      <c r="D54" s="96"/>
      <c r="E54" s="96"/>
      <c r="F54" s="96"/>
    </row>
    <row r="55" spans="1:6" ht="29.25" thickBot="1" x14ac:dyDescent="0.25">
      <c r="A55" s="97"/>
      <c r="B55" s="97" t="s">
        <v>156</v>
      </c>
      <c r="C55" s="98">
        <f>C37+C50+C51+C52+C53+C54</f>
        <v>0</v>
      </c>
      <c r="D55" s="98">
        <f>D37+D50+D51+D52+D53+D54</f>
        <v>370814.28000000119</v>
      </c>
      <c r="E55" s="98">
        <f>E37+E50+E51+E52+E53+E54</f>
        <v>0</v>
      </c>
      <c r="F55" s="98">
        <f>F37+F50+F51+F52+F53+F54</f>
        <v>388467.44000000006</v>
      </c>
    </row>
    <row r="57" spans="1:6" x14ac:dyDescent="0.2">
      <c r="D57" s="87"/>
    </row>
    <row r="58" spans="1:6" x14ac:dyDescent="0.2">
      <c r="D58" s="104"/>
    </row>
  </sheetData>
  <mergeCells count="8">
    <mergeCell ref="B11:F11"/>
    <mergeCell ref="B12:F12"/>
    <mergeCell ref="A1:F1"/>
    <mergeCell ref="A4:F4"/>
    <mergeCell ref="A7:F7"/>
    <mergeCell ref="B8:F8"/>
    <mergeCell ref="B9:F9"/>
    <mergeCell ref="B10:F10"/>
  </mergeCells>
  <pageMargins left="0.75" right="0.75" top="1" bottom="1" header="0" footer="0"/>
  <pageSetup paperSize="9" scale="47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zoomScale="110" zoomScaleNormal="110" workbookViewId="0">
      <selection activeCell="B7" sqref="B7:G10"/>
    </sheetView>
  </sheetViews>
  <sheetFormatPr baseColWidth="10" defaultRowHeight="12.75" x14ac:dyDescent="0.2"/>
  <cols>
    <col min="1" max="1" width="61.140625" style="1" customWidth="1"/>
    <col min="2" max="2" width="18.85546875" style="1" customWidth="1"/>
    <col min="3" max="5" width="16" style="1" bestFit="1" customWidth="1"/>
    <col min="6" max="6" width="16.140625" style="1" customWidth="1"/>
    <col min="7" max="7" width="14" style="1" customWidth="1"/>
    <col min="8" max="256" width="11.42578125" style="1"/>
    <col min="257" max="257" width="61.140625" style="1" customWidth="1"/>
    <col min="258" max="258" width="18.85546875" style="1" customWidth="1"/>
    <col min="259" max="259" width="12.85546875" style="1" customWidth="1"/>
    <col min="260" max="260" width="12.5703125" style="1" customWidth="1"/>
    <col min="261" max="261" width="14.42578125" style="1" customWidth="1"/>
    <col min="262" max="262" width="16.140625" style="1" customWidth="1"/>
    <col min="263" max="263" width="14" style="1" customWidth="1"/>
    <col min="264" max="512" width="11.42578125" style="1"/>
    <col min="513" max="513" width="61.140625" style="1" customWidth="1"/>
    <col min="514" max="514" width="18.85546875" style="1" customWidth="1"/>
    <col min="515" max="515" width="12.85546875" style="1" customWidth="1"/>
    <col min="516" max="516" width="12.5703125" style="1" customWidth="1"/>
    <col min="517" max="517" width="14.42578125" style="1" customWidth="1"/>
    <col min="518" max="518" width="16.140625" style="1" customWidth="1"/>
    <col min="519" max="519" width="14" style="1" customWidth="1"/>
    <col min="520" max="768" width="11.42578125" style="1"/>
    <col min="769" max="769" width="61.140625" style="1" customWidth="1"/>
    <col min="770" max="770" width="18.85546875" style="1" customWidth="1"/>
    <col min="771" max="771" width="12.85546875" style="1" customWidth="1"/>
    <col min="772" max="772" width="12.5703125" style="1" customWidth="1"/>
    <col min="773" max="773" width="14.42578125" style="1" customWidth="1"/>
    <col min="774" max="774" width="16.140625" style="1" customWidth="1"/>
    <col min="775" max="775" width="14" style="1" customWidth="1"/>
    <col min="776" max="1024" width="11.42578125" style="1"/>
    <col min="1025" max="1025" width="61.140625" style="1" customWidth="1"/>
    <col min="1026" max="1026" width="18.85546875" style="1" customWidth="1"/>
    <col min="1027" max="1027" width="12.85546875" style="1" customWidth="1"/>
    <col min="1028" max="1028" width="12.5703125" style="1" customWidth="1"/>
    <col min="1029" max="1029" width="14.42578125" style="1" customWidth="1"/>
    <col min="1030" max="1030" width="16.140625" style="1" customWidth="1"/>
    <col min="1031" max="1031" width="14" style="1" customWidth="1"/>
    <col min="1032" max="1280" width="11.42578125" style="1"/>
    <col min="1281" max="1281" width="61.140625" style="1" customWidth="1"/>
    <col min="1282" max="1282" width="18.85546875" style="1" customWidth="1"/>
    <col min="1283" max="1283" width="12.85546875" style="1" customWidth="1"/>
    <col min="1284" max="1284" width="12.5703125" style="1" customWidth="1"/>
    <col min="1285" max="1285" width="14.42578125" style="1" customWidth="1"/>
    <col min="1286" max="1286" width="16.140625" style="1" customWidth="1"/>
    <col min="1287" max="1287" width="14" style="1" customWidth="1"/>
    <col min="1288" max="1536" width="11.42578125" style="1"/>
    <col min="1537" max="1537" width="61.140625" style="1" customWidth="1"/>
    <col min="1538" max="1538" width="18.85546875" style="1" customWidth="1"/>
    <col min="1539" max="1539" width="12.85546875" style="1" customWidth="1"/>
    <col min="1540" max="1540" width="12.5703125" style="1" customWidth="1"/>
    <col min="1541" max="1541" width="14.42578125" style="1" customWidth="1"/>
    <col min="1542" max="1542" width="16.140625" style="1" customWidth="1"/>
    <col min="1543" max="1543" width="14" style="1" customWidth="1"/>
    <col min="1544" max="1792" width="11.42578125" style="1"/>
    <col min="1793" max="1793" width="61.140625" style="1" customWidth="1"/>
    <col min="1794" max="1794" width="18.85546875" style="1" customWidth="1"/>
    <col min="1795" max="1795" width="12.85546875" style="1" customWidth="1"/>
    <col min="1796" max="1796" width="12.5703125" style="1" customWidth="1"/>
    <col min="1797" max="1797" width="14.42578125" style="1" customWidth="1"/>
    <col min="1798" max="1798" width="16.140625" style="1" customWidth="1"/>
    <col min="1799" max="1799" width="14" style="1" customWidth="1"/>
    <col min="1800" max="2048" width="11.42578125" style="1"/>
    <col min="2049" max="2049" width="61.140625" style="1" customWidth="1"/>
    <col min="2050" max="2050" width="18.85546875" style="1" customWidth="1"/>
    <col min="2051" max="2051" width="12.85546875" style="1" customWidth="1"/>
    <col min="2052" max="2052" width="12.5703125" style="1" customWidth="1"/>
    <col min="2053" max="2053" width="14.42578125" style="1" customWidth="1"/>
    <col min="2054" max="2054" width="16.140625" style="1" customWidth="1"/>
    <col min="2055" max="2055" width="14" style="1" customWidth="1"/>
    <col min="2056" max="2304" width="11.42578125" style="1"/>
    <col min="2305" max="2305" width="61.140625" style="1" customWidth="1"/>
    <col min="2306" max="2306" width="18.85546875" style="1" customWidth="1"/>
    <col min="2307" max="2307" width="12.85546875" style="1" customWidth="1"/>
    <col min="2308" max="2308" width="12.5703125" style="1" customWidth="1"/>
    <col min="2309" max="2309" width="14.42578125" style="1" customWidth="1"/>
    <col min="2310" max="2310" width="16.140625" style="1" customWidth="1"/>
    <col min="2311" max="2311" width="14" style="1" customWidth="1"/>
    <col min="2312" max="2560" width="11.42578125" style="1"/>
    <col min="2561" max="2561" width="61.140625" style="1" customWidth="1"/>
    <col min="2562" max="2562" width="18.85546875" style="1" customWidth="1"/>
    <col min="2563" max="2563" width="12.85546875" style="1" customWidth="1"/>
    <col min="2564" max="2564" width="12.5703125" style="1" customWidth="1"/>
    <col min="2565" max="2565" width="14.42578125" style="1" customWidth="1"/>
    <col min="2566" max="2566" width="16.140625" style="1" customWidth="1"/>
    <col min="2567" max="2567" width="14" style="1" customWidth="1"/>
    <col min="2568" max="2816" width="11.42578125" style="1"/>
    <col min="2817" max="2817" width="61.140625" style="1" customWidth="1"/>
    <col min="2818" max="2818" width="18.85546875" style="1" customWidth="1"/>
    <col min="2819" max="2819" width="12.85546875" style="1" customWidth="1"/>
    <col min="2820" max="2820" width="12.5703125" style="1" customWidth="1"/>
    <col min="2821" max="2821" width="14.42578125" style="1" customWidth="1"/>
    <col min="2822" max="2822" width="16.140625" style="1" customWidth="1"/>
    <col min="2823" max="2823" width="14" style="1" customWidth="1"/>
    <col min="2824" max="3072" width="11.42578125" style="1"/>
    <col min="3073" max="3073" width="61.140625" style="1" customWidth="1"/>
    <col min="3074" max="3074" width="18.85546875" style="1" customWidth="1"/>
    <col min="3075" max="3075" width="12.85546875" style="1" customWidth="1"/>
    <col min="3076" max="3076" width="12.5703125" style="1" customWidth="1"/>
    <col min="3077" max="3077" width="14.42578125" style="1" customWidth="1"/>
    <col min="3078" max="3078" width="16.140625" style="1" customWidth="1"/>
    <col min="3079" max="3079" width="14" style="1" customWidth="1"/>
    <col min="3080" max="3328" width="11.42578125" style="1"/>
    <col min="3329" max="3329" width="61.140625" style="1" customWidth="1"/>
    <col min="3330" max="3330" width="18.85546875" style="1" customWidth="1"/>
    <col min="3331" max="3331" width="12.85546875" style="1" customWidth="1"/>
    <col min="3332" max="3332" width="12.5703125" style="1" customWidth="1"/>
    <col min="3333" max="3333" width="14.42578125" style="1" customWidth="1"/>
    <col min="3334" max="3334" width="16.140625" style="1" customWidth="1"/>
    <col min="3335" max="3335" width="14" style="1" customWidth="1"/>
    <col min="3336" max="3584" width="11.42578125" style="1"/>
    <col min="3585" max="3585" width="61.140625" style="1" customWidth="1"/>
    <col min="3586" max="3586" width="18.85546875" style="1" customWidth="1"/>
    <col min="3587" max="3587" width="12.85546875" style="1" customWidth="1"/>
    <col min="3588" max="3588" width="12.5703125" style="1" customWidth="1"/>
    <col min="3589" max="3589" width="14.42578125" style="1" customWidth="1"/>
    <col min="3590" max="3590" width="16.140625" style="1" customWidth="1"/>
    <col min="3591" max="3591" width="14" style="1" customWidth="1"/>
    <col min="3592" max="3840" width="11.42578125" style="1"/>
    <col min="3841" max="3841" width="61.140625" style="1" customWidth="1"/>
    <col min="3842" max="3842" width="18.85546875" style="1" customWidth="1"/>
    <col min="3843" max="3843" width="12.85546875" style="1" customWidth="1"/>
    <col min="3844" max="3844" width="12.5703125" style="1" customWidth="1"/>
    <col min="3845" max="3845" width="14.42578125" style="1" customWidth="1"/>
    <col min="3846" max="3846" width="16.140625" style="1" customWidth="1"/>
    <col min="3847" max="3847" width="14" style="1" customWidth="1"/>
    <col min="3848" max="4096" width="11.42578125" style="1"/>
    <col min="4097" max="4097" width="61.140625" style="1" customWidth="1"/>
    <col min="4098" max="4098" width="18.85546875" style="1" customWidth="1"/>
    <col min="4099" max="4099" width="12.85546875" style="1" customWidth="1"/>
    <col min="4100" max="4100" width="12.5703125" style="1" customWidth="1"/>
    <col min="4101" max="4101" width="14.42578125" style="1" customWidth="1"/>
    <col min="4102" max="4102" width="16.140625" style="1" customWidth="1"/>
    <col min="4103" max="4103" width="14" style="1" customWidth="1"/>
    <col min="4104" max="4352" width="11.42578125" style="1"/>
    <col min="4353" max="4353" width="61.140625" style="1" customWidth="1"/>
    <col min="4354" max="4354" width="18.85546875" style="1" customWidth="1"/>
    <col min="4355" max="4355" width="12.85546875" style="1" customWidth="1"/>
    <col min="4356" max="4356" width="12.5703125" style="1" customWidth="1"/>
    <col min="4357" max="4357" width="14.42578125" style="1" customWidth="1"/>
    <col min="4358" max="4358" width="16.140625" style="1" customWidth="1"/>
    <col min="4359" max="4359" width="14" style="1" customWidth="1"/>
    <col min="4360" max="4608" width="11.42578125" style="1"/>
    <col min="4609" max="4609" width="61.140625" style="1" customWidth="1"/>
    <col min="4610" max="4610" width="18.85546875" style="1" customWidth="1"/>
    <col min="4611" max="4611" width="12.85546875" style="1" customWidth="1"/>
    <col min="4612" max="4612" width="12.5703125" style="1" customWidth="1"/>
    <col min="4613" max="4613" width="14.42578125" style="1" customWidth="1"/>
    <col min="4614" max="4614" width="16.140625" style="1" customWidth="1"/>
    <col min="4615" max="4615" width="14" style="1" customWidth="1"/>
    <col min="4616" max="4864" width="11.42578125" style="1"/>
    <col min="4865" max="4865" width="61.140625" style="1" customWidth="1"/>
    <col min="4866" max="4866" width="18.85546875" style="1" customWidth="1"/>
    <col min="4867" max="4867" width="12.85546875" style="1" customWidth="1"/>
    <col min="4868" max="4868" width="12.5703125" style="1" customWidth="1"/>
    <col min="4869" max="4869" width="14.42578125" style="1" customWidth="1"/>
    <col min="4870" max="4870" width="16.140625" style="1" customWidth="1"/>
    <col min="4871" max="4871" width="14" style="1" customWidth="1"/>
    <col min="4872" max="5120" width="11.42578125" style="1"/>
    <col min="5121" max="5121" width="61.140625" style="1" customWidth="1"/>
    <col min="5122" max="5122" width="18.85546875" style="1" customWidth="1"/>
    <col min="5123" max="5123" width="12.85546875" style="1" customWidth="1"/>
    <col min="5124" max="5124" width="12.5703125" style="1" customWidth="1"/>
    <col min="5125" max="5125" width="14.42578125" style="1" customWidth="1"/>
    <col min="5126" max="5126" width="16.140625" style="1" customWidth="1"/>
    <col min="5127" max="5127" width="14" style="1" customWidth="1"/>
    <col min="5128" max="5376" width="11.42578125" style="1"/>
    <col min="5377" max="5377" width="61.140625" style="1" customWidth="1"/>
    <col min="5378" max="5378" width="18.85546875" style="1" customWidth="1"/>
    <col min="5379" max="5379" width="12.85546875" style="1" customWidth="1"/>
    <col min="5380" max="5380" width="12.5703125" style="1" customWidth="1"/>
    <col min="5381" max="5381" width="14.42578125" style="1" customWidth="1"/>
    <col min="5382" max="5382" width="16.140625" style="1" customWidth="1"/>
    <col min="5383" max="5383" width="14" style="1" customWidth="1"/>
    <col min="5384" max="5632" width="11.42578125" style="1"/>
    <col min="5633" max="5633" width="61.140625" style="1" customWidth="1"/>
    <col min="5634" max="5634" width="18.85546875" style="1" customWidth="1"/>
    <col min="5635" max="5635" width="12.85546875" style="1" customWidth="1"/>
    <col min="5636" max="5636" width="12.5703125" style="1" customWidth="1"/>
    <col min="5637" max="5637" width="14.42578125" style="1" customWidth="1"/>
    <col min="5638" max="5638" width="16.140625" style="1" customWidth="1"/>
    <col min="5639" max="5639" width="14" style="1" customWidth="1"/>
    <col min="5640" max="5888" width="11.42578125" style="1"/>
    <col min="5889" max="5889" width="61.140625" style="1" customWidth="1"/>
    <col min="5890" max="5890" width="18.85546875" style="1" customWidth="1"/>
    <col min="5891" max="5891" width="12.85546875" style="1" customWidth="1"/>
    <col min="5892" max="5892" width="12.5703125" style="1" customWidth="1"/>
    <col min="5893" max="5893" width="14.42578125" style="1" customWidth="1"/>
    <col min="5894" max="5894" width="16.140625" style="1" customWidth="1"/>
    <col min="5895" max="5895" width="14" style="1" customWidth="1"/>
    <col min="5896" max="6144" width="11.42578125" style="1"/>
    <col min="6145" max="6145" width="61.140625" style="1" customWidth="1"/>
    <col min="6146" max="6146" width="18.85546875" style="1" customWidth="1"/>
    <col min="6147" max="6147" width="12.85546875" style="1" customWidth="1"/>
    <col min="6148" max="6148" width="12.5703125" style="1" customWidth="1"/>
    <col min="6149" max="6149" width="14.42578125" style="1" customWidth="1"/>
    <col min="6150" max="6150" width="16.140625" style="1" customWidth="1"/>
    <col min="6151" max="6151" width="14" style="1" customWidth="1"/>
    <col min="6152" max="6400" width="11.42578125" style="1"/>
    <col min="6401" max="6401" width="61.140625" style="1" customWidth="1"/>
    <col min="6402" max="6402" width="18.85546875" style="1" customWidth="1"/>
    <col min="6403" max="6403" width="12.85546875" style="1" customWidth="1"/>
    <col min="6404" max="6404" width="12.5703125" style="1" customWidth="1"/>
    <col min="6405" max="6405" width="14.42578125" style="1" customWidth="1"/>
    <col min="6406" max="6406" width="16.140625" style="1" customWidth="1"/>
    <col min="6407" max="6407" width="14" style="1" customWidth="1"/>
    <col min="6408" max="6656" width="11.42578125" style="1"/>
    <col min="6657" max="6657" width="61.140625" style="1" customWidth="1"/>
    <col min="6658" max="6658" width="18.85546875" style="1" customWidth="1"/>
    <col min="6659" max="6659" width="12.85546875" style="1" customWidth="1"/>
    <col min="6660" max="6660" width="12.5703125" style="1" customWidth="1"/>
    <col min="6661" max="6661" width="14.42578125" style="1" customWidth="1"/>
    <col min="6662" max="6662" width="16.140625" style="1" customWidth="1"/>
    <col min="6663" max="6663" width="14" style="1" customWidth="1"/>
    <col min="6664" max="6912" width="11.42578125" style="1"/>
    <col min="6913" max="6913" width="61.140625" style="1" customWidth="1"/>
    <col min="6914" max="6914" width="18.85546875" style="1" customWidth="1"/>
    <col min="6915" max="6915" width="12.85546875" style="1" customWidth="1"/>
    <col min="6916" max="6916" width="12.5703125" style="1" customWidth="1"/>
    <col min="6917" max="6917" width="14.42578125" style="1" customWidth="1"/>
    <col min="6918" max="6918" width="16.140625" style="1" customWidth="1"/>
    <col min="6919" max="6919" width="14" style="1" customWidth="1"/>
    <col min="6920" max="7168" width="11.42578125" style="1"/>
    <col min="7169" max="7169" width="61.140625" style="1" customWidth="1"/>
    <col min="7170" max="7170" width="18.85546875" style="1" customWidth="1"/>
    <col min="7171" max="7171" width="12.85546875" style="1" customWidth="1"/>
    <col min="7172" max="7172" width="12.5703125" style="1" customWidth="1"/>
    <col min="7173" max="7173" width="14.42578125" style="1" customWidth="1"/>
    <col min="7174" max="7174" width="16.140625" style="1" customWidth="1"/>
    <col min="7175" max="7175" width="14" style="1" customWidth="1"/>
    <col min="7176" max="7424" width="11.42578125" style="1"/>
    <col min="7425" max="7425" width="61.140625" style="1" customWidth="1"/>
    <col min="7426" max="7426" width="18.85546875" style="1" customWidth="1"/>
    <col min="7427" max="7427" width="12.85546875" style="1" customWidth="1"/>
    <col min="7428" max="7428" width="12.5703125" style="1" customWidth="1"/>
    <col min="7429" max="7429" width="14.42578125" style="1" customWidth="1"/>
    <col min="7430" max="7430" width="16.140625" style="1" customWidth="1"/>
    <col min="7431" max="7431" width="14" style="1" customWidth="1"/>
    <col min="7432" max="7680" width="11.42578125" style="1"/>
    <col min="7681" max="7681" width="61.140625" style="1" customWidth="1"/>
    <col min="7682" max="7682" width="18.85546875" style="1" customWidth="1"/>
    <col min="7683" max="7683" width="12.85546875" style="1" customWidth="1"/>
    <col min="7684" max="7684" width="12.5703125" style="1" customWidth="1"/>
    <col min="7685" max="7685" width="14.42578125" style="1" customWidth="1"/>
    <col min="7686" max="7686" width="16.140625" style="1" customWidth="1"/>
    <col min="7687" max="7687" width="14" style="1" customWidth="1"/>
    <col min="7688" max="7936" width="11.42578125" style="1"/>
    <col min="7937" max="7937" width="61.140625" style="1" customWidth="1"/>
    <col min="7938" max="7938" width="18.85546875" style="1" customWidth="1"/>
    <col min="7939" max="7939" width="12.85546875" style="1" customWidth="1"/>
    <col min="7940" max="7940" width="12.5703125" style="1" customWidth="1"/>
    <col min="7941" max="7941" width="14.42578125" style="1" customWidth="1"/>
    <col min="7942" max="7942" width="16.140625" style="1" customWidth="1"/>
    <col min="7943" max="7943" width="14" style="1" customWidth="1"/>
    <col min="7944" max="8192" width="11.42578125" style="1"/>
    <col min="8193" max="8193" width="61.140625" style="1" customWidth="1"/>
    <col min="8194" max="8194" width="18.85546875" style="1" customWidth="1"/>
    <col min="8195" max="8195" width="12.85546875" style="1" customWidth="1"/>
    <col min="8196" max="8196" width="12.5703125" style="1" customWidth="1"/>
    <col min="8197" max="8197" width="14.42578125" style="1" customWidth="1"/>
    <col min="8198" max="8198" width="16.140625" style="1" customWidth="1"/>
    <col min="8199" max="8199" width="14" style="1" customWidth="1"/>
    <col min="8200" max="8448" width="11.42578125" style="1"/>
    <col min="8449" max="8449" width="61.140625" style="1" customWidth="1"/>
    <col min="8450" max="8450" width="18.85546875" style="1" customWidth="1"/>
    <col min="8451" max="8451" width="12.85546875" style="1" customWidth="1"/>
    <col min="8452" max="8452" width="12.5703125" style="1" customWidth="1"/>
    <col min="8453" max="8453" width="14.42578125" style="1" customWidth="1"/>
    <col min="8454" max="8454" width="16.140625" style="1" customWidth="1"/>
    <col min="8455" max="8455" width="14" style="1" customWidth="1"/>
    <col min="8456" max="8704" width="11.42578125" style="1"/>
    <col min="8705" max="8705" width="61.140625" style="1" customWidth="1"/>
    <col min="8706" max="8706" width="18.85546875" style="1" customWidth="1"/>
    <col min="8707" max="8707" width="12.85546875" style="1" customWidth="1"/>
    <col min="8708" max="8708" width="12.5703125" style="1" customWidth="1"/>
    <col min="8709" max="8709" width="14.42578125" style="1" customWidth="1"/>
    <col min="8710" max="8710" width="16.140625" style="1" customWidth="1"/>
    <col min="8711" max="8711" width="14" style="1" customWidth="1"/>
    <col min="8712" max="8960" width="11.42578125" style="1"/>
    <col min="8961" max="8961" width="61.140625" style="1" customWidth="1"/>
    <col min="8962" max="8962" width="18.85546875" style="1" customWidth="1"/>
    <col min="8963" max="8963" width="12.85546875" style="1" customWidth="1"/>
    <col min="8964" max="8964" width="12.5703125" style="1" customWidth="1"/>
    <col min="8965" max="8965" width="14.42578125" style="1" customWidth="1"/>
    <col min="8966" max="8966" width="16.140625" style="1" customWidth="1"/>
    <col min="8967" max="8967" width="14" style="1" customWidth="1"/>
    <col min="8968" max="9216" width="11.42578125" style="1"/>
    <col min="9217" max="9217" width="61.140625" style="1" customWidth="1"/>
    <col min="9218" max="9218" width="18.85546875" style="1" customWidth="1"/>
    <col min="9219" max="9219" width="12.85546875" style="1" customWidth="1"/>
    <col min="9220" max="9220" width="12.5703125" style="1" customWidth="1"/>
    <col min="9221" max="9221" width="14.42578125" style="1" customWidth="1"/>
    <col min="9222" max="9222" width="16.140625" style="1" customWidth="1"/>
    <col min="9223" max="9223" width="14" style="1" customWidth="1"/>
    <col min="9224" max="9472" width="11.42578125" style="1"/>
    <col min="9473" max="9473" width="61.140625" style="1" customWidth="1"/>
    <col min="9474" max="9474" width="18.85546875" style="1" customWidth="1"/>
    <col min="9475" max="9475" width="12.85546875" style="1" customWidth="1"/>
    <col min="9476" max="9476" width="12.5703125" style="1" customWidth="1"/>
    <col min="9477" max="9477" width="14.42578125" style="1" customWidth="1"/>
    <col min="9478" max="9478" width="16.140625" style="1" customWidth="1"/>
    <col min="9479" max="9479" width="14" style="1" customWidth="1"/>
    <col min="9480" max="9728" width="11.42578125" style="1"/>
    <col min="9729" max="9729" width="61.140625" style="1" customWidth="1"/>
    <col min="9730" max="9730" width="18.85546875" style="1" customWidth="1"/>
    <col min="9731" max="9731" width="12.85546875" style="1" customWidth="1"/>
    <col min="9732" max="9732" width="12.5703125" style="1" customWidth="1"/>
    <col min="9733" max="9733" width="14.42578125" style="1" customWidth="1"/>
    <col min="9734" max="9734" width="16.140625" style="1" customWidth="1"/>
    <col min="9735" max="9735" width="14" style="1" customWidth="1"/>
    <col min="9736" max="9984" width="11.42578125" style="1"/>
    <col min="9985" max="9985" width="61.140625" style="1" customWidth="1"/>
    <col min="9986" max="9986" width="18.85546875" style="1" customWidth="1"/>
    <col min="9987" max="9987" width="12.85546875" style="1" customWidth="1"/>
    <col min="9988" max="9988" width="12.5703125" style="1" customWidth="1"/>
    <col min="9989" max="9989" width="14.42578125" style="1" customWidth="1"/>
    <col min="9990" max="9990" width="16.140625" style="1" customWidth="1"/>
    <col min="9991" max="9991" width="14" style="1" customWidth="1"/>
    <col min="9992" max="10240" width="11.42578125" style="1"/>
    <col min="10241" max="10241" width="61.140625" style="1" customWidth="1"/>
    <col min="10242" max="10242" width="18.85546875" style="1" customWidth="1"/>
    <col min="10243" max="10243" width="12.85546875" style="1" customWidth="1"/>
    <col min="10244" max="10244" width="12.5703125" style="1" customWidth="1"/>
    <col min="10245" max="10245" width="14.42578125" style="1" customWidth="1"/>
    <col min="10246" max="10246" width="16.140625" style="1" customWidth="1"/>
    <col min="10247" max="10247" width="14" style="1" customWidth="1"/>
    <col min="10248" max="10496" width="11.42578125" style="1"/>
    <col min="10497" max="10497" width="61.140625" style="1" customWidth="1"/>
    <col min="10498" max="10498" width="18.85546875" style="1" customWidth="1"/>
    <col min="10499" max="10499" width="12.85546875" style="1" customWidth="1"/>
    <col min="10500" max="10500" width="12.5703125" style="1" customWidth="1"/>
    <col min="10501" max="10501" width="14.42578125" style="1" customWidth="1"/>
    <col min="10502" max="10502" width="16.140625" style="1" customWidth="1"/>
    <col min="10503" max="10503" width="14" style="1" customWidth="1"/>
    <col min="10504" max="10752" width="11.42578125" style="1"/>
    <col min="10753" max="10753" width="61.140625" style="1" customWidth="1"/>
    <col min="10754" max="10754" width="18.85546875" style="1" customWidth="1"/>
    <col min="10755" max="10755" width="12.85546875" style="1" customWidth="1"/>
    <col min="10756" max="10756" width="12.5703125" style="1" customWidth="1"/>
    <col min="10757" max="10757" width="14.42578125" style="1" customWidth="1"/>
    <col min="10758" max="10758" width="16.140625" style="1" customWidth="1"/>
    <col min="10759" max="10759" width="14" style="1" customWidth="1"/>
    <col min="10760" max="11008" width="11.42578125" style="1"/>
    <col min="11009" max="11009" width="61.140625" style="1" customWidth="1"/>
    <col min="11010" max="11010" width="18.85546875" style="1" customWidth="1"/>
    <col min="11011" max="11011" width="12.85546875" style="1" customWidth="1"/>
    <col min="11012" max="11012" width="12.5703125" style="1" customWidth="1"/>
    <col min="11013" max="11013" width="14.42578125" style="1" customWidth="1"/>
    <col min="11014" max="11014" width="16.140625" style="1" customWidth="1"/>
    <col min="11015" max="11015" width="14" style="1" customWidth="1"/>
    <col min="11016" max="11264" width="11.42578125" style="1"/>
    <col min="11265" max="11265" width="61.140625" style="1" customWidth="1"/>
    <col min="11266" max="11266" width="18.85546875" style="1" customWidth="1"/>
    <col min="11267" max="11267" width="12.85546875" style="1" customWidth="1"/>
    <col min="11268" max="11268" width="12.5703125" style="1" customWidth="1"/>
    <col min="11269" max="11269" width="14.42578125" style="1" customWidth="1"/>
    <col min="11270" max="11270" width="16.140625" style="1" customWidth="1"/>
    <col min="11271" max="11271" width="14" style="1" customWidth="1"/>
    <col min="11272" max="11520" width="11.42578125" style="1"/>
    <col min="11521" max="11521" width="61.140625" style="1" customWidth="1"/>
    <col min="11522" max="11522" width="18.85546875" style="1" customWidth="1"/>
    <col min="11523" max="11523" width="12.85546875" style="1" customWidth="1"/>
    <col min="11524" max="11524" width="12.5703125" style="1" customWidth="1"/>
    <col min="11525" max="11525" width="14.42578125" style="1" customWidth="1"/>
    <col min="11526" max="11526" width="16.140625" style="1" customWidth="1"/>
    <col min="11527" max="11527" width="14" style="1" customWidth="1"/>
    <col min="11528" max="11776" width="11.42578125" style="1"/>
    <col min="11777" max="11777" width="61.140625" style="1" customWidth="1"/>
    <col min="11778" max="11778" width="18.85546875" style="1" customWidth="1"/>
    <col min="11779" max="11779" width="12.85546875" style="1" customWidth="1"/>
    <col min="11780" max="11780" width="12.5703125" style="1" customWidth="1"/>
    <col min="11781" max="11781" width="14.42578125" style="1" customWidth="1"/>
    <col min="11782" max="11782" width="16.140625" style="1" customWidth="1"/>
    <col min="11783" max="11783" width="14" style="1" customWidth="1"/>
    <col min="11784" max="12032" width="11.42578125" style="1"/>
    <col min="12033" max="12033" width="61.140625" style="1" customWidth="1"/>
    <col min="12034" max="12034" width="18.85546875" style="1" customWidth="1"/>
    <col min="12035" max="12035" width="12.85546875" style="1" customWidth="1"/>
    <col min="12036" max="12036" width="12.5703125" style="1" customWidth="1"/>
    <col min="12037" max="12037" width="14.42578125" style="1" customWidth="1"/>
    <col min="12038" max="12038" width="16.140625" style="1" customWidth="1"/>
    <col min="12039" max="12039" width="14" style="1" customWidth="1"/>
    <col min="12040" max="12288" width="11.42578125" style="1"/>
    <col min="12289" max="12289" width="61.140625" style="1" customWidth="1"/>
    <col min="12290" max="12290" width="18.85546875" style="1" customWidth="1"/>
    <col min="12291" max="12291" width="12.85546875" style="1" customWidth="1"/>
    <col min="12292" max="12292" width="12.5703125" style="1" customWidth="1"/>
    <col min="12293" max="12293" width="14.42578125" style="1" customWidth="1"/>
    <col min="12294" max="12294" width="16.140625" style="1" customWidth="1"/>
    <col min="12295" max="12295" width="14" style="1" customWidth="1"/>
    <col min="12296" max="12544" width="11.42578125" style="1"/>
    <col min="12545" max="12545" width="61.140625" style="1" customWidth="1"/>
    <col min="12546" max="12546" width="18.85546875" style="1" customWidth="1"/>
    <col min="12547" max="12547" width="12.85546875" style="1" customWidth="1"/>
    <col min="12548" max="12548" width="12.5703125" style="1" customWidth="1"/>
    <col min="12549" max="12549" width="14.42578125" style="1" customWidth="1"/>
    <col min="12550" max="12550" width="16.140625" style="1" customWidth="1"/>
    <col min="12551" max="12551" width="14" style="1" customWidth="1"/>
    <col min="12552" max="12800" width="11.42578125" style="1"/>
    <col min="12801" max="12801" width="61.140625" style="1" customWidth="1"/>
    <col min="12802" max="12802" width="18.85546875" style="1" customWidth="1"/>
    <col min="12803" max="12803" width="12.85546875" style="1" customWidth="1"/>
    <col min="12804" max="12804" width="12.5703125" style="1" customWidth="1"/>
    <col min="12805" max="12805" width="14.42578125" style="1" customWidth="1"/>
    <col min="12806" max="12806" width="16.140625" style="1" customWidth="1"/>
    <col min="12807" max="12807" width="14" style="1" customWidth="1"/>
    <col min="12808" max="13056" width="11.42578125" style="1"/>
    <col min="13057" max="13057" width="61.140625" style="1" customWidth="1"/>
    <col min="13058" max="13058" width="18.85546875" style="1" customWidth="1"/>
    <col min="13059" max="13059" width="12.85546875" style="1" customWidth="1"/>
    <col min="13060" max="13060" width="12.5703125" style="1" customWidth="1"/>
    <col min="13061" max="13061" width="14.42578125" style="1" customWidth="1"/>
    <col min="13062" max="13062" width="16.140625" style="1" customWidth="1"/>
    <col min="13063" max="13063" width="14" style="1" customWidth="1"/>
    <col min="13064" max="13312" width="11.42578125" style="1"/>
    <col min="13313" max="13313" width="61.140625" style="1" customWidth="1"/>
    <col min="13314" max="13314" width="18.85546875" style="1" customWidth="1"/>
    <col min="13315" max="13315" width="12.85546875" style="1" customWidth="1"/>
    <col min="13316" max="13316" width="12.5703125" style="1" customWidth="1"/>
    <col min="13317" max="13317" width="14.42578125" style="1" customWidth="1"/>
    <col min="13318" max="13318" width="16.140625" style="1" customWidth="1"/>
    <col min="13319" max="13319" width="14" style="1" customWidth="1"/>
    <col min="13320" max="13568" width="11.42578125" style="1"/>
    <col min="13569" max="13569" width="61.140625" style="1" customWidth="1"/>
    <col min="13570" max="13570" width="18.85546875" style="1" customWidth="1"/>
    <col min="13571" max="13571" width="12.85546875" style="1" customWidth="1"/>
    <col min="13572" max="13572" width="12.5703125" style="1" customWidth="1"/>
    <col min="13573" max="13573" width="14.42578125" style="1" customWidth="1"/>
    <col min="13574" max="13574" width="16.140625" style="1" customWidth="1"/>
    <col min="13575" max="13575" width="14" style="1" customWidth="1"/>
    <col min="13576" max="13824" width="11.42578125" style="1"/>
    <col min="13825" max="13825" width="61.140625" style="1" customWidth="1"/>
    <col min="13826" max="13826" width="18.85546875" style="1" customWidth="1"/>
    <col min="13827" max="13827" width="12.85546875" style="1" customWidth="1"/>
    <col min="13828" max="13828" width="12.5703125" style="1" customWidth="1"/>
    <col min="13829" max="13829" width="14.42578125" style="1" customWidth="1"/>
    <col min="13830" max="13830" width="16.140625" style="1" customWidth="1"/>
    <col min="13831" max="13831" width="14" style="1" customWidth="1"/>
    <col min="13832" max="14080" width="11.42578125" style="1"/>
    <col min="14081" max="14081" width="61.140625" style="1" customWidth="1"/>
    <col min="14082" max="14082" width="18.85546875" style="1" customWidth="1"/>
    <col min="14083" max="14083" width="12.85546875" style="1" customWidth="1"/>
    <col min="14084" max="14084" width="12.5703125" style="1" customWidth="1"/>
    <col min="14085" max="14085" width="14.42578125" style="1" customWidth="1"/>
    <col min="14086" max="14086" width="16.140625" style="1" customWidth="1"/>
    <col min="14087" max="14087" width="14" style="1" customWidth="1"/>
    <col min="14088" max="14336" width="11.42578125" style="1"/>
    <col min="14337" max="14337" width="61.140625" style="1" customWidth="1"/>
    <col min="14338" max="14338" width="18.85546875" style="1" customWidth="1"/>
    <col min="14339" max="14339" width="12.85546875" style="1" customWidth="1"/>
    <col min="14340" max="14340" width="12.5703125" style="1" customWidth="1"/>
    <col min="14341" max="14341" width="14.42578125" style="1" customWidth="1"/>
    <col min="14342" max="14342" width="16.140625" style="1" customWidth="1"/>
    <col min="14343" max="14343" width="14" style="1" customWidth="1"/>
    <col min="14344" max="14592" width="11.42578125" style="1"/>
    <col min="14593" max="14593" width="61.140625" style="1" customWidth="1"/>
    <col min="14594" max="14594" width="18.85546875" style="1" customWidth="1"/>
    <col min="14595" max="14595" width="12.85546875" style="1" customWidth="1"/>
    <col min="14596" max="14596" width="12.5703125" style="1" customWidth="1"/>
    <col min="14597" max="14597" width="14.42578125" style="1" customWidth="1"/>
    <col min="14598" max="14598" width="16.140625" style="1" customWidth="1"/>
    <col min="14599" max="14599" width="14" style="1" customWidth="1"/>
    <col min="14600" max="14848" width="11.42578125" style="1"/>
    <col min="14849" max="14849" width="61.140625" style="1" customWidth="1"/>
    <col min="14850" max="14850" width="18.85546875" style="1" customWidth="1"/>
    <col min="14851" max="14851" width="12.85546875" style="1" customWidth="1"/>
    <col min="14852" max="14852" width="12.5703125" style="1" customWidth="1"/>
    <col min="14853" max="14853" width="14.42578125" style="1" customWidth="1"/>
    <col min="14854" max="14854" width="16.140625" style="1" customWidth="1"/>
    <col min="14855" max="14855" width="14" style="1" customWidth="1"/>
    <col min="14856" max="15104" width="11.42578125" style="1"/>
    <col min="15105" max="15105" width="61.140625" style="1" customWidth="1"/>
    <col min="15106" max="15106" width="18.85546875" style="1" customWidth="1"/>
    <col min="15107" max="15107" width="12.85546875" style="1" customWidth="1"/>
    <col min="15108" max="15108" width="12.5703125" style="1" customWidth="1"/>
    <col min="15109" max="15109" width="14.42578125" style="1" customWidth="1"/>
    <col min="15110" max="15110" width="16.140625" style="1" customWidth="1"/>
    <col min="15111" max="15111" width="14" style="1" customWidth="1"/>
    <col min="15112" max="15360" width="11.42578125" style="1"/>
    <col min="15361" max="15361" width="61.140625" style="1" customWidth="1"/>
    <col min="15362" max="15362" width="18.85546875" style="1" customWidth="1"/>
    <col min="15363" max="15363" width="12.85546875" style="1" customWidth="1"/>
    <col min="15364" max="15364" width="12.5703125" style="1" customWidth="1"/>
    <col min="15365" max="15365" width="14.42578125" style="1" customWidth="1"/>
    <col min="15366" max="15366" width="16.140625" style="1" customWidth="1"/>
    <col min="15367" max="15367" width="14" style="1" customWidth="1"/>
    <col min="15368" max="15616" width="11.42578125" style="1"/>
    <col min="15617" max="15617" width="61.140625" style="1" customWidth="1"/>
    <col min="15618" max="15618" width="18.85546875" style="1" customWidth="1"/>
    <col min="15619" max="15619" width="12.85546875" style="1" customWidth="1"/>
    <col min="15620" max="15620" width="12.5703125" style="1" customWidth="1"/>
    <col min="15621" max="15621" width="14.42578125" style="1" customWidth="1"/>
    <col min="15622" max="15622" width="16.140625" style="1" customWidth="1"/>
    <col min="15623" max="15623" width="14" style="1" customWidth="1"/>
    <col min="15624" max="15872" width="11.42578125" style="1"/>
    <col min="15873" max="15873" width="61.140625" style="1" customWidth="1"/>
    <col min="15874" max="15874" width="18.85546875" style="1" customWidth="1"/>
    <col min="15875" max="15875" width="12.85546875" style="1" customWidth="1"/>
    <col min="15876" max="15876" width="12.5703125" style="1" customWidth="1"/>
    <col min="15877" max="15877" width="14.42578125" style="1" customWidth="1"/>
    <col min="15878" max="15878" width="16.140625" style="1" customWidth="1"/>
    <col min="15879" max="15879" width="14" style="1" customWidth="1"/>
    <col min="15880" max="16128" width="11.42578125" style="1"/>
    <col min="16129" max="16129" width="61.140625" style="1" customWidth="1"/>
    <col min="16130" max="16130" width="18.85546875" style="1" customWidth="1"/>
    <col min="16131" max="16131" width="12.85546875" style="1" customWidth="1"/>
    <col min="16132" max="16132" width="12.5703125" style="1" customWidth="1"/>
    <col min="16133" max="16133" width="14.42578125" style="1" customWidth="1"/>
    <col min="16134" max="16134" width="16.140625" style="1" customWidth="1"/>
    <col min="16135" max="16135" width="14" style="1" customWidth="1"/>
    <col min="16136" max="16384" width="11.42578125" style="1"/>
  </cols>
  <sheetData>
    <row r="1" spans="1:7" ht="13.5" thickBot="1" x14ac:dyDescent="0.25">
      <c r="A1" s="188" t="s">
        <v>159</v>
      </c>
      <c r="B1" s="189"/>
      <c r="C1" s="189"/>
      <c r="D1" s="189"/>
      <c r="E1" s="189"/>
      <c r="F1" s="189"/>
      <c r="G1" s="189"/>
    </row>
    <row r="2" spans="1:7" ht="13.5" thickBot="1" x14ac:dyDescent="0.25">
      <c r="A2" s="2" t="s">
        <v>1</v>
      </c>
      <c r="B2" s="3"/>
      <c r="C2" s="3"/>
      <c r="D2" s="3"/>
      <c r="E2" s="3"/>
      <c r="F2" s="3"/>
      <c r="G2" s="3"/>
    </row>
    <row r="3" spans="1:7" ht="13.5" thickBot="1" x14ac:dyDescent="0.25">
      <c r="A3" s="2" t="s">
        <v>1</v>
      </c>
      <c r="B3" s="3"/>
      <c r="C3" s="3"/>
      <c r="D3" s="3"/>
      <c r="E3" s="3"/>
      <c r="F3" s="3"/>
      <c r="G3" s="3"/>
    </row>
    <row r="4" spans="1:7" x14ac:dyDescent="0.2">
      <c r="A4" s="190" t="s">
        <v>2</v>
      </c>
      <c r="B4" s="190"/>
      <c r="C4" s="190"/>
      <c r="D4" s="190"/>
      <c r="E4" s="190"/>
      <c r="F4" s="190"/>
      <c r="G4" s="190"/>
    </row>
    <row r="5" spans="1:7" ht="13.5" thickBot="1" x14ac:dyDescent="0.25">
      <c r="A5" s="21"/>
      <c r="B5" s="21"/>
    </row>
    <row r="6" spans="1:7" ht="13.5" thickBot="1" x14ac:dyDescent="0.25">
      <c r="A6" s="191" t="s">
        <v>3</v>
      </c>
      <c r="B6" s="192"/>
      <c r="C6" s="192"/>
      <c r="D6" s="192"/>
      <c r="E6" s="192"/>
      <c r="F6" s="192"/>
      <c r="G6" s="193"/>
    </row>
    <row r="7" spans="1:7" ht="13.5" thickBot="1" x14ac:dyDescent="0.25">
      <c r="A7" s="5" t="s">
        <v>4</v>
      </c>
      <c r="B7" s="194">
        <v>17</v>
      </c>
      <c r="C7" s="195"/>
      <c r="D7" s="195"/>
      <c r="E7" s="195"/>
      <c r="F7" s="195"/>
      <c r="G7" s="196"/>
    </row>
    <row r="8" spans="1:7" ht="13.5" thickBot="1" x14ac:dyDescent="0.25">
      <c r="A8" s="5" t="s">
        <v>5</v>
      </c>
      <c r="B8" s="194" t="s">
        <v>157</v>
      </c>
      <c r="C8" s="195"/>
      <c r="D8" s="195"/>
      <c r="E8" s="195"/>
      <c r="F8" s="195"/>
      <c r="G8" s="196"/>
    </row>
    <row r="9" spans="1:7" ht="13.5" thickBot="1" x14ac:dyDescent="0.25">
      <c r="A9" s="5" t="s">
        <v>6</v>
      </c>
      <c r="B9" s="194" t="s">
        <v>158</v>
      </c>
      <c r="C9" s="195"/>
      <c r="D9" s="195"/>
      <c r="E9" s="195"/>
      <c r="F9" s="195"/>
      <c r="G9" s="196"/>
    </row>
    <row r="10" spans="1:7" ht="13.5" thickBot="1" x14ac:dyDescent="0.25">
      <c r="A10" s="5" t="s">
        <v>7</v>
      </c>
      <c r="B10" s="197">
        <v>42751</v>
      </c>
      <c r="C10" s="195"/>
      <c r="D10" s="195"/>
      <c r="E10" s="195"/>
      <c r="F10" s="195"/>
      <c r="G10" s="196"/>
    </row>
    <row r="11" spans="1:7" ht="13.5" thickBot="1" x14ac:dyDescent="0.25">
      <c r="A11" s="5" t="s">
        <v>8</v>
      </c>
      <c r="B11" s="194"/>
      <c r="C11" s="195"/>
      <c r="D11" s="195"/>
      <c r="E11" s="195"/>
      <c r="F11" s="195"/>
      <c r="G11" s="196"/>
    </row>
    <row r="12" spans="1:7" ht="15.75" customHeight="1" thickBot="1" x14ac:dyDescent="0.25"/>
    <row r="13" spans="1:7" ht="12.75" customHeight="1" thickBot="1" x14ac:dyDescent="0.25">
      <c r="A13" s="225" t="s">
        <v>160</v>
      </c>
      <c r="B13" s="225" t="s">
        <v>161</v>
      </c>
      <c r="C13" s="228" t="s">
        <v>178</v>
      </c>
      <c r="D13" s="229"/>
      <c r="E13" s="229"/>
      <c r="F13" s="230"/>
      <c r="G13" s="225" t="s">
        <v>162</v>
      </c>
    </row>
    <row r="14" spans="1:7" ht="30.75" customHeight="1" thickBot="1" x14ac:dyDescent="0.25">
      <c r="A14" s="226"/>
      <c r="B14" s="226"/>
      <c r="C14" s="231" t="s">
        <v>163</v>
      </c>
      <c r="D14" s="232"/>
      <c r="E14" s="233"/>
      <c r="F14" s="225" t="s">
        <v>164</v>
      </c>
      <c r="G14" s="226"/>
    </row>
    <row r="15" spans="1:7" ht="51" customHeight="1" thickBot="1" x14ac:dyDescent="0.25">
      <c r="A15" s="227"/>
      <c r="B15" s="227"/>
      <c r="C15" s="6" t="s">
        <v>179</v>
      </c>
      <c r="D15" s="6" t="s">
        <v>180</v>
      </c>
      <c r="E15" s="6" t="s">
        <v>181</v>
      </c>
      <c r="F15" s="227"/>
      <c r="G15" s="227"/>
    </row>
    <row r="16" spans="1:7" ht="15" thickBot="1" x14ac:dyDescent="0.25">
      <c r="A16" s="9" t="s">
        <v>165</v>
      </c>
      <c r="B16" s="10">
        <v>1047040.38</v>
      </c>
      <c r="C16" s="16"/>
      <c r="D16" s="16"/>
      <c r="E16" s="16"/>
      <c r="F16" s="23">
        <f>SUM(C16:E16)</f>
        <v>0</v>
      </c>
      <c r="G16" s="16"/>
    </row>
    <row r="17" spans="1:7" ht="13.5" thickBot="1" x14ac:dyDescent="0.25">
      <c r="A17" s="9" t="s">
        <v>166</v>
      </c>
      <c r="B17" s="10">
        <v>407252.68</v>
      </c>
      <c r="C17" s="16"/>
      <c r="D17" s="16"/>
      <c r="E17" s="16"/>
      <c r="F17" s="23">
        <f>SUM(C17:E17)</f>
        <v>0</v>
      </c>
      <c r="G17" s="16"/>
    </row>
    <row r="18" spans="1:7" ht="13.5" thickBot="1" x14ac:dyDescent="0.25">
      <c r="A18" s="9" t="s">
        <v>167</v>
      </c>
      <c r="B18" s="23">
        <f t="shared" ref="B18:G18" si="0">B19-B20</f>
        <v>-168073.05</v>
      </c>
      <c r="C18" s="23">
        <f t="shared" si="0"/>
        <v>0</v>
      </c>
      <c r="D18" s="23">
        <f t="shared" si="0"/>
        <v>0</v>
      </c>
      <c r="E18" s="23">
        <f t="shared" si="0"/>
        <v>0</v>
      </c>
      <c r="F18" s="23">
        <f t="shared" ref="F18:F27" si="1">SUM(C18:E18)</f>
        <v>0</v>
      </c>
      <c r="G18" s="23">
        <f t="shared" si="0"/>
        <v>0</v>
      </c>
    </row>
    <row r="19" spans="1:7" ht="13.5" thickBot="1" x14ac:dyDescent="0.25">
      <c r="A19" s="17" t="s">
        <v>168</v>
      </c>
      <c r="B19" s="10"/>
      <c r="C19" s="16"/>
      <c r="D19" s="16"/>
      <c r="E19" s="16"/>
      <c r="F19" s="23">
        <f t="shared" si="1"/>
        <v>0</v>
      </c>
      <c r="G19" s="16"/>
    </row>
    <row r="20" spans="1:7" ht="13.5" thickBot="1" x14ac:dyDescent="0.25">
      <c r="A20" s="17" t="s">
        <v>169</v>
      </c>
      <c r="B20" s="10">
        <v>168073.05</v>
      </c>
      <c r="C20" s="16"/>
      <c r="D20" s="16"/>
      <c r="E20" s="16"/>
      <c r="F20" s="23">
        <f t="shared" si="1"/>
        <v>0</v>
      </c>
      <c r="G20" s="16"/>
    </row>
    <row r="21" spans="1:7" ht="13.5" thickBot="1" x14ac:dyDescent="0.25">
      <c r="A21" s="9" t="s">
        <v>170</v>
      </c>
      <c r="B21" s="23">
        <f t="shared" ref="B21:G21" si="2">B22-B23</f>
        <v>-128015.86</v>
      </c>
      <c r="C21" s="23">
        <f t="shared" si="2"/>
        <v>0</v>
      </c>
      <c r="D21" s="23">
        <f t="shared" si="2"/>
        <v>0</v>
      </c>
      <c r="E21" s="23">
        <f t="shared" si="2"/>
        <v>0</v>
      </c>
      <c r="F21" s="23">
        <f t="shared" si="1"/>
        <v>0</v>
      </c>
      <c r="G21" s="23">
        <f t="shared" si="2"/>
        <v>0</v>
      </c>
    </row>
    <row r="22" spans="1:7" ht="13.5" thickBot="1" x14ac:dyDescent="0.25">
      <c r="A22" s="17" t="s">
        <v>171</v>
      </c>
      <c r="B22" s="10"/>
      <c r="C22" s="16"/>
      <c r="D22" s="16"/>
      <c r="E22" s="16"/>
      <c r="F22" s="23">
        <f t="shared" si="1"/>
        <v>0</v>
      </c>
      <c r="G22" s="16"/>
    </row>
    <row r="23" spans="1:7" ht="13.5" thickBot="1" x14ac:dyDescent="0.25">
      <c r="A23" s="17" t="s">
        <v>172</v>
      </c>
      <c r="B23" s="10">
        <v>128015.86</v>
      </c>
      <c r="C23" s="16"/>
      <c r="D23" s="16"/>
      <c r="E23" s="16"/>
      <c r="F23" s="23">
        <f t="shared" si="1"/>
        <v>0</v>
      </c>
      <c r="G23" s="16"/>
    </row>
    <row r="24" spans="1:7" ht="13.5" thickBot="1" x14ac:dyDescent="0.25">
      <c r="A24" s="9" t="s">
        <v>173</v>
      </c>
      <c r="B24" s="10"/>
      <c r="C24" s="16"/>
      <c r="D24" s="16"/>
      <c r="E24" s="16"/>
      <c r="F24" s="23">
        <f t="shared" si="1"/>
        <v>0</v>
      </c>
      <c r="G24" s="16"/>
    </row>
    <row r="25" spans="1:7" ht="13.5" thickBot="1" x14ac:dyDescent="0.25">
      <c r="A25" s="24" t="s">
        <v>174</v>
      </c>
      <c r="B25" s="12">
        <f>B16+B17+B18+B21+B24</f>
        <v>1158204.1499999999</v>
      </c>
      <c r="C25" s="12">
        <f>C16+C17+C18+C21+C24</f>
        <v>0</v>
      </c>
      <c r="D25" s="12">
        <f t="shared" ref="D25:G25" si="3">D16+D17+D18+D21+D24</f>
        <v>0</v>
      </c>
      <c r="E25" s="12">
        <f t="shared" si="3"/>
        <v>0</v>
      </c>
      <c r="F25" s="12">
        <f t="shared" si="1"/>
        <v>0</v>
      </c>
      <c r="G25" s="12">
        <f t="shared" si="3"/>
        <v>0</v>
      </c>
    </row>
    <row r="26" spans="1:7" ht="13.5" thickBot="1" x14ac:dyDescent="0.25">
      <c r="A26" s="24" t="s">
        <v>175</v>
      </c>
      <c r="B26" s="25"/>
      <c r="C26" s="26"/>
      <c r="D26" s="26"/>
      <c r="E26" s="26"/>
      <c r="F26" s="23">
        <f t="shared" si="1"/>
        <v>0</v>
      </c>
      <c r="G26" s="26"/>
    </row>
    <row r="27" spans="1:7" ht="13.5" thickBot="1" x14ac:dyDescent="0.25">
      <c r="A27" s="24" t="s">
        <v>176</v>
      </c>
      <c r="B27" s="12">
        <f>B25-B26</f>
        <v>1158204.1499999999</v>
      </c>
      <c r="C27" s="12">
        <f t="shared" ref="C27:G27" si="4">C25-C26</f>
        <v>0</v>
      </c>
      <c r="D27" s="12">
        <f t="shared" si="4"/>
        <v>0</v>
      </c>
      <c r="E27" s="12">
        <f t="shared" si="4"/>
        <v>0</v>
      </c>
      <c r="F27" s="12">
        <f t="shared" si="1"/>
        <v>0</v>
      </c>
      <c r="G27" s="12">
        <f t="shared" si="4"/>
        <v>0</v>
      </c>
    </row>
    <row r="29" spans="1:7" x14ac:dyDescent="0.2">
      <c r="A29" s="27" t="s">
        <v>177</v>
      </c>
    </row>
    <row r="30" spans="1:7" x14ac:dyDescent="0.2">
      <c r="A30" s="216"/>
      <c r="B30" s="217"/>
      <c r="C30" s="217"/>
      <c r="D30" s="217"/>
      <c r="E30" s="217"/>
      <c r="F30" s="217"/>
      <c r="G30" s="218"/>
    </row>
    <row r="31" spans="1:7" x14ac:dyDescent="0.2">
      <c r="A31" s="219"/>
      <c r="B31" s="220"/>
      <c r="C31" s="220"/>
      <c r="D31" s="220"/>
      <c r="E31" s="220"/>
      <c r="F31" s="220"/>
      <c r="G31" s="221"/>
    </row>
    <row r="32" spans="1:7" x14ac:dyDescent="0.2">
      <c r="A32" s="222"/>
      <c r="B32" s="223"/>
      <c r="C32" s="223"/>
      <c r="D32" s="223"/>
      <c r="E32" s="223"/>
      <c r="F32" s="223"/>
      <c r="G32" s="224"/>
    </row>
    <row r="35" spans="1:2" x14ac:dyDescent="0.2">
      <c r="A35" s="28"/>
      <c r="B35" s="22"/>
    </row>
    <row r="36" spans="1:2" x14ac:dyDescent="0.2">
      <c r="A36" s="28"/>
    </row>
    <row r="37" spans="1:2" x14ac:dyDescent="0.2">
      <c r="A37" s="28"/>
      <c r="B37" s="20"/>
    </row>
    <row r="38" spans="1:2" x14ac:dyDescent="0.2">
      <c r="A38" s="28"/>
    </row>
    <row r="39" spans="1:2" x14ac:dyDescent="0.2">
      <c r="A39" s="28"/>
    </row>
    <row r="40" spans="1:2" x14ac:dyDescent="0.2">
      <c r="A40" s="28"/>
    </row>
    <row r="41" spans="1:2" x14ac:dyDescent="0.2">
      <c r="A41" s="28"/>
    </row>
    <row r="42" spans="1:2" x14ac:dyDescent="0.2">
      <c r="A42" s="28"/>
    </row>
    <row r="43" spans="1:2" x14ac:dyDescent="0.2">
      <c r="A43" s="28"/>
    </row>
    <row r="44" spans="1:2" x14ac:dyDescent="0.2">
      <c r="A44" s="28"/>
    </row>
    <row r="45" spans="1:2" x14ac:dyDescent="0.2">
      <c r="A45" s="28"/>
    </row>
  </sheetData>
  <mergeCells count="15">
    <mergeCell ref="B9:G9"/>
    <mergeCell ref="A1:G1"/>
    <mergeCell ref="A4:G4"/>
    <mergeCell ref="A6:G6"/>
    <mergeCell ref="B7:G7"/>
    <mergeCell ref="B8:G8"/>
    <mergeCell ref="A30:G32"/>
    <mergeCell ref="B10:G10"/>
    <mergeCell ref="B11:G11"/>
    <mergeCell ref="A13:A15"/>
    <mergeCell ref="B13:B15"/>
    <mergeCell ref="C13:F13"/>
    <mergeCell ref="G13:G15"/>
    <mergeCell ref="C14:E14"/>
    <mergeCell ref="F14:F15"/>
  </mergeCells>
  <pageMargins left="0.75" right="0.38" top="0.49" bottom="0.5" header="0" footer="0"/>
  <pageSetup paperSize="9" scale="91" fitToHeight="0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topLeftCell="A23" zoomScale="85" zoomScaleNormal="85" workbookViewId="0">
      <selection activeCell="G35" sqref="G35"/>
    </sheetView>
  </sheetViews>
  <sheetFormatPr baseColWidth="10" defaultRowHeight="12.75" x14ac:dyDescent="0.2"/>
  <cols>
    <col min="1" max="1" width="32.140625" style="33" customWidth="1"/>
    <col min="2" max="2" width="22.85546875" style="33" customWidth="1"/>
    <col min="3" max="3" width="19.7109375" style="33" customWidth="1"/>
    <col min="4" max="4" width="17.42578125" style="33" customWidth="1"/>
    <col min="5" max="5" width="18.7109375" style="33" customWidth="1"/>
    <col min="6" max="9" width="17.42578125" style="33" customWidth="1"/>
    <col min="10" max="256" width="11.42578125" style="33"/>
    <col min="257" max="257" width="32.140625" style="33" customWidth="1"/>
    <col min="258" max="258" width="22.85546875" style="33" customWidth="1"/>
    <col min="259" max="259" width="19.7109375" style="33" customWidth="1"/>
    <col min="260" max="260" width="17.42578125" style="33" customWidth="1"/>
    <col min="261" max="261" width="18.7109375" style="33" customWidth="1"/>
    <col min="262" max="265" width="17.42578125" style="33" customWidth="1"/>
    <col min="266" max="512" width="11.42578125" style="33"/>
    <col min="513" max="513" width="32.140625" style="33" customWidth="1"/>
    <col min="514" max="514" width="22.85546875" style="33" customWidth="1"/>
    <col min="515" max="515" width="19.7109375" style="33" customWidth="1"/>
    <col min="516" max="516" width="17.42578125" style="33" customWidth="1"/>
    <col min="517" max="517" width="18.7109375" style="33" customWidth="1"/>
    <col min="518" max="521" width="17.42578125" style="33" customWidth="1"/>
    <col min="522" max="768" width="11.42578125" style="33"/>
    <col min="769" max="769" width="32.140625" style="33" customWidth="1"/>
    <col min="770" max="770" width="22.85546875" style="33" customWidth="1"/>
    <col min="771" max="771" width="19.7109375" style="33" customWidth="1"/>
    <col min="772" max="772" width="17.42578125" style="33" customWidth="1"/>
    <col min="773" max="773" width="18.7109375" style="33" customWidth="1"/>
    <col min="774" max="777" width="17.42578125" style="33" customWidth="1"/>
    <col min="778" max="1024" width="11.42578125" style="33"/>
    <col min="1025" max="1025" width="32.140625" style="33" customWidth="1"/>
    <col min="1026" max="1026" width="22.85546875" style="33" customWidth="1"/>
    <col min="1027" max="1027" width="19.7109375" style="33" customWidth="1"/>
    <col min="1028" max="1028" width="17.42578125" style="33" customWidth="1"/>
    <col min="1029" max="1029" width="18.7109375" style="33" customWidth="1"/>
    <col min="1030" max="1033" width="17.42578125" style="33" customWidth="1"/>
    <col min="1034" max="1280" width="11.42578125" style="33"/>
    <col min="1281" max="1281" width="32.140625" style="33" customWidth="1"/>
    <col min="1282" max="1282" width="22.85546875" style="33" customWidth="1"/>
    <col min="1283" max="1283" width="19.7109375" style="33" customWidth="1"/>
    <col min="1284" max="1284" width="17.42578125" style="33" customWidth="1"/>
    <col min="1285" max="1285" width="18.7109375" style="33" customWidth="1"/>
    <col min="1286" max="1289" width="17.42578125" style="33" customWidth="1"/>
    <col min="1290" max="1536" width="11.42578125" style="33"/>
    <col min="1537" max="1537" width="32.140625" style="33" customWidth="1"/>
    <col min="1538" max="1538" width="22.85546875" style="33" customWidth="1"/>
    <col min="1539" max="1539" width="19.7109375" style="33" customWidth="1"/>
    <col min="1540" max="1540" width="17.42578125" style="33" customWidth="1"/>
    <col min="1541" max="1541" width="18.7109375" style="33" customWidth="1"/>
    <col min="1542" max="1545" width="17.42578125" style="33" customWidth="1"/>
    <col min="1546" max="1792" width="11.42578125" style="33"/>
    <col min="1793" max="1793" width="32.140625" style="33" customWidth="1"/>
    <col min="1794" max="1794" width="22.85546875" style="33" customWidth="1"/>
    <col min="1795" max="1795" width="19.7109375" style="33" customWidth="1"/>
    <col min="1796" max="1796" width="17.42578125" style="33" customWidth="1"/>
    <col min="1797" max="1797" width="18.7109375" style="33" customWidth="1"/>
    <col min="1798" max="1801" width="17.42578125" style="33" customWidth="1"/>
    <col min="1802" max="2048" width="11.42578125" style="33"/>
    <col min="2049" max="2049" width="32.140625" style="33" customWidth="1"/>
    <col min="2050" max="2050" width="22.85546875" style="33" customWidth="1"/>
    <col min="2051" max="2051" width="19.7109375" style="33" customWidth="1"/>
    <col min="2052" max="2052" width="17.42578125" style="33" customWidth="1"/>
    <col min="2053" max="2053" width="18.7109375" style="33" customWidth="1"/>
    <col min="2054" max="2057" width="17.42578125" style="33" customWidth="1"/>
    <col min="2058" max="2304" width="11.42578125" style="33"/>
    <col min="2305" max="2305" width="32.140625" style="33" customWidth="1"/>
    <col min="2306" max="2306" width="22.85546875" style="33" customWidth="1"/>
    <col min="2307" max="2307" width="19.7109375" style="33" customWidth="1"/>
    <col min="2308" max="2308" width="17.42578125" style="33" customWidth="1"/>
    <col min="2309" max="2309" width="18.7109375" style="33" customWidth="1"/>
    <col min="2310" max="2313" width="17.42578125" style="33" customWidth="1"/>
    <col min="2314" max="2560" width="11.42578125" style="33"/>
    <col min="2561" max="2561" width="32.140625" style="33" customWidth="1"/>
    <col min="2562" max="2562" width="22.85546875" style="33" customWidth="1"/>
    <col min="2563" max="2563" width="19.7109375" style="33" customWidth="1"/>
    <col min="2564" max="2564" width="17.42578125" style="33" customWidth="1"/>
    <col min="2565" max="2565" width="18.7109375" style="33" customWidth="1"/>
    <col min="2566" max="2569" width="17.42578125" style="33" customWidth="1"/>
    <col min="2570" max="2816" width="11.42578125" style="33"/>
    <col min="2817" max="2817" width="32.140625" style="33" customWidth="1"/>
    <col min="2818" max="2818" width="22.85546875" style="33" customWidth="1"/>
    <col min="2819" max="2819" width="19.7109375" style="33" customWidth="1"/>
    <col min="2820" max="2820" width="17.42578125" style="33" customWidth="1"/>
    <col min="2821" max="2821" width="18.7109375" style="33" customWidth="1"/>
    <col min="2822" max="2825" width="17.42578125" style="33" customWidth="1"/>
    <col min="2826" max="3072" width="11.42578125" style="33"/>
    <col min="3073" max="3073" width="32.140625" style="33" customWidth="1"/>
    <col min="3074" max="3074" width="22.85546875" style="33" customWidth="1"/>
    <col min="3075" max="3075" width="19.7109375" style="33" customWidth="1"/>
    <col min="3076" max="3076" width="17.42578125" style="33" customWidth="1"/>
    <col min="3077" max="3077" width="18.7109375" style="33" customWidth="1"/>
    <col min="3078" max="3081" width="17.42578125" style="33" customWidth="1"/>
    <col min="3082" max="3328" width="11.42578125" style="33"/>
    <col min="3329" max="3329" width="32.140625" style="33" customWidth="1"/>
    <col min="3330" max="3330" width="22.85546875" style="33" customWidth="1"/>
    <col min="3331" max="3331" width="19.7109375" style="33" customWidth="1"/>
    <col min="3332" max="3332" width="17.42578125" style="33" customWidth="1"/>
    <col min="3333" max="3333" width="18.7109375" style="33" customWidth="1"/>
    <col min="3334" max="3337" width="17.42578125" style="33" customWidth="1"/>
    <col min="3338" max="3584" width="11.42578125" style="33"/>
    <col min="3585" max="3585" width="32.140625" style="33" customWidth="1"/>
    <col min="3586" max="3586" width="22.85546875" style="33" customWidth="1"/>
    <col min="3587" max="3587" width="19.7109375" style="33" customWidth="1"/>
    <col min="3588" max="3588" width="17.42578125" style="33" customWidth="1"/>
    <col min="3589" max="3589" width="18.7109375" style="33" customWidth="1"/>
    <col min="3590" max="3593" width="17.42578125" style="33" customWidth="1"/>
    <col min="3594" max="3840" width="11.42578125" style="33"/>
    <col min="3841" max="3841" width="32.140625" style="33" customWidth="1"/>
    <col min="3842" max="3842" width="22.85546875" style="33" customWidth="1"/>
    <col min="3843" max="3843" width="19.7109375" style="33" customWidth="1"/>
    <col min="3844" max="3844" width="17.42578125" style="33" customWidth="1"/>
    <col min="3845" max="3845" width="18.7109375" style="33" customWidth="1"/>
    <col min="3846" max="3849" width="17.42578125" style="33" customWidth="1"/>
    <col min="3850" max="4096" width="11.42578125" style="33"/>
    <col min="4097" max="4097" width="32.140625" style="33" customWidth="1"/>
    <col min="4098" max="4098" width="22.85546875" style="33" customWidth="1"/>
    <col min="4099" max="4099" width="19.7109375" style="33" customWidth="1"/>
    <col min="4100" max="4100" width="17.42578125" style="33" customWidth="1"/>
    <col min="4101" max="4101" width="18.7109375" style="33" customWidth="1"/>
    <col min="4102" max="4105" width="17.42578125" style="33" customWidth="1"/>
    <col min="4106" max="4352" width="11.42578125" style="33"/>
    <col min="4353" max="4353" width="32.140625" style="33" customWidth="1"/>
    <col min="4354" max="4354" width="22.85546875" style="33" customWidth="1"/>
    <col min="4355" max="4355" width="19.7109375" style="33" customWidth="1"/>
    <col min="4356" max="4356" width="17.42578125" style="33" customWidth="1"/>
    <col min="4357" max="4357" width="18.7109375" style="33" customWidth="1"/>
    <col min="4358" max="4361" width="17.42578125" style="33" customWidth="1"/>
    <col min="4362" max="4608" width="11.42578125" style="33"/>
    <col min="4609" max="4609" width="32.140625" style="33" customWidth="1"/>
    <col min="4610" max="4610" width="22.85546875" style="33" customWidth="1"/>
    <col min="4611" max="4611" width="19.7109375" style="33" customWidth="1"/>
    <col min="4612" max="4612" width="17.42578125" style="33" customWidth="1"/>
    <col min="4613" max="4613" width="18.7109375" style="33" customWidth="1"/>
    <col min="4614" max="4617" width="17.42578125" style="33" customWidth="1"/>
    <col min="4618" max="4864" width="11.42578125" style="33"/>
    <col min="4865" max="4865" width="32.140625" style="33" customWidth="1"/>
    <col min="4866" max="4866" width="22.85546875" style="33" customWidth="1"/>
    <col min="4867" max="4867" width="19.7109375" style="33" customWidth="1"/>
    <col min="4868" max="4868" width="17.42578125" style="33" customWidth="1"/>
    <col min="4869" max="4869" width="18.7109375" style="33" customWidth="1"/>
    <col min="4870" max="4873" width="17.42578125" style="33" customWidth="1"/>
    <col min="4874" max="5120" width="11.42578125" style="33"/>
    <col min="5121" max="5121" width="32.140625" style="33" customWidth="1"/>
    <col min="5122" max="5122" width="22.85546875" style="33" customWidth="1"/>
    <col min="5123" max="5123" width="19.7109375" style="33" customWidth="1"/>
    <col min="5124" max="5124" width="17.42578125" style="33" customWidth="1"/>
    <col min="5125" max="5125" width="18.7109375" style="33" customWidth="1"/>
    <col min="5126" max="5129" width="17.42578125" style="33" customWidth="1"/>
    <col min="5130" max="5376" width="11.42578125" style="33"/>
    <col min="5377" max="5377" width="32.140625" style="33" customWidth="1"/>
    <col min="5378" max="5378" width="22.85546875" style="33" customWidth="1"/>
    <col min="5379" max="5379" width="19.7109375" style="33" customWidth="1"/>
    <col min="5380" max="5380" width="17.42578125" style="33" customWidth="1"/>
    <col min="5381" max="5381" width="18.7109375" style="33" customWidth="1"/>
    <col min="5382" max="5385" width="17.42578125" style="33" customWidth="1"/>
    <col min="5386" max="5632" width="11.42578125" style="33"/>
    <col min="5633" max="5633" width="32.140625" style="33" customWidth="1"/>
    <col min="5634" max="5634" width="22.85546875" style="33" customWidth="1"/>
    <col min="5635" max="5635" width="19.7109375" style="33" customWidth="1"/>
    <col min="5636" max="5636" width="17.42578125" style="33" customWidth="1"/>
    <col min="5637" max="5637" width="18.7109375" style="33" customWidth="1"/>
    <col min="5638" max="5641" width="17.42578125" style="33" customWidth="1"/>
    <col min="5642" max="5888" width="11.42578125" style="33"/>
    <col min="5889" max="5889" width="32.140625" style="33" customWidth="1"/>
    <col min="5890" max="5890" width="22.85546875" style="33" customWidth="1"/>
    <col min="5891" max="5891" width="19.7109375" style="33" customWidth="1"/>
    <col min="5892" max="5892" width="17.42578125" style="33" customWidth="1"/>
    <col min="5893" max="5893" width="18.7109375" style="33" customWidth="1"/>
    <col min="5894" max="5897" width="17.42578125" style="33" customWidth="1"/>
    <col min="5898" max="6144" width="11.42578125" style="33"/>
    <col min="6145" max="6145" width="32.140625" style="33" customWidth="1"/>
    <col min="6146" max="6146" width="22.85546875" style="33" customWidth="1"/>
    <col min="6147" max="6147" width="19.7109375" style="33" customWidth="1"/>
    <col min="6148" max="6148" width="17.42578125" style="33" customWidth="1"/>
    <col min="6149" max="6149" width="18.7109375" style="33" customWidth="1"/>
    <col min="6150" max="6153" width="17.42578125" style="33" customWidth="1"/>
    <col min="6154" max="6400" width="11.42578125" style="33"/>
    <col min="6401" max="6401" width="32.140625" style="33" customWidth="1"/>
    <col min="6402" max="6402" width="22.85546875" style="33" customWidth="1"/>
    <col min="6403" max="6403" width="19.7109375" style="33" customWidth="1"/>
    <col min="6404" max="6404" width="17.42578125" style="33" customWidth="1"/>
    <col min="6405" max="6405" width="18.7109375" style="33" customWidth="1"/>
    <col min="6406" max="6409" width="17.42578125" style="33" customWidth="1"/>
    <col min="6410" max="6656" width="11.42578125" style="33"/>
    <col min="6657" max="6657" width="32.140625" style="33" customWidth="1"/>
    <col min="6658" max="6658" width="22.85546875" style="33" customWidth="1"/>
    <col min="6659" max="6659" width="19.7109375" style="33" customWidth="1"/>
    <col min="6660" max="6660" width="17.42578125" style="33" customWidth="1"/>
    <col min="6661" max="6661" width="18.7109375" style="33" customWidth="1"/>
    <col min="6662" max="6665" width="17.42578125" style="33" customWidth="1"/>
    <col min="6666" max="6912" width="11.42578125" style="33"/>
    <col min="6913" max="6913" width="32.140625" style="33" customWidth="1"/>
    <col min="6914" max="6914" width="22.85546875" style="33" customWidth="1"/>
    <col min="6915" max="6915" width="19.7109375" style="33" customWidth="1"/>
    <col min="6916" max="6916" width="17.42578125" style="33" customWidth="1"/>
    <col min="6917" max="6917" width="18.7109375" style="33" customWidth="1"/>
    <col min="6918" max="6921" width="17.42578125" style="33" customWidth="1"/>
    <col min="6922" max="7168" width="11.42578125" style="33"/>
    <col min="7169" max="7169" width="32.140625" style="33" customWidth="1"/>
    <col min="7170" max="7170" width="22.85546875" style="33" customWidth="1"/>
    <col min="7171" max="7171" width="19.7109375" style="33" customWidth="1"/>
    <col min="7172" max="7172" width="17.42578125" style="33" customWidth="1"/>
    <col min="7173" max="7173" width="18.7109375" style="33" customWidth="1"/>
    <col min="7174" max="7177" width="17.42578125" style="33" customWidth="1"/>
    <col min="7178" max="7424" width="11.42578125" style="33"/>
    <col min="7425" max="7425" width="32.140625" style="33" customWidth="1"/>
    <col min="7426" max="7426" width="22.85546875" style="33" customWidth="1"/>
    <col min="7427" max="7427" width="19.7109375" style="33" customWidth="1"/>
    <col min="7428" max="7428" width="17.42578125" style="33" customWidth="1"/>
    <col min="7429" max="7429" width="18.7109375" style="33" customWidth="1"/>
    <col min="7430" max="7433" width="17.42578125" style="33" customWidth="1"/>
    <col min="7434" max="7680" width="11.42578125" style="33"/>
    <col min="7681" max="7681" width="32.140625" style="33" customWidth="1"/>
    <col min="7682" max="7682" width="22.85546875" style="33" customWidth="1"/>
    <col min="7683" max="7683" width="19.7109375" style="33" customWidth="1"/>
    <col min="7684" max="7684" width="17.42578125" style="33" customWidth="1"/>
    <col min="7685" max="7685" width="18.7109375" style="33" customWidth="1"/>
    <col min="7686" max="7689" width="17.42578125" style="33" customWidth="1"/>
    <col min="7690" max="7936" width="11.42578125" style="33"/>
    <col min="7937" max="7937" width="32.140625" style="33" customWidth="1"/>
    <col min="7938" max="7938" width="22.85546875" style="33" customWidth="1"/>
    <col min="7939" max="7939" width="19.7109375" style="33" customWidth="1"/>
    <col min="7940" max="7940" width="17.42578125" style="33" customWidth="1"/>
    <col min="7941" max="7941" width="18.7109375" style="33" customWidth="1"/>
    <col min="7942" max="7945" width="17.42578125" style="33" customWidth="1"/>
    <col min="7946" max="8192" width="11.42578125" style="33"/>
    <col min="8193" max="8193" width="32.140625" style="33" customWidth="1"/>
    <col min="8194" max="8194" width="22.85546875" style="33" customWidth="1"/>
    <col min="8195" max="8195" width="19.7109375" style="33" customWidth="1"/>
    <col min="8196" max="8196" width="17.42578125" style="33" customWidth="1"/>
    <col min="8197" max="8197" width="18.7109375" style="33" customWidth="1"/>
    <col min="8198" max="8201" width="17.42578125" style="33" customWidth="1"/>
    <col min="8202" max="8448" width="11.42578125" style="33"/>
    <col min="8449" max="8449" width="32.140625" style="33" customWidth="1"/>
    <col min="8450" max="8450" width="22.85546875" style="33" customWidth="1"/>
    <col min="8451" max="8451" width="19.7109375" style="33" customWidth="1"/>
    <col min="8452" max="8452" width="17.42578125" style="33" customWidth="1"/>
    <col min="8453" max="8453" width="18.7109375" style="33" customWidth="1"/>
    <col min="8454" max="8457" width="17.42578125" style="33" customWidth="1"/>
    <col min="8458" max="8704" width="11.42578125" style="33"/>
    <col min="8705" max="8705" width="32.140625" style="33" customWidth="1"/>
    <col min="8706" max="8706" width="22.85546875" style="33" customWidth="1"/>
    <col min="8707" max="8707" width="19.7109375" style="33" customWidth="1"/>
    <col min="8708" max="8708" width="17.42578125" style="33" customWidth="1"/>
    <col min="8709" max="8709" width="18.7109375" style="33" customWidth="1"/>
    <col min="8710" max="8713" width="17.42578125" style="33" customWidth="1"/>
    <col min="8714" max="8960" width="11.42578125" style="33"/>
    <col min="8961" max="8961" width="32.140625" style="33" customWidth="1"/>
    <col min="8962" max="8962" width="22.85546875" style="33" customWidth="1"/>
    <col min="8963" max="8963" width="19.7109375" style="33" customWidth="1"/>
    <col min="8964" max="8964" width="17.42578125" style="33" customWidth="1"/>
    <col min="8965" max="8965" width="18.7109375" style="33" customWidth="1"/>
    <col min="8966" max="8969" width="17.42578125" style="33" customWidth="1"/>
    <col min="8970" max="9216" width="11.42578125" style="33"/>
    <col min="9217" max="9217" width="32.140625" style="33" customWidth="1"/>
    <col min="9218" max="9218" width="22.85546875" style="33" customWidth="1"/>
    <col min="9219" max="9219" width="19.7109375" style="33" customWidth="1"/>
    <col min="9220" max="9220" width="17.42578125" style="33" customWidth="1"/>
    <col min="9221" max="9221" width="18.7109375" style="33" customWidth="1"/>
    <col min="9222" max="9225" width="17.42578125" style="33" customWidth="1"/>
    <col min="9226" max="9472" width="11.42578125" style="33"/>
    <col min="9473" max="9473" width="32.140625" style="33" customWidth="1"/>
    <col min="9474" max="9474" width="22.85546875" style="33" customWidth="1"/>
    <col min="9475" max="9475" width="19.7109375" style="33" customWidth="1"/>
    <col min="9476" max="9476" width="17.42578125" style="33" customWidth="1"/>
    <col min="9477" max="9477" width="18.7109375" style="33" customWidth="1"/>
    <col min="9478" max="9481" width="17.42578125" style="33" customWidth="1"/>
    <col min="9482" max="9728" width="11.42578125" style="33"/>
    <col min="9729" max="9729" width="32.140625" style="33" customWidth="1"/>
    <col min="9730" max="9730" width="22.85546875" style="33" customWidth="1"/>
    <col min="9731" max="9731" width="19.7109375" style="33" customWidth="1"/>
    <col min="9732" max="9732" width="17.42578125" style="33" customWidth="1"/>
    <col min="9733" max="9733" width="18.7109375" style="33" customWidth="1"/>
    <col min="9734" max="9737" width="17.42578125" style="33" customWidth="1"/>
    <col min="9738" max="9984" width="11.42578125" style="33"/>
    <col min="9985" max="9985" width="32.140625" style="33" customWidth="1"/>
    <col min="9986" max="9986" width="22.85546875" style="33" customWidth="1"/>
    <col min="9987" max="9987" width="19.7109375" style="33" customWidth="1"/>
    <col min="9988" max="9988" width="17.42578125" style="33" customWidth="1"/>
    <col min="9989" max="9989" width="18.7109375" style="33" customWidth="1"/>
    <col min="9990" max="9993" width="17.42578125" style="33" customWidth="1"/>
    <col min="9994" max="10240" width="11.42578125" style="33"/>
    <col min="10241" max="10241" width="32.140625" style="33" customWidth="1"/>
    <col min="10242" max="10242" width="22.85546875" style="33" customWidth="1"/>
    <col min="10243" max="10243" width="19.7109375" style="33" customWidth="1"/>
    <col min="10244" max="10244" width="17.42578125" style="33" customWidth="1"/>
    <col min="10245" max="10245" width="18.7109375" style="33" customWidth="1"/>
    <col min="10246" max="10249" width="17.42578125" style="33" customWidth="1"/>
    <col min="10250" max="10496" width="11.42578125" style="33"/>
    <col min="10497" max="10497" width="32.140625" style="33" customWidth="1"/>
    <col min="10498" max="10498" width="22.85546875" style="33" customWidth="1"/>
    <col min="10499" max="10499" width="19.7109375" style="33" customWidth="1"/>
    <col min="10500" max="10500" width="17.42578125" style="33" customWidth="1"/>
    <col min="10501" max="10501" width="18.7109375" style="33" customWidth="1"/>
    <col min="10502" max="10505" width="17.42578125" style="33" customWidth="1"/>
    <col min="10506" max="10752" width="11.42578125" style="33"/>
    <col min="10753" max="10753" width="32.140625" style="33" customWidth="1"/>
    <col min="10754" max="10754" width="22.85546875" style="33" customWidth="1"/>
    <col min="10755" max="10755" width="19.7109375" style="33" customWidth="1"/>
    <col min="10756" max="10756" width="17.42578125" style="33" customWidth="1"/>
    <col min="10757" max="10757" width="18.7109375" style="33" customWidth="1"/>
    <col min="10758" max="10761" width="17.42578125" style="33" customWidth="1"/>
    <col min="10762" max="11008" width="11.42578125" style="33"/>
    <col min="11009" max="11009" width="32.140625" style="33" customWidth="1"/>
    <col min="11010" max="11010" width="22.85546875" style="33" customWidth="1"/>
    <col min="11011" max="11011" width="19.7109375" style="33" customWidth="1"/>
    <col min="11012" max="11012" width="17.42578125" style="33" customWidth="1"/>
    <col min="11013" max="11013" width="18.7109375" style="33" customWidth="1"/>
    <col min="11014" max="11017" width="17.42578125" style="33" customWidth="1"/>
    <col min="11018" max="11264" width="11.42578125" style="33"/>
    <col min="11265" max="11265" width="32.140625" style="33" customWidth="1"/>
    <col min="11266" max="11266" width="22.85546875" style="33" customWidth="1"/>
    <col min="11267" max="11267" width="19.7109375" style="33" customWidth="1"/>
    <col min="11268" max="11268" width="17.42578125" style="33" customWidth="1"/>
    <col min="11269" max="11269" width="18.7109375" style="33" customWidth="1"/>
    <col min="11270" max="11273" width="17.42578125" style="33" customWidth="1"/>
    <col min="11274" max="11520" width="11.42578125" style="33"/>
    <col min="11521" max="11521" width="32.140625" style="33" customWidth="1"/>
    <col min="11522" max="11522" width="22.85546875" style="33" customWidth="1"/>
    <col min="11523" max="11523" width="19.7109375" style="33" customWidth="1"/>
    <col min="11524" max="11524" width="17.42578125" style="33" customWidth="1"/>
    <col min="11525" max="11525" width="18.7109375" style="33" customWidth="1"/>
    <col min="11526" max="11529" width="17.42578125" style="33" customWidth="1"/>
    <col min="11530" max="11776" width="11.42578125" style="33"/>
    <col min="11777" max="11777" width="32.140625" style="33" customWidth="1"/>
    <col min="11778" max="11778" width="22.85546875" style="33" customWidth="1"/>
    <col min="11779" max="11779" width="19.7109375" style="33" customWidth="1"/>
    <col min="11780" max="11780" width="17.42578125" style="33" customWidth="1"/>
    <col min="11781" max="11781" width="18.7109375" style="33" customWidth="1"/>
    <col min="11782" max="11785" width="17.42578125" style="33" customWidth="1"/>
    <col min="11786" max="12032" width="11.42578125" style="33"/>
    <col min="12033" max="12033" width="32.140625" style="33" customWidth="1"/>
    <col min="12034" max="12034" width="22.85546875" style="33" customWidth="1"/>
    <col min="12035" max="12035" width="19.7109375" style="33" customWidth="1"/>
    <col min="12036" max="12036" width="17.42578125" style="33" customWidth="1"/>
    <col min="12037" max="12037" width="18.7109375" style="33" customWidth="1"/>
    <col min="12038" max="12041" width="17.42578125" style="33" customWidth="1"/>
    <col min="12042" max="12288" width="11.42578125" style="33"/>
    <col min="12289" max="12289" width="32.140625" style="33" customWidth="1"/>
    <col min="12290" max="12290" width="22.85546875" style="33" customWidth="1"/>
    <col min="12291" max="12291" width="19.7109375" style="33" customWidth="1"/>
    <col min="12292" max="12292" width="17.42578125" style="33" customWidth="1"/>
    <col min="12293" max="12293" width="18.7109375" style="33" customWidth="1"/>
    <col min="12294" max="12297" width="17.42578125" style="33" customWidth="1"/>
    <col min="12298" max="12544" width="11.42578125" style="33"/>
    <col min="12545" max="12545" width="32.140625" style="33" customWidth="1"/>
    <col min="12546" max="12546" width="22.85546875" style="33" customWidth="1"/>
    <col min="12547" max="12547" width="19.7109375" style="33" customWidth="1"/>
    <col min="12548" max="12548" width="17.42578125" style="33" customWidth="1"/>
    <col min="12549" max="12549" width="18.7109375" style="33" customWidth="1"/>
    <col min="12550" max="12553" width="17.42578125" style="33" customWidth="1"/>
    <col min="12554" max="12800" width="11.42578125" style="33"/>
    <col min="12801" max="12801" width="32.140625" style="33" customWidth="1"/>
    <col min="12802" max="12802" width="22.85546875" style="33" customWidth="1"/>
    <col min="12803" max="12803" width="19.7109375" style="33" customWidth="1"/>
    <col min="12804" max="12804" width="17.42578125" style="33" customWidth="1"/>
    <col min="12805" max="12805" width="18.7109375" style="33" customWidth="1"/>
    <col min="12806" max="12809" width="17.42578125" style="33" customWidth="1"/>
    <col min="12810" max="13056" width="11.42578125" style="33"/>
    <col min="13057" max="13057" width="32.140625" style="33" customWidth="1"/>
    <col min="13058" max="13058" width="22.85546875" style="33" customWidth="1"/>
    <col min="13059" max="13059" width="19.7109375" style="33" customWidth="1"/>
    <col min="13060" max="13060" width="17.42578125" style="33" customWidth="1"/>
    <col min="13061" max="13061" width="18.7109375" style="33" customWidth="1"/>
    <col min="13062" max="13065" width="17.42578125" style="33" customWidth="1"/>
    <col min="13066" max="13312" width="11.42578125" style="33"/>
    <col min="13313" max="13313" width="32.140625" style="33" customWidth="1"/>
    <col min="13314" max="13314" width="22.85546875" style="33" customWidth="1"/>
    <col min="13315" max="13315" width="19.7109375" style="33" customWidth="1"/>
    <col min="13316" max="13316" width="17.42578125" style="33" customWidth="1"/>
    <col min="13317" max="13317" width="18.7109375" style="33" customWidth="1"/>
    <col min="13318" max="13321" width="17.42578125" style="33" customWidth="1"/>
    <col min="13322" max="13568" width="11.42578125" style="33"/>
    <col min="13569" max="13569" width="32.140625" style="33" customWidth="1"/>
    <col min="13570" max="13570" width="22.85546875" style="33" customWidth="1"/>
    <col min="13571" max="13571" width="19.7109375" style="33" customWidth="1"/>
    <col min="13572" max="13572" width="17.42578125" style="33" customWidth="1"/>
    <col min="13573" max="13573" width="18.7109375" style="33" customWidth="1"/>
    <col min="13574" max="13577" width="17.42578125" style="33" customWidth="1"/>
    <col min="13578" max="13824" width="11.42578125" style="33"/>
    <col min="13825" max="13825" width="32.140625" style="33" customWidth="1"/>
    <col min="13826" max="13826" width="22.85546875" style="33" customWidth="1"/>
    <col min="13827" max="13827" width="19.7109375" style="33" customWidth="1"/>
    <col min="13828" max="13828" width="17.42578125" style="33" customWidth="1"/>
    <col min="13829" max="13829" width="18.7109375" style="33" customWidth="1"/>
    <col min="13830" max="13833" width="17.42578125" style="33" customWidth="1"/>
    <col min="13834" max="14080" width="11.42578125" style="33"/>
    <col min="14081" max="14081" width="32.140625" style="33" customWidth="1"/>
    <col min="14082" max="14082" width="22.85546875" style="33" customWidth="1"/>
    <col min="14083" max="14083" width="19.7109375" style="33" customWidth="1"/>
    <col min="14084" max="14084" width="17.42578125" style="33" customWidth="1"/>
    <col min="14085" max="14085" width="18.7109375" style="33" customWidth="1"/>
    <col min="14086" max="14089" width="17.42578125" style="33" customWidth="1"/>
    <col min="14090" max="14336" width="11.42578125" style="33"/>
    <col min="14337" max="14337" width="32.140625" style="33" customWidth="1"/>
    <col min="14338" max="14338" width="22.85546875" style="33" customWidth="1"/>
    <col min="14339" max="14339" width="19.7109375" style="33" customWidth="1"/>
    <col min="14340" max="14340" width="17.42578125" style="33" customWidth="1"/>
    <col min="14341" max="14341" width="18.7109375" style="33" customWidth="1"/>
    <col min="14342" max="14345" width="17.42578125" style="33" customWidth="1"/>
    <col min="14346" max="14592" width="11.42578125" style="33"/>
    <col min="14593" max="14593" width="32.140625" style="33" customWidth="1"/>
    <col min="14594" max="14594" width="22.85546875" style="33" customWidth="1"/>
    <col min="14595" max="14595" width="19.7109375" style="33" customWidth="1"/>
    <col min="14596" max="14596" width="17.42578125" style="33" customWidth="1"/>
    <col min="14597" max="14597" width="18.7109375" style="33" customWidth="1"/>
    <col min="14598" max="14601" width="17.42578125" style="33" customWidth="1"/>
    <col min="14602" max="14848" width="11.42578125" style="33"/>
    <col min="14849" max="14849" width="32.140625" style="33" customWidth="1"/>
    <col min="14850" max="14850" width="22.85546875" style="33" customWidth="1"/>
    <col min="14851" max="14851" width="19.7109375" style="33" customWidth="1"/>
    <col min="14852" max="14852" width="17.42578125" style="33" customWidth="1"/>
    <col min="14853" max="14853" width="18.7109375" style="33" customWidth="1"/>
    <col min="14854" max="14857" width="17.42578125" style="33" customWidth="1"/>
    <col min="14858" max="15104" width="11.42578125" style="33"/>
    <col min="15105" max="15105" width="32.140625" style="33" customWidth="1"/>
    <col min="15106" max="15106" width="22.85546875" style="33" customWidth="1"/>
    <col min="15107" max="15107" width="19.7109375" style="33" customWidth="1"/>
    <col min="15108" max="15108" width="17.42578125" style="33" customWidth="1"/>
    <col min="15109" max="15109" width="18.7109375" style="33" customWidth="1"/>
    <col min="15110" max="15113" width="17.42578125" style="33" customWidth="1"/>
    <col min="15114" max="15360" width="11.42578125" style="33"/>
    <col min="15361" max="15361" width="32.140625" style="33" customWidth="1"/>
    <col min="15362" max="15362" width="22.85546875" style="33" customWidth="1"/>
    <col min="15363" max="15363" width="19.7109375" style="33" customWidth="1"/>
    <col min="15364" max="15364" width="17.42578125" style="33" customWidth="1"/>
    <col min="15365" max="15365" width="18.7109375" style="33" customWidth="1"/>
    <col min="15366" max="15369" width="17.42578125" style="33" customWidth="1"/>
    <col min="15370" max="15616" width="11.42578125" style="33"/>
    <col min="15617" max="15617" width="32.140625" style="33" customWidth="1"/>
    <col min="15618" max="15618" width="22.85546875" style="33" customWidth="1"/>
    <col min="15619" max="15619" width="19.7109375" style="33" customWidth="1"/>
    <col min="15620" max="15620" width="17.42578125" style="33" customWidth="1"/>
    <col min="15621" max="15621" width="18.7109375" style="33" customWidth="1"/>
    <col min="15622" max="15625" width="17.42578125" style="33" customWidth="1"/>
    <col min="15626" max="15872" width="11.42578125" style="33"/>
    <col min="15873" max="15873" width="32.140625" style="33" customWidth="1"/>
    <col min="15874" max="15874" width="22.85546875" style="33" customWidth="1"/>
    <col min="15875" max="15875" width="19.7109375" style="33" customWidth="1"/>
    <col min="15876" max="15876" width="17.42578125" style="33" customWidth="1"/>
    <col min="15877" max="15877" width="18.7109375" style="33" customWidth="1"/>
    <col min="15878" max="15881" width="17.42578125" style="33" customWidth="1"/>
    <col min="15882" max="16128" width="11.42578125" style="33"/>
    <col min="16129" max="16129" width="32.140625" style="33" customWidth="1"/>
    <col min="16130" max="16130" width="22.85546875" style="33" customWidth="1"/>
    <col min="16131" max="16131" width="19.7109375" style="33" customWidth="1"/>
    <col min="16132" max="16132" width="17.42578125" style="33" customWidth="1"/>
    <col min="16133" max="16133" width="18.7109375" style="33" customWidth="1"/>
    <col min="16134" max="16137" width="17.42578125" style="33" customWidth="1"/>
    <col min="16138" max="16384" width="11.42578125" style="33"/>
  </cols>
  <sheetData>
    <row r="1" spans="1:7" ht="13.5" customHeight="1" thickBot="1" x14ac:dyDescent="0.25">
      <c r="A1" s="31" t="s">
        <v>182</v>
      </c>
      <c r="B1" s="32"/>
      <c r="C1" s="32"/>
      <c r="D1" s="32"/>
      <c r="E1" s="32"/>
      <c r="F1" s="32"/>
      <c r="G1" s="32"/>
    </row>
    <row r="2" spans="1:7" ht="13.5" thickBot="1" x14ac:dyDescent="0.25">
      <c r="A2" s="34" t="s">
        <v>1</v>
      </c>
      <c r="B2" s="35"/>
      <c r="C2" s="35"/>
      <c r="D2" s="35"/>
      <c r="E2" s="35"/>
      <c r="F2" s="35"/>
      <c r="G2" s="35"/>
    </row>
    <row r="3" spans="1:7" ht="13.5" thickBot="1" x14ac:dyDescent="0.25">
      <c r="A3" s="34" t="s">
        <v>1</v>
      </c>
      <c r="B3" s="35"/>
      <c r="C3" s="35"/>
      <c r="D3" s="35"/>
      <c r="E3" s="35"/>
      <c r="F3" s="35"/>
      <c r="G3" s="35"/>
    </row>
    <row r="4" spans="1:7" x14ac:dyDescent="0.2">
      <c r="A4" s="243" t="s">
        <v>2</v>
      </c>
      <c r="B4" s="243"/>
      <c r="C4" s="243"/>
      <c r="D4" s="243"/>
      <c r="E4" s="243"/>
      <c r="F4" s="243"/>
      <c r="G4" s="243"/>
    </row>
    <row r="5" spans="1:7" ht="13.5" thickBot="1" x14ac:dyDescent="0.25">
      <c r="A5" s="36"/>
      <c r="B5" s="36"/>
      <c r="C5" s="36"/>
      <c r="D5" s="36"/>
      <c r="E5" s="36"/>
      <c r="F5" s="36"/>
      <c r="G5" s="36"/>
    </row>
    <row r="6" spans="1:7" ht="13.5" thickBot="1" x14ac:dyDescent="0.25">
      <c r="A6" s="244" t="s">
        <v>3</v>
      </c>
      <c r="B6" s="245"/>
      <c r="C6" s="245"/>
      <c r="D6" s="245"/>
      <c r="E6" s="245"/>
      <c r="F6" s="245"/>
      <c r="G6" s="246"/>
    </row>
    <row r="7" spans="1:7" ht="13.5" customHeight="1" thickBot="1" x14ac:dyDescent="0.25">
      <c r="A7" s="37" t="s">
        <v>4</v>
      </c>
      <c r="B7" s="194">
        <v>17</v>
      </c>
      <c r="C7" s="195"/>
      <c r="D7" s="195"/>
      <c r="E7" s="195"/>
      <c r="F7" s="195"/>
      <c r="G7" s="196"/>
    </row>
    <row r="8" spans="1:7" ht="13.5" customHeight="1" thickBot="1" x14ac:dyDescent="0.25">
      <c r="A8" s="37" t="s">
        <v>5</v>
      </c>
      <c r="B8" s="194" t="s">
        <v>157</v>
      </c>
      <c r="C8" s="195"/>
      <c r="D8" s="195"/>
      <c r="E8" s="195"/>
      <c r="F8" s="195"/>
      <c r="G8" s="196"/>
    </row>
    <row r="9" spans="1:7" ht="13.5" customHeight="1" thickBot="1" x14ac:dyDescent="0.25">
      <c r="A9" s="37" t="s">
        <v>6</v>
      </c>
      <c r="B9" s="194" t="s">
        <v>158</v>
      </c>
      <c r="C9" s="195"/>
      <c r="D9" s="195"/>
      <c r="E9" s="195"/>
      <c r="F9" s="195"/>
      <c r="G9" s="196"/>
    </row>
    <row r="10" spans="1:7" ht="13.5" customHeight="1" thickBot="1" x14ac:dyDescent="0.25">
      <c r="A10" s="37" t="s">
        <v>7</v>
      </c>
      <c r="B10" s="197">
        <v>42751</v>
      </c>
      <c r="C10" s="195"/>
      <c r="D10" s="195"/>
      <c r="E10" s="195"/>
      <c r="F10" s="195"/>
      <c r="G10" s="196"/>
    </row>
    <row r="11" spans="1:7" ht="13.5" customHeight="1" thickBot="1" x14ac:dyDescent="0.25">
      <c r="A11" s="37" t="s">
        <v>8</v>
      </c>
      <c r="B11" s="234"/>
      <c r="C11" s="235"/>
      <c r="D11" s="235"/>
      <c r="E11" s="235"/>
      <c r="F11" s="235"/>
      <c r="G11" s="236"/>
    </row>
    <row r="12" spans="1:7" ht="15.75" customHeight="1" x14ac:dyDescent="0.2"/>
    <row r="13" spans="1:7" hidden="1" x14ac:dyDescent="0.2">
      <c r="A13" s="38"/>
      <c r="B13" s="38"/>
      <c r="C13" s="38"/>
      <c r="D13" s="38"/>
    </row>
    <row r="14" spans="1:7" hidden="1" x14ac:dyDescent="0.2">
      <c r="A14" s="38"/>
      <c r="B14" s="38"/>
      <c r="C14" s="38"/>
      <c r="D14" s="38"/>
    </row>
    <row r="15" spans="1:7" hidden="1" x14ac:dyDescent="0.2">
      <c r="A15" s="38"/>
      <c r="B15" s="38"/>
      <c r="C15" s="38"/>
      <c r="D15" s="38"/>
    </row>
    <row r="16" spans="1:7" hidden="1" x14ac:dyDescent="0.2">
      <c r="A16" s="38"/>
      <c r="B16" s="38"/>
      <c r="C16" s="38"/>
      <c r="D16" s="38"/>
    </row>
    <row r="17" spans="1:9" hidden="1" x14ac:dyDescent="0.2">
      <c r="A17" s="38"/>
      <c r="B17" s="38"/>
      <c r="C17" s="38"/>
      <c r="D17" s="38"/>
    </row>
    <row r="18" spans="1:9" hidden="1" x14ac:dyDescent="0.2">
      <c r="A18" s="38"/>
      <c r="B18" s="38"/>
      <c r="C18" s="38"/>
      <c r="D18" s="38"/>
    </row>
    <row r="19" spans="1:9" hidden="1" x14ac:dyDescent="0.2">
      <c r="A19" s="38"/>
      <c r="B19" s="38"/>
      <c r="C19" s="38"/>
      <c r="D19" s="38"/>
    </row>
    <row r="20" spans="1:9" hidden="1" x14ac:dyDescent="0.2">
      <c r="A20" s="38"/>
      <c r="B20" s="38"/>
      <c r="C20" s="38"/>
      <c r="D20" s="38"/>
    </row>
    <row r="21" spans="1:9" hidden="1" x14ac:dyDescent="0.2">
      <c r="A21" s="38"/>
      <c r="B21" s="38"/>
      <c r="C21" s="38"/>
      <c r="D21" s="38"/>
    </row>
    <row r="22" spans="1:9" hidden="1" x14ac:dyDescent="0.2">
      <c r="A22" s="38"/>
      <c r="B22" s="38"/>
      <c r="C22" s="38"/>
      <c r="D22" s="38"/>
    </row>
    <row r="23" spans="1:9" x14ac:dyDescent="0.2">
      <c r="B23" s="39"/>
      <c r="C23" s="38"/>
      <c r="D23" s="38"/>
      <c r="E23" s="38"/>
      <c r="F23" s="38"/>
      <c r="G23" s="38"/>
      <c r="H23" s="38"/>
      <c r="I23" s="38"/>
    </row>
    <row r="24" spans="1:9" x14ac:dyDescent="0.2">
      <c r="A24" s="39" t="s">
        <v>183</v>
      </c>
    </row>
    <row r="25" spans="1:9" ht="13.5" thickBot="1" x14ac:dyDescent="0.25">
      <c r="A25" s="40"/>
      <c r="B25" s="40"/>
      <c r="C25" s="41"/>
      <c r="D25" s="41"/>
      <c r="E25" s="41"/>
      <c r="F25" s="41"/>
      <c r="G25" s="41"/>
    </row>
    <row r="26" spans="1:9" ht="13.5" thickBot="1" x14ac:dyDescent="0.25">
      <c r="A26" s="42" t="s">
        <v>184</v>
      </c>
      <c r="B26" s="43">
        <f>B39</f>
        <v>107</v>
      </c>
      <c r="D26" s="41"/>
      <c r="E26" s="41"/>
      <c r="F26" s="40"/>
    </row>
    <row r="27" spans="1:9" ht="13.5" thickBot="1" x14ac:dyDescent="0.25">
      <c r="A27" s="42" t="s">
        <v>185</v>
      </c>
      <c r="B27" s="43">
        <f>G39+B48</f>
        <v>2661338.17</v>
      </c>
      <c r="D27" s="40"/>
      <c r="E27" s="40"/>
      <c r="F27" s="40"/>
    </row>
    <row r="28" spans="1:9" x14ac:dyDescent="0.2">
      <c r="A28" s="44"/>
      <c r="B28" s="44"/>
      <c r="C28" s="44"/>
      <c r="D28" s="44"/>
      <c r="E28" s="44"/>
      <c r="F28" s="44"/>
      <c r="G28" s="44"/>
    </row>
    <row r="29" spans="1:9" x14ac:dyDescent="0.2">
      <c r="A29" s="45" t="s">
        <v>186</v>
      </c>
      <c r="B29" s="44"/>
      <c r="C29" s="44"/>
      <c r="D29" s="44"/>
      <c r="E29" s="44"/>
      <c r="F29" s="44"/>
      <c r="G29" s="44"/>
    </row>
    <row r="30" spans="1:9" ht="13.5" customHeight="1" thickBot="1" x14ac:dyDescent="0.25">
      <c r="A30" s="45"/>
      <c r="B30" s="44"/>
      <c r="C30" s="44"/>
      <c r="D30" s="44"/>
      <c r="E30" s="44"/>
      <c r="F30" s="44"/>
      <c r="G30" s="44"/>
    </row>
    <row r="31" spans="1:9" ht="13.5" customHeight="1" thickBot="1" x14ac:dyDescent="0.25">
      <c r="A31" s="237" t="s">
        <v>160</v>
      </c>
      <c r="B31" s="237" t="s">
        <v>187</v>
      </c>
      <c r="C31" s="240" t="s">
        <v>188</v>
      </c>
      <c r="D31" s="241"/>
      <c r="E31" s="241"/>
      <c r="F31" s="241"/>
      <c r="G31" s="242"/>
    </row>
    <row r="32" spans="1:9" ht="23.25" thickBot="1" x14ac:dyDescent="0.25">
      <c r="A32" s="238"/>
      <c r="B32" s="239"/>
      <c r="C32" s="46" t="s">
        <v>189</v>
      </c>
      <c r="D32" s="46" t="s">
        <v>190</v>
      </c>
      <c r="E32" s="46" t="s">
        <v>191</v>
      </c>
      <c r="F32" s="46" t="s">
        <v>192</v>
      </c>
      <c r="G32" s="46" t="s">
        <v>193</v>
      </c>
    </row>
    <row r="33" spans="1:7" ht="13.5" thickBot="1" x14ac:dyDescent="0.25">
      <c r="A33" s="47" t="s">
        <v>194</v>
      </c>
      <c r="B33" s="48">
        <v>21</v>
      </c>
      <c r="C33" s="49"/>
      <c r="D33" s="49"/>
      <c r="E33" s="49"/>
      <c r="F33" s="49"/>
      <c r="G33" s="50">
        <f t="shared" ref="G33:G38" si="0">SUM(C33:F33)</f>
        <v>0</v>
      </c>
    </row>
    <row r="34" spans="1:7" ht="13.5" thickBot="1" x14ac:dyDescent="0.25">
      <c r="A34" s="47" t="s">
        <v>195</v>
      </c>
      <c r="B34" s="48">
        <v>2</v>
      </c>
      <c r="C34" s="49">
        <v>144037.57</v>
      </c>
      <c r="D34" s="49"/>
      <c r="E34" s="49"/>
      <c r="F34" s="49">
        <v>1163.1600000000001</v>
      </c>
      <c r="G34" s="50">
        <f>SUM(C34:F34)</f>
        <v>145200.73000000001</v>
      </c>
    </row>
    <row r="35" spans="1:7" ht="16.5" customHeight="1" thickBot="1" x14ac:dyDescent="0.25">
      <c r="A35" s="47" t="s">
        <v>196</v>
      </c>
      <c r="B35" s="48">
        <v>0</v>
      </c>
      <c r="C35" s="49"/>
      <c r="D35" s="49"/>
      <c r="E35" s="49"/>
      <c r="F35" s="49"/>
      <c r="G35" s="50">
        <f t="shared" si="0"/>
        <v>0</v>
      </c>
    </row>
    <row r="36" spans="1:7" ht="16.5" customHeight="1" thickBot="1" x14ac:dyDescent="0.25">
      <c r="A36" s="51" t="s">
        <v>197</v>
      </c>
      <c r="B36" s="48">
        <v>55</v>
      </c>
      <c r="C36" s="49">
        <v>1670342.04</v>
      </c>
      <c r="D36" s="49">
        <f>20407.74+6910.14</f>
        <v>27317.88</v>
      </c>
      <c r="E36" s="49">
        <v>30834</v>
      </c>
      <c r="F36" s="49"/>
      <c r="G36" s="50">
        <f t="shared" si="0"/>
        <v>1728493.92</v>
      </c>
    </row>
    <row r="37" spans="1:7" ht="16.5" customHeight="1" thickBot="1" x14ac:dyDescent="0.25">
      <c r="A37" s="51" t="s">
        <v>198</v>
      </c>
      <c r="B37" s="48">
        <v>17</v>
      </c>
      <c r="C37" s="49">
        <v>208686.14</v>
      </c>
      <c r="D37" s="49">
        <f>4196.16+1534.1</f>
        <v>5730.26</v>
      </c>
      <c r="E37" s="49"/>
      <c r="F37" s="49">
        <v>4064.8</v>
      </c>
      <c r="G37" s="50">
        <f t="shared" si="0"/>
        <v>218481.2</v>
      </c>
    </row>
    <row r="38" spans="1:7" ht="13.5" thickBot="1" x14ac:dyDescent="0.25">
      <c r="A38" s="51" t="s">
        <v>199</v>
      </c>
      <c r="B38" s="48">
        <v>12</v>
      </c>
      <c r="C38" s="49">
        <v>7749.7</v>
      </c>
      <c r="D38" s="49"/>
      <c r="E38" s="49"/>
      <c r="F38" s="49"/>
      <c r="G38" s="50">
        <f t="shared" si="0"/>
        <v>7749.7</v>
      </c>
    </row>
    <row r="39" spans="1:7" ht="15" thickBot="1" x14ac:dyDescent="0.25">
      <c r="A39" s="52" t="s">
        <v>200</v>
      </c>
      <c r="B39" s="53">
        <f t="shared" ref="B39:F39" si="1">SUM(B33:B38)</f>
        <v>107</v>
      </c>
      <c r="C39" s="54">
        <f t="shared" si="1"/>
        <v>2030815.45</v>
      </c>
      <c r="D39" s="54">
        <f t="shared" si="1"/>
        <v>33048.14</v>
      </c>
      <c r="E39" s="54">
        <f t="shared" si="1"/>
        <v>30834</v>
      </c>
      <c r="F39" s="54">
        <f t="shared" si="1"/>
        <v>5227.96</v>
      </c>
      <c r="G39" s="54">
        <f>SUM(G33:G38)</f>
        <v>2099925.5499999998</v>
      </c>
    </row>
    <row r="40" spans="1:7" x14ac:dyDescent="0.2">
      <c r="C40" s="44"/>
      <c r="D40" s="44"/>
      <c r="E40" s="44"/>
      <c r="F40" s="44"/>
      <c r="G40" s="44"/>
    </row>
    <row r="43" spans="1:7" x14ac:dyDescent="0.2">
      <c r="A43" s="45" t="s">
        <v>201</v>
      </c>
      <c r="B43" s="44"/>
      <c r="C43" s="44"/>
      <c r="D43" s="44"/>
      <c r="E43" s="44"/>
      <c r="F43" s="44"/>
      <c r="G43" s="44"/>
    </row>
    <row r="44" spans="1:7" ht="13.5" thickBot="1" x14ac:dyDescent="0.25">
      <c r="A44" s="45"/>
      <c r="B44" s="44"/>
      <c r="C44" s="44"/>
      <c r="D44" s="44"/>
      <c r="E44" s="44"/>
      <c r="F44" s="44"/>
      <c r="G44" s="44"/>
    </row>
    <row r="45" spans="1:7" ht="13.5" thickBot="1" x14ac:dyDescent="0.25">
      <c r="A45" s="46" t="s">
        <v>160</v>
      </c>
      <c r="B45" s="55" t="s">
        <v>202</v>
      </c>
      <c r="C45" s="44"/>
      <c r="D45" s="44"/>
      <c r="E45" s="44"/>
      <c r="F45" s="44"/>
      <c r="G45" s="44"/>
    </row>
    <row r="46" spans="1:7" ht="13.5" thickBot="1" x14ac:dyDescent="0.25">
      <c r="A46" s="47" t="s">
        <v>203</v>
      </c>
      <c r="B46" s="49">
        <v>16414.099999999999</v>
      </c>
      <c r="C46" s="44"/>
      <c r="D46" s="44"/>
      <c r="E46" s="44"/>
      <c r="F46" s="44"/>
      <c r="G46" s="44"/>
    </row>
    <row r="47" spans="1:7" ht="13.5" thickBot="1" x14ac:dyDescent="0.25">
      <c r="A47" s="47" t="s">
        <v>204</v>
      </c>
      <c r="B47" s="49">
        <v>544998.52</v>
      </c>
      <c r="C47" s="44"/>
      <c r="D47" s="44"/>
      <c r="E47" s="44"/>
      <c r="F47" s="44"/>
      <c r="G47" s="44"/>
    </row>
    <row r="48" spans="1:7" ht="29.25" thickBot="1" x14ac:dyDescent="0.25">
      <c r="A48" s="52" t="s">
        <v>205</v>
      </c>
      <c r="B48" s="54">
        <f>SUM(B46:B47)</f>
        <v>561412.62</v>
      </c>
      <c r="C48" s="44"/>
      <c r="D48" s="44"/>
      <c r="E48" s="44"/>
      <c r="F48" s="44"/>
      <c r="G48" s="44"/>
    </row>
    <row r="49" spans="1:9" ht="32.25" customHeight="1" x14ac:dyDescent="0.2">
      <c r="A49" s="45"/>
      <c r="B49" s="44"/>
      <c r="C49" s="44"/>
      <c r="D49" s="44"/>
      <c r="E49" s="44"/>
      <c r="F49" s="44"/>
      <c r="G49" s="44"/>
    </row>
    <row r="50" spans="1:9" x14ac:dyDescent="0.2">
      <c r="A50" s="44"/>
      <c r="B50" s="44"/>
      <c r="C50" s="44"/>
      <c r="D50" s="44"/>
      <c r="E50" s="44"/>
      <c r="F50" s="44"/>
      <c r="G50" s="44"/>
    </row>
    <row r="51" spans="1:9" x14ac:dyDescent="0.2">
      <c r="A51" s="45" t="s">
        <v>206</v>
      </c>
      <c r="B51" s="44"/>
      <c r="C51" s="44"/>
      <c r="D51" s="44"/>
      <c r="E51" s="44"/>
      <c r="F51" s="44"/>
      <c r="G51" s="44"/>
    </row>
    <row r="52" spans="1:9" ht="13.5" thickBot="1" x14ac:dyDescent="0.25">
      <c r="A52" s="44"/>
      <c r="B52" s="44"/>
      <c r="C52" s="44"/>
      <c r="D52" s="44"/>
      <c r="E52" s="44"/>
      <c r="F52" s="44"/>
      <c r="G52" s="44"/>
    </row>
    <row r="53" spans="1:9" x14ac:dyDescent="0.2">
      <c r="A53" s="56"/>
      <c r="B53" s="57"/>
      <c r="C53" s="57"/>
      <c r="D53" s="57"/>
      <c r="E53" s="57"/>
      <c r="F53" s="57"/>
      <c r="G53" s="58"/>
    </row>
    <row r="54" spans="1:9" x14ac:dyDescent="0.2">
      <c r="A54" s="59"/>
      <c r="B54" s="60"/>
      <c r="C54" s="60"/>
      <c r="D54" s="60"/>
      <c r="E54" s="60"/>
      <c r="F54" s="60"/>
      <c r="G54" s="61"/>
      <c r="H54" s="62"/>
    </row>
    <row r="55" spans="1:9" ht="13.5" thickBot="1" x14ac:dyDescent="0.25">
      <c r="A55" s="63"/>
      <c r="B55" s="64"/>
      <c r="C55" s="64"/>
      <c r="D55" s="64"/>
      <c r="E55" s="64"/>
      <c r="F55" s="64"/>
      <c r="G55" s="65"/>
      <c r="H55" s="62"/>
    </row>
    <row r="56" spans="1:9" x14ac:dyDescent="0.2">
      <c r="H56" s="62"/>
    </row>
    <row r="57" spans="1:9" x14ac:dyDescent="0.2">
      <c r="A57" s="62"/>
      <c r="B57" s="62"/>
      <c r="C57" s="62"/>
      <c r="D57" s="62"/>
      <c r="E57" s="62"/>
      <c r="F57" s="62"/>
      <c r="G57" s="62"/>
      <c r="H57" s="62"/>
      <c r="I57" s="66"/>
    </row>
    <row r="58" spans="1:9" x14ac:dyDescent="0.2">
      <c r="A58" s="62"/>
      <c r="B58" s="62"/>
      <c r="C58" s="62"/>
      <c r="D58" s="62"/>
      <c r="E58" s="62"/>
      <c r="F58" s="62"/>
      <c r="G58" s="62"/>
      <c r="H58" s="62"/>
      <c r="I58" s="66"/>
    </row>
    <row r="59" spans="1:9" x14ac:dyDescent="0.2">
      <c r="A59" s="62"/>
      <c r="B59" s="62"/>
      <c r="C59" s="62"/>
      <c r="D59" s="62"/>
      <c r="E59" s="62"/>
      <c r="F59" s="62"/>
      <c r="G59" s="62"/>
      <c r="H59" s="62"/>
      <c r="I59" s="62"/>
    </row>
    <row r="60" spans="1:9" x14ac:dyDescent="0.2">
      <c r="I60" s="62"/>
    </row>
    <row r="61" spans="1:9" x14ac:dyDescent="0.2">
      <c r="I61" s="62"/>
    </row>
    <row r="62" spans="1:9" x14ac:dyDescent="0.2">
      <c r="I62" s="62"/>
    </row>
    <row r="63" spans="1:9" x14ac:dyDescent="0.2">
      <c r="I63" s="62"/>
    </row>
    <row r="64" spans="1:9" x14ac:dyDescent="0.2">
      <c r="I64" s="62"/>
    </row>
    <row r="65" spans="9:9" x14ac:dyDescent="0.2">
      <c r="I65" s="62"/>
    </row>
    <row r="66" spans="9:9" x14ac:dyDescent="0.2">
      <c r="I66" s="62"/>
    </row>
    <row r="67" spans="9:9" x14ac:dyDescent="0.2">
      <c r="I67" s="62"/>
    </row>
    <row r="68" spans="9:9" x14ac:dyDescent="0.2">
      <c r="I68" s="62"/>
    </row>
  </sheetData>
  <mergeCells count="10">
    <mergeCell ref="B11:G11"/>
    <mergeCell ref="A31:A32"/>
    <mergeCell ref="B31:B32"/>
    <mergeCell ref="C31:G31"/>
    <mergeCell ref="A4:G4"/>
    <mergeCell ref="A6:G6"/>
    <mergeCell ref="B7:G7"/>
    <mergeCell ref="B8:G8"/>
    <mergeCell ref="B9:G9"/>
    <mergeCell ref="B10:G10"/>
  </mergeCells>
  <pageMargins left="0.75" right="0.49" top="0.42" bottom="0.62" header="0" footer="0"/>
  <pageSetup paperSize="9" scale="75" fitToHeight="0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zoomScale="85" zoomScaleNormal="85" workbookViewId="0">
      <selection activeCell="B6" sqref="B6:G9"/>
    </sheetView>
  </sheetViews>
  <sheetFormatPr baseColWidth="10" defaultRowHeight="15" x14ac:dyDescent="0.25"/>
  <cols>
    <col min="1" max="1" width="63.7109375" style="67" customWidth="1"/>
    <col min="2" max="5" width="43.7109375" style="67" customWidth="1"/>
    <col min="6" max="253" width="11.42578125" style="67"/>
    <col min="254" max="254" width="3.140625" style="67" customWidth="1"/>
    <col min="255" max="255" width="36" style="67" customWidth="1"/>
    <col min="256" max="256" width="21" style="67" bestFit="1" customWidth="1"/>
    <col min="257" max="257" width="21" style="67" customWidth="1"/>
    <col min="258" max="259" width="21" style="67" bestFit="1" customWidth="1"/>
    <col min="260" max="260" width="21" style="67" customWidth="1"/>
    <col min="261" max="261" width="21" style="67" bestFit="1" customWidth="1"/>
    <col min="262" max="509" width="11.42578125" style="67"/>
    <col min="510" max="510" width="3.140625" style="67" customWidth="1"/>
    <col min="511" max="511" width="36" style="67" customWidth="1"/>
    <col min="512" max="512" width="21" style="67" bestFit="1" customWidth="1"/>
    <col min="513" max="513" width="21" style="67" customWidth="1"/>
    <col min="514" max="515" width="21" style="67" bestFit="1" customWidth="1"/>
    <col min="516" max="516" width="21" style="67" customWidth="1"/>
    <col min="517" max="517" width="21" style="67" bestFit="1" customWidth="1"/>
    <col min="518" max="765" width="11.42578125" style="67"/>
    <col min="766" max="766" width="3.140625" style="67" customWidth="1"/>
    <col min="767" max="767" width="36" style="67" customWidth="1"/>
    <col min="768" max="768" width="21" style="67" bestFit="1" customWidth="1"/>
    <col min="769" max="769" width="21" style="67" customWidth="1"/>
    <col min="770" max="771" width="21" style="67" bestFit="1" customWidth="1"/>
    <col min="772" max="772" width="21" style="67" customWidth="1"/>
    <col min="773" max="773" width="21" style="67" bestFit="1" customWidth="1"/>
    <col min="774" max="1021" width="11.42578125" style="67"/>
    <col min="1022" max="1022" width="3.140625" style="67" customWidth="1"/>
    <col min="1023" max="1023" width="36" style="67" customWidth="1"/>
    <col min="1024" max="1024" width="21" style="67" bestFit="1" customWidth="1"/>
    <col min="1025" max="1025" width="21" style="67" customWidth="1"/>
    <col min="1026" max="1027" width="21" style="67" bestFit="1" customWidth="1"/>
    <col min="1028" max="1028" width="21" style="67" customWidth="1"/>
    <col min="1029" max="1029" width="21" style="67" bestFit="1" customWidth="1"/>
    <col min="1030" max="1277" width="11.42578125" style="67"/>
    <col min="1278" max="1278" width="3.140625" style="67" customWidth="1"/>
    <col min="1279" max="1279" width="36" style="67" customWidth="1"/>
    <col min="1280" max="1280" width="21" style="67" bestFit="1" customWidth="1"/>
    <col min="1281" max="1281" width="21" style="67" customWidth="1"/>
    <col min="1282" max="1283" width="21" style="67" bestFit="1" customWidth="1"/>
    <col min="1284" max="1284" width="21" style="67" customWidth="1"/>
    <col min="1285" max="1285" width="21" style="67" bestFit="1" customWidth="1"/>
    <col min="1286" max="1533" width="11.42578125" style="67"/>
    <col min="1534" max="1534" width="3.140625" style="67" customWidth="1"/>
    <col min="1535" max="1535" width="36" style="67" customWidth="1"/>
    <col min="1536" max="1536" width="21" style="67" bestFit="1" customWidth="1"/>
    <col min="1537" max="1537" width="21" style="67" customWidth="1"/>
    <col min="1538" max="1539" width="21" style="67" bestFit="1" customWidth="1"/>
    <col min="1540" max="1540" width="21" style="67" customWidth="1"/>
    <col min="1541" max="1541" width="21" style="67" bestFit="1" customWidth="1"/>
    <col min="1542" max="1789" width="11.42578125" style="67"/>
    <col min="1790" max="1790" width="3.140625" style="67" customWidth="1"/>
    <col min="1791" max="1791" width="36" style="67" customWidth="1"/>
    <col min="1792" max="1792" width="21" style="67" bestFit="1" customWidth="1"/>
    <col min="1793" max="1793" width="21" style="67" customWidth="1"/>
    <col min="1794" max="1795" width="21" style="67" bestFit="1" customWidth="1"/>
    <col min="1796" max="1796" width="21" style="67" customWidth="1"/>
    <col min="1797" max="1797" width="21" style="67" bestFit="1" customWidth="1"/>
    <col min="1798" max="2045" width="11.42578125" style="67"/>
    <col min="2046" max="2046" width="3.140625" style="67" customWidth="1"/>
    <col min="2047" max="2047" width="36" style="67" customWidth="1"/>
    <col min="2048" max="2048" width="21" style="67" bestFit="1" customWidth="1"/>
    <col min="2049" max="2049" width="21" style="67" customWidth="1"/>
    <col min="2050" max="2051" width="21" style="67" bestFit="1" customWidth="1"/>
    <col min="2052" max="2052" width="21" style="67" customWidth="1"/>
    <col min="2053" max="2053" width="21" style="67" bestFit="1" customWidth="1"/>
    <col min="2054" max="2301" width="11.42578125" style="67"/>
    <col min="2302" max="2302" width="3.140625" style="67" customWidth="1"/>
    <col min="2303" max="2303" width="36" style="67" customWidth="1"/>
    <col min="2304" max="2304" width="21" style="67" bestFit="1" customWidth="1"/>
    <col min="2305" max="2305" width="21" style="67" customWidth="1"/>
    <col min="2306" max="2307" width="21" style="67" bestFit="1" customWidth="1"/>
    <col min="2308" max="2308" width="21" style="67" customWidth="1"/>
    <col min="2309" max="2309" width="21" style="67" bestFit="1" customWidth="1"/>
    <col min="2310" max="2557" width="11.42578125" style="67"/>
    <col min="2558" max="2558" width="3.140625" style="67" customWidth="1"/>
    <col min="2559" max="2559" width="36" style="67" customWidth="1"/>
    <col min="2560" max="2560" width="21" style="67" bestFit="1" customWidth="1"/>
    <col min="2561" max="2561" width="21" style="67" customWidth="1"/>
    <col min="2562" max="2563" width="21" style="67" bestFit="1" customWidth="1"/>
    <col min="2564" max="2564" width="21" style="67" customWidth="1"/>
    <col min="2565" max="2565" width="21" style="67" bestFit="1" customWidth="1"/>
    <col min="2566" max="2813" width="11.42578125" style="67"/>
    <col min="2814" max="2814" width="3.140625" style="67" customWidth="1"/>
    <col min="2815" max="2815" width="36" style="67" customWidth="1"/>
    <col min="2816" max="2816" width="21" style="67" bestFit="1" customWidth="1"/>
    <col min="2817" max="2817" width="21" style="67" customWidth="1"/>
    <col min="2818" max="2819" width="21" style="67" bestFit="1" customWidth="1"/>
    <col min="2820" max="2820" width="21" style="67" customWidth="1"/>
    <col min="2821" max="2821" width="21" style="67" bestFit="1" customWidth="1"/>
    <col min="2822" max="3069" width="11.42578125" style="67"/>
    <col min="3070" max="3070" width="3.140625" style="67" customWidth="1"/>
    <col min="3071" max="3071" width="36" style="67" customWidth="1"/>
    <col min="3072" max="3072" width="21" style="67" bestFit="1" customWidth="1"/>
    <col min="3073" max="3073" width="21" style="67" customWidth="1"/>
    <col min="3074" max="3075" width="21" style="67" bestFit="1" customWidth="1"/>
    <col min="3076" max="3076" width="21" style="67" customWidth="1"/>
    <col min="3077" max="3077" width="21" style="67" bestFit="1" customWidth="1"/>
    <col min="3078" max="3325" width="11.42578125" style="67"/>
    <col min="3326" max="3326" width="3.140625" style="67" customWidth="1"/>
    <col min="3327" max="3327" width="36" style="67" customWidth="1"/>
    <col min="3328" max="3328" width="21" style="67" bestFit="1" customWidth="1"/>
    <col min="3329" max="3329" width="21" style="67" customWidth="1"/>
    <col min="3330" max="3331" width="21" style="67" bestFit="1" customWidth="1"/>
    <col min="3332" max="3332" width="21" style="67" customWidth="1"/>
    <col min="3333" max="3333" width="21" style="67" bestFit="1" customWidth="1"/>
    <col min="3334" max="3581" width="11.42578125" style="67"/>
    <col min="3582" max="3582" width="3.140625" style="67" customWidth="1"/>
    <col min="3583" max="3583" width="36" style="67" customWidth="1"/>
    <col min="3584" max="3584" width="21" style="67" bestFit="1" customWidth="1"/>
    <col min="3585" max="3585" width="21" style="67" customWidth="1"/>
    <col min="3586" max="3587" width="21" style="67" bestFit="1" customWidth="1"/>
    <col min="3588" max="3588" width="21" style="67" customWidth="1"/>
    <col min="3589" max="3589" width="21" style="67" bestFit="1" customWidth="1"/>
    <col min="3590" max="3837" width="11.42578125" style="67"/>
    <col min="3838" max="3838" width="3.140625" style="67" customWidth="1"/>
    <col min="3839" max="3839" width="36" style="67" customWidth="1"/>
    <col min="3840" max="3840" width="21" style="67" bestFit="1" customWidth="1"/>
    <col min="3841" max="3841" width="21" style="67" customWidth="1"/>
    <col min="3842" max="3843" width="21" style="67" bestFit="1" customWidth="1"/>
    <col min="3844" max="3844" width="21" style="67" customWidth="1"/>
    <col min="3845" max="3845" width="21" style="67" bestFit="1" customWidth="1"/>
    <col min="3846" max="4093" width="11.42578125" style="67"/>
    <col min="4094" max="4094" width="3.140625" style="67" customWidth="1"/>
    <col min="4095" max="4095" width="36" style="67" customWidth="1"/>
    <col min="4096" max="4096" width="21" style="67" bestFit="1" customWidth="1"/>
    <col min="4097" max="4097" width="21" style="67" customWidth="1"/>
    <col min="4098" max="4099" width="21" style="67" bestFit="1" customWidth="1"/>
    <col min="4100" max="4100" width="21" style="67" customWidth="1"/>
    <col min="4101" max="4101" width="21" style="67" bestFit="1" customWidth="1"/>
    <col min="4102" max="4349" width="11.42578125" style="67"/>
    <col min="4350" max="4350" width="3.140625" style="67" customWidth="1"/>
    <col min="4351" max="4351" width="36" style="67" customWidth="1"/>
    <col min="4352" max="4352" width="21" style="67" bestFit="1" customWidth="1"/>
    <col min="4353" max="4353" width="21" style="67" customWidth="1"/>
    <col min="4354" max="4355" width="21" style="67" bestFit="1" customWidth="1"/>
    <col min="4356" max="4356" width="21" style="67" customWidth="1"/>
    <col min="4357" max="4357" width="21" style="67" bestFit="1" customWidth="1"/>
    <col min="4358" max="4605" width="11.42578125" style="67"/>
    <col min="4606" max="4606" width="3.140625" style="67" customWidth="1"/>
    <col min="4607" max="4607" width="36" style="67" customWidth="1"/>
    <col min="4608" max="4608" width="21" style="67" bestFit="1" customWidth="1"/>
    <col min="4609" max="4609" width="21" style="67" customWidth="1"/>
    <col min="4610" max="4611" width="21" style="67" bestFit="1" customWidth="1"/>
    <col min="4612" max="4612" width="21" style="67" customWidth="1"/>
    <col min="4613" max="4613" width="21" style="67" bestFit="1" customWidth="1"/>
    <col min="4614" max="4861" width="11.42578125" style="67"/>
    <col min="4862" max="4862" width="3.140625" style="67" customWidth="1"/>
    <col min="4863" max="4863" width="36" style="67" customWidth="1"/>
    <col min="4864" max="4864" width="21" style="67" bestFit="1" customWidth="1"/>
    <col min="4865" max="4865" width="21" style="67" customWidth="1"/>
    <col min="4866" max="4867" width="21" style="67" bestFit="1" customWidth="1"/>
    <col min="4868" max="4868" width="21" style="67" customWidth="1"/>
    <col min="4869" max="4869" width="21" style="67" bestFit="1" customWidth="1"/>
    <col min="4870" max="5117" width="11.42578125" style="67"/>
    <col min="5118" max="5118" width="3.140625" style="67" customWidth="1"/>
    <col min="5119" max="5119" width="36" style="67" customWidth="1"/>
    <col min="5120" max="5120" width="21" style="67" bestFit="1" customWidth="1"/>
    <col min="5121" max="5121" width="21" style="67" customWidth="1"/>
    <col min="5122" max="5123" width="21" style="67" bestFit="1" customWidth="1"/>
    <col min="5124" max="5124" width="21" style="67" customWidth="1"/>
    <col min="5125" max="5125" width="21" style="67" bestFit="1" customWidth="1"/>
    <col min="5126" max="5373" width="11.42578125" style="67"/>
    <col min="5374" max="5374" width="3.140625" style="67" customWidth="1"/>
    <col min="5375" max="5375" width="36" style="67" customWidth="1"/>
    <col min="5376" max="5376" width="21" style="67" bestFit="1" customWidth="1"/>
    <col min="5377" max="5377" width="21" style="67" customWidth="1"/>
    <col min="5378" max="5379" width="21" style="67" bestFit="1" customWidth="1"/>
    <col min="5380" max="5380" width="21" style="67" customWidth="1"/>
    <col min="5381" max="5381" width="21" style="67" bestFit="1" customWidth="1"/>
    <col min="5382" max="5629" width="11.42578125" style="67"/>
    <col min="5630" max="5630" width="3.140625" style="67" customWidth="1"/>
    <col min="5631" max="5631" width="36" style="67" customWidth="1"/>
    <col min="5632" max="5632" width="21" style="67" bestFit="1" customWidth="1"/>
    <col min="5633" max="5633" width="21" style="67" customWidth="1"/>
    <col min="5634" max="5635" width="21" style="67" bestFit="1" customWidth="1"/>
    <col min="5636" max="5636" width="21" style="67" customWidth="1"/>
    <col min="5637" max="5637" width="21" style="67" bestFit="1" customWidth="1"/>
    <col min="5638" max="5885" width="11.42578125" style="67"/>
    <col min="5886" max="5886" width="3.140625" style="67" customWidth="1"/>
    <col min="5887" max="5887" width="36" style="67" customWidth="1"/>
    <col min="5888" max="5888" width="21" style="67" bestFit="1" customWidth="1"/>
    <col min="5889" max="5889" width="21" style="67" customWidth="1"/>
    <col min="5890" max="5891" width="21" style="67" bestFit="1" customWidth="1"/>
    <col min="5892" max="5892" width="21" style="67" customWidth="1"/>
    <col min="5893" max="5893" width="21" style="67" bestFit="1" customWidth="1"/>
    <col min="5894" max="6141" width="11.42578125" style="67"/>
    <col min="6142" max="6142" width="3.140625" style="67" customWidth="1"/>
    <col min="6143" max="6143" width="36" style="67" customWidth="1"/>
    <col min="6144" max="6144" width="21" style="67" bestFit="1" customWidth="1"/>
    <col min="6145" max="6145" width="21" style="67" customWidth="1"/>
    <col min="6146" max="6147" width="21" style="67" bestFit="1" customWidth="1"/>
    <col min="6148" max="6148" width="21" style="67" customWidth="1"/>
    <col min="6149" max="6149" width="21" style="67" bestFit="1" customWidth="1"/>
    <col min="6150" max="6397" width="11.42578125" style="67"/>
    <col min="6398" max="6398" width="3.140625" style="67" customWidth="1"/>
    <col min="6399" max="6399" width="36" style="67" customWidth="1"/>
    <col min="6400" max="6400" width="21" style="67" bestFit="1" customWidth="1"/>
    <col min="6401" max="6401" width="21" style="67" customWidth="1"/>
    <col min="6402" max="6403" width="21" style="67" bestFit="1" customWidth="1"/>
    <col min="6404" max="6404" width="21" style="67" customWidth="1"/>
    <col min="6405" max="6405" width="21" style="67" bestFit="1" customWidth="1"/>
    <col min="6406" max="6653" width="11.42578125" style="67"/>
    <col min="6654" max="6654" width="3.140625" style="67" customWidth="1"/>
    <col min="6655" max="6655" width="36" style="67" customWidth="1"/>
    <col min="6656" max="6656" width="21" style="67" bestFit="1" customWidth="1"/>
    <col min="6657" max="6657" width="21" style="67" customWidth="1"/>
    <col min="6658" max="6659" width="21" style="67" bestFit="1" customWidth="1"/>
    <col min="6660" max="6660" width="21" style="67" customWidth="1"/>
    <col min="6661" max="6661" width="21" style="67" bestFit="1" customWidth="1"/>
    <col min="6662" max="6909" width="11.42578125" style="67"/>
    <col min="6910" max="6910" width="3.140625" style="67" customWidth="1"/>
    <col min="6911" max="6911" width="36" style="67" customWidth="1"/>
    <col min="6912" max="6912" width="21" style="67" bestFit="1" customWidth="1"/>
    <col min="6913" max="6913" width="21" style="67" customWidth="1"/>
    <col min="6914" max="6915" width="21" style="67" bestFit="1" customWidth="1"/>
    <col min="6916" max="6916" width="21" style="67" customWidth="1"/>
    <col min="6917" max="6917" width="21" style="67" bestFit="1" customWidth="1"/>
    <col min="6918" max="7165" width="11.42578125" style="67"/>
    <col min="7166" max="7166" width="3.140625" style="67" customWidth="1"/>
    <col min="7167" max="7167" width="36" style="67" customWidth="1"/>
    <col min="7168" max="7168" width="21" style="67" bestFit="1" customWidth="1"/>
    <col min="7169" max="7169" width="21" style="67" customWidth="1"/>
    <col min="7170" max="7171" width="21" style="67" bestFit="1" customWidth="1"/>
    <col min="7172" max="7172" width="21" style="67" customWidth="1"/>
    <col min="7173" max="7173" width="21" style="67" bestFit="1" customWidth="1"/>
    <col min="7174" max="7421" width="11.42578125" style="67"/>
    <col min="7422" max="7422" width="3.140625" style="67" customWidth="1"/>
    <col min="7423" max="7423" width="36" style="67" customWidth="1"/>
    <col min="7424" max="7424" width="21" style="67" bestFit="1" customWidth="1"/>
    <col min="7425" max="7425" width="21" style="67" customWidth="1"/>
    <col min="7426" max="7427" width="21" style="67" bestFit="1" customWidth="1"/>
    <col min="7428" max="7428" width="21" style="67" customWidth="1"/>
    <col min="7429" max="7429" width="21" style="67" bestFit="1" customWidth="1"/>
    <col min="7430" max="7677" width="11.42578125" style="67"/>
    <col min="7678" max="7678" width="3.140625" style="67" customWidth="1"/>
    <col min="7679" max="7679" width="36" style="67" customWidth="1"/>
    <col min="7680" max="7680" width="21" style="67" bestFit="1" customWidth="1"/>
    <col min="7681" max="7681" width="21" style="67" customWidth="1"/>
    <col min="7682" max="7683" width="21" style="67" bestFit="1" customWidth="1"/>
    <col min="7684" max="7684" width="21" style="67" customWidth="1"/>
    <col min="7685" max="7685" width="21" style="67" bestFit="1" customWidth="1"/>
    <col min="7686" max="7933" width="11.42578125" style="67"/>
    <col min="7934" max="7934" width="3.140625" style="67" customWidth="1"/>
    <col min="7935" max="7935" width="36" style="67" customWidth="1"/>
    <col min="7936" max="7936" width="21" style="67" bestFit="1" customWidth="1"/>
    <col min="7937" max="7937" width="21" style="67" customWidth="1"/>
    <col min="7938" max="7939" width="21" style="67" bestFit="1" customWidth="1"/>
    <col min="7940" max="7940" width="21" style="67" customWidth="1"/>
    <col min="7941" max="7941" width="21" style="67" bestFit="1" customWidth="1"/>
    <col min="7942" max="8189" width="11.42578125" style="67"/>
    <col min="8190" max="8190" width="3.140625" style="67" customWidth="1"/>
    <col min="8191" max="8191" width="36" style="67" customWidth="1"/>
    <col min="8192" max="8192" width="21" style="67" bestFit="1" customWidth="1"/>
    <col min="8193" max="8193" width="21" style="67" customWidth="1"/>
    <col min="8194" max="8195" width="21" style="67" bestFit="1" customWidth="1"/>
    <col min="8196" max="8196" width="21" style="67" customWidth="1"/>
    <col min="8197" max="8197" width="21" style="67" bestFit="1" customWidth="1"/>
    <col min="8198" max="8445" width="11.42578125" style="67"/>
    <col min="8446" max="8446" width="3.140625" style="67" customWidth="1"/>
    <col min="8447" max="8447" width="36" style="67" customWidth="1"/>
    <col min="8448" max="8448" width="21" style="67" bestFit="1" customWidth="1"/>
    <col min="8449" max="8449" width="21" style="67" customWidth="1"/>
    <col min="8450" max="8451" width="21" style="67" bestFit="1" customWidth="1"/>
    <col min="8452" max="8452" width="21" style="67" customWidth="1"/>
    <col min="8453" max="8453" width="21" style="67" bestFit="1" customWidth="1"/>
    <col min="8454" max="8701" width="11.42578125" style="67"/>
    <col min="8702" max="8702" width="3.140625" style="67" customWidth="1"/>
    <col min="8703" max="8703" width="36" style="67" customWidth="1"/>
    <col min="8704" max="8704" width="21" style="67" bestFit="1" customWidth="1"/>
    <col min="8705" max="8705" width="21" style="67" customWidth="1"/>
    <col min="8706" max="8707" width="21" style="67" bestFit="1" customWidth="1"/>
    <col min="8708" max="8708" width="21" style="67" customWidth="1"/>
    <col min="8709" max="8709" width="21" style="67" bestFit="1" customWidth="1"/>
    <col min="8710" max="8957" width="11.42578125" style="67"/>
    <col min="8958" max="8958" width="3.140625" style="67" customWidth="1"/>
    <col min="8959" max="8959" width="36" style="67" customWidth="1"/>
    <col min="8960" max="8960" width="21" style="67" bestFit="1" customWidth="1"/>
    <col min="8961" max="8961" width="21" style="67" customWidth="1"/>
    <col min="8962" max="8963" width="21" style="67" bestFit="1" customWidth="1"/>
    <col min="8964" max="8964" width="21" style="67" customWidth="1"/>
    <col min="8965" max="8965" width="21" style="67" bestFit="1" customWidth="1"/>
    <col min="8966" max="9213" width="11.42578125" style="67"/>
    <col min="9214" max="9214" width="3.140625" style="67" customWidth="1"/>
    <col min="9215" max="9215" width="36" style="67" customWidth="1"/>
    <col min="9216" max="9216" width="21" style="67" bestFit="1" customWidth="1"/>
    <col min="9217" max="9217" width="21" style="67" customWidth="1"/>
    <col min="9218" max="9219" width="21" style="67" bestFit="1" customWidth="1"/>
    <col min="9220" max="9220" width="21" style="67" customWidth="1"/>
    <col min="9221" max="9221" width="21" style="67" bestFit="1" customWidth="1"/>
    <col min="9222" max="9469" width="11.42578125" style="67"/>
    <col min="9470" max="9470" width="3.140625" style="67" customWidth="1"/>
    <col min="9471" max="9471" width="36" style="67" customWidth="1"/>
    <col min="9472" max="9472" width="21" style="67" bestFit="1" customWidth="1"/>
    <col min="9473" max="9473" width="21" style="67" customWidth="1"/>
    <col min="9474" max="9475" width="21" style="67" bestFit="1" customWidth="1"/>
    <col min="9476" max="9476" width="21" style="67" customWidth="1"/>
    <col min="9477" max="9477" width="21" style="67" bestFit="1" customWidth="1"/>
    <col min="9478" max="9725" width="11.42578125" style="67"/>
    <col min="9726" max="9726" width="3.140625" style="67" customWidth="1"/>
    <col min="9727" max="9727" width="36" style="67" customWidth="1"/>
    <col min="9728" max="9728" width="21" style="67" bestFit="1" customWidth="1"/>
    <col min="9729" max="9729" width="21" style="67" customWidth="1"/>
    <col min="9730" max="9731" width="21" style="67" bestFit="1" customWidth="1"/>
    <col min="9732" max="9732" width="21" style="67" customWidth="1"/>
    <col min="9733" max="9733" width="21" style="67" bestFit="1" customWidth="1"/>
    <col min="9734" max="9981" width="11.42578125" style="67"/>
    <col min="9982" max="9982" width="3.140625" style="67" customWidth="1"/>
    <col min="9983" max="9983" width="36" style="67" customWidth="1"/>
    <col min="9984" max="9984" width="21" style="67" bestFit="1" customWidth="1"/>
    <col min="9985" max="9985" width="21" style="67" customWidth="1"/>
    <col min="9986" max="9987" width="21" style="67" bestFit="1" customWidth="1"/>
    <col min="9988" max="9988" width="21" style="67" customWidth="1"/>
    <col min="9989" max="9989" width="21" style="67" bestFit="1" customWidth="1"/>
    <col min="9990" max="10237" width="11.42578125" style="67"/>
    <col min="10238" max="10238" width="3.140625" style="67" customWidth="1"/>
    <col min="10239" max="10239" width="36" style="67" customWidth="1"/>
    <col min="10240" max="10240" width="21" style="67" bestFit="1" customWidth="1"/>
    <col min="10241" max="10241" width="21" style="67" customWidth="1"/>
    <col min="10242" max="10243" width="21" style="67" bestFit="1" customWidth="1"/>
    <col min="10244" max="10244" width="21" style="67" customWidth="1"/>
    <col min="10245" max="10245" width="21" style="67" bestFit="1" customWidth="1"/>
    <col min="10246" max="10493" width="11.42578125" style="67"/>
    <col min="10494" max="10494" width="3.140625" style="67" customWidth="1"/>
    <col min="10495" max="10495" width="36" style="67" customWidth="1"/>
    <col min="10496" max="10496" width="21" style="67" bestFit="1" customWidth="1"/>
    <col min="10497" max="10497" width="21" style="67" customWidth="1"/>
    <col min="10498" max="10499" width="21" style="67" bestFit="1" customWidth="1"/>
    <col min="10500" max="10500" width="21" style="67" customWidth="1"/>
    <col min="10501" max="10501" width="21" style="67" bestFit="1" customWidth="1"/>
    <col min="10502" max="10749" width="11.42578125" style="67"/>
    <col min="10750" max="10750" width="3.140625" style="67" customWidth="1"/>
    <col min="10751" max="10751" width="36" style="67" customWidth="1"/>
    <col min="10752" max="10752" width="21" style="67" bestFit="1" customWidth="1"/>
    <col min="10753" max="10753" width="21" style="67" customWidth="1"/>
    <col min="10754" max="10755" width="21" style="67" bestFit="1" customWidth="1"/>
    <col min="10756" max="10756" width="21" style="67" customWidth="1"/>
    <col min="10757" max="10757" width="21" style="67" bestFit="1" customWidth="1"/>
    <col min="10758" max="11005" width="11.42578125" style="67"/>
    <col min="11006" max="11006" width="3.140625" style="67" customWidth="1"/>
    <col min="11007" max="11007" width="36" style="67" customWidth="1"/>
    <col min="11008" max="11008" width="21" style="67" bestFit="1" customWidth="1"/>
    <col min="11009" max="11009" width="21" style="67" customWidth="1"/>
    <col min="11010" max="11011" width="21" style="67" bestFit="1" customWidth="1"/>
    <col min="11012" max="11012" width="21" style="67" customWidth="1"/>
    <col min="11013" max="11013" width="21" style="67" bestFit="1" customWidth="1"/>
    <col min="11014" max="11261" width="11.42578125" style="67"/>
    <col min="11262" max="11262" width="3.140625" style="67" customWidth="1"/>
    <col min="11263" max="11263" width="36" style="67" customWidth="1"/>
    <col min="11264" max="11264" width="21" style="67" bestFit="1" customWidth="1"/>
    <col min="11265" max="11265" width="21" style="67" customWidth="1"/>
    <col min="11266" max="11267" width="21" style="67" bestFit="1" customWidth="1"/>
    <col min="11268" max="11268" width="21" style="67" customWidth="1"/>
    <col min="11269" max="11269" width="21" style="67" bestFit="1" customWidth="1"/>
    <col min="11270" max="11517" width="11.42578125" style="67"/>
    <col min="11518" max="11518" width="3.140625" style="67" customWidth="1"/>
    <col min="11519" max="11519" width="36" style="67" customWidth="1"/>
    <col min="11520" max="11520" width="21" style="67" bestFit="1" customWidth="1"/>
    <col min="11521" max="11521" width="21" style="67" customWidth="1"/>
    <col min="11522" max="11523" width="21" style="67" bestFit="1" customWidth="1"/>
    <col min="11524" max="11524" width="21" style="67" customWidth="1"/>
    <col min="11525" max="11525" width="21" style="67" bestFit="1" customWidth="1"/>
    <col min="11526" max="11773" width="11.42578125" style="67"/>
    <col min="11774" max="11774" width="3.140625" style="67" customWidth="1"/>
    <col min="11775" max="11775" width="36" style="67" customWidth="1"/>
    <col min="11776" max="11776" width="21" style="67" bestFit="1" customWidth="1"/>
    <col min="11777" max="11777" width="21" style="67" customWidth="1"/>
    <col min="11778" max="11779" width="21" style="67" bestFit="1" customWidth="1"/>
    <col min="11780" max="11780" width="21" style="67" customWidth="1"/>
    <col min="11781" max="11781" width="21" style="67" bestFit="1" customWidth="1"/>
    <col min="11782" max="12029" width="11.42578125" style="67"/>
    <col min="12030" max="12030" width="3.140625" style="67" customWidth="1"/>
    <col min="12031" max="12031" width="36" style="67" customWidth="1"/>
    <col min="12032" max="12032" width="21" style="67" bestFit="1" customWidth="1"/>
    <col min="12033" max="12033" width="21" style="67" customWidth="1"/>
    <col min="12034" max="12035" width="21" style="67" bestFit="1" customWidth="1"/>
    <col min="12036" max="12036" width="21" style="67" customWidth="1"/>
    <col min="12037" max="12037" width="21" style="67" bestFit="1" customWidth="1"/>
    <col min="12038" max="12285" width="11.42578125" style="67"/>
    <col min="12286" max="12286" width="3.140625" style="67" customWidth="1"/>
    <col min="12287" max="12287" width="36" style="67" customWidth="1"/>
    <col min="12288" max="12288" width="21" style="67" bestFit="1" customWidth="1"/>
    <col min="12289" max="12289" width="21" style="67" customWidth="1"/>
    <col min="12290" max="12291" width="21" style="67" bestFit="1" customWidth="1"/>
    <col min="12292" max="12292" width="21" style="67" customWidth="1"/>
    <col min="12293" max="12293" width="21" style="67" bestFit="1" customWidth="1"/>
    <col min="12294" max="12541" width="11.42578125" style="67"/>
    <col min="12542" max="12542" width="3.140625" style="67" customWidth="1"/>
    <col min="12543" max="12543" width="36" style="67" customWidth="1"/>
    <col min="12544" max="12544" width="21" style="67" bestFit="1" customWidth="1"/>
    <col min="12545" max="12545" width="21" style="67" customWidth="1"/>
    <col min="12546" max="12547" width="21" style="67" bestFit="1" customWidth="1"/>
    <col min="12548" max="12548" width="21" style="67" customWidth="1"/>
    <col min="12549" max="12549" width="21" style="67" bestFit="1" customWidth="1"/>
    <col min="12550" max="12797" width="11.42578125" style="67"/>
    <col min="12798" max="12798" width="3.140625" style="67" customWidth="1"/>
    <col min="12799" max="12799" width="36" style="67" customWidth="1"/>
    <col min="12800" max="12800" width="21" style="67" bestFit="1" customWidth="1"/>
    <col min="12801" max="12801" width="21" style="67" customWidth="1"/>
    <col min="12802" max="12803" width="21" style="67" bestFit="1" customWidth="1"/>
    <col min="12804" max="12804" width="21" style="67" customWidth="1"/>
    <col min="12805" max="12805" width="21" style="67" bestFit="1" customWidth="1"/>
    <col min="12806" max="13053" width="11.42578125" style="67"/>
    <col min="13054" max="13054" width="3.140625" style="67" customWidth="1"/>
    <col min="13055" max="13055" width="36" style="67" customWidth="1"/>
    <col min="13056" max="13056" width="21" style="67" bestFit="1" customWidth="1"/>
    <col min="13057" max="13057" width="21" style="67" customWidth="1"/>
    <col min="13058" max="13059" width="21" style="67" bestFit="1" customWidth="1"/>
    <col min="13060" max="13060" width="21" style="67" customWidth="1"/>
    <col min="13061" max="13061" width="21" style="67" bestFit="1" customWidth="1"/>
    <col min="13062" max="13309" width="11.42578125" style="67"/>
    <col min="13310" max="13310" width="3.140625" style="67" customWidth="1"/>
    <col min="13311" max="13311" width="36" style="67" customWidth="1"/>
    <col min="13312" max="13312" width="21" style="67" bestFit="1" customWidth="1"/>
    <col min="13313" max="13313" width="21" style="67" customWidth="1"/>
    <col min="13314" max="13315" width="21" style="67" bestFit="1" customWidth="1"/>
    <col min="13316" max="13316" width="21" style="67" customWidth="1"/>
    <col min="13317" max="13317" width="21" style="67" bestFit="1" customWidth="1"/>
    <col min="13318" max="13565" width="11.42578125" style="67"/>
    <col min="13566" max="13566" width="3.140625" style="67" customWidth="1"/>
    <col min="13567" max="13567" width="36" style="67" customWidth="1"/>
    <col min="13568" max="13568" width="21" style="67" bestFit="1" customWidth="1"/>
    <col min="13569" max="13569" width="21" style="67" customWidth="1"/>
    <col min="13570" max="13571" width="21" style="67" bestFit="1" customWidth="1"/>
    <col min="13572" max="13572" width="21" style="67" customWidth="1"/>
    <col min="13573" max="13573" width="21" style="67" bestFit="1" customWidth="1"/>
    <col min="13574" max="13821" width="11.42578125" style="67"/>
    <col min="13822" max="13822" width="3.140625" style="67" customWidth="1"/>
    <col min="13823" max="13823" width="36" style="67" customWidth="1"/>
    <col min="13824" max="13824" width="21" style="67" bestFit="1" customWidth="1"/>
    <col min="13825" max="13825" width="21" style="67" customWidth="1"/>
    <col min="13826" max="13827" width="21" style="67" bestFit="1" customWidth="1"/>
    <col min="13828" max="13828" width="21" style="67" customWidth="1"/>
    <col min="13829" max="13829" width="21" style="67" bestFit="1" customWidth="1"/>
    <col min="13830" max="14077" width="11.42578125" style="67"/>
    <col min="14078" max="14078" width="3.140625" style="67" customWidth="1"/>
    <col min="14079" max="14079" width="36" style="67" customWidth="1"/>
    <col min="14080" max="14080" width="21" style="67" bestFit="1" customWidth="1"/>
    <col min="14081" max="14081" width="21" style="67" customWidth="1"/>
    <col min="14082" max="14083" width="21" style="67" bestFit="1" customWidth="1"/>
    <col min="14084" max="14084" width="21" style="67" customWidth="1"/>
    <col min="14085" max="14085" width="21" style="67" bestFit="1" customWidth="1"/>
    <col min="14086" max="14333" width="11.42578125" style="67"/>
    <col min="14334" max="14334" width="3.140625" style="67" customWidth="1"/>
    <col min="14335" max="14335" width="36" style="67" customWidth="1"/>
    <col min="14336" max="14336" width="21" style="67" bestFit="1" customWidth="1"/>
    <col min="14337" max="14337" width="21" style="67" customWidth="1"/>
    <col min="14338" max="14339" width="21" style="67" bestFit="1" customWidth="1"/>
    <col min="14340" max="14340" width="21" style="67" customWidth="1"/>
    <col min="14341" max="14341" width="21" style="67" bestFit="1" customWidth="1"/>
    <col min="14342" max="14589" width="11.42578125" style="67"/>
    <col min="14590" max="14590" width="3.140625" style="67" customWidth="1"/>
    <col min="14591" max="14591" width="36" style="67" customWidth="1"/>
    <col min="14592" max="14592" width="21" style="67" bestFit="1" customWidth="1"/>
    <col min="14593" max="14593" width="21" style="67" customWidth="1"/>
    <col min="14594" max="14595" width="21" style="67" bestFit="1" customWidth="1"/>
    <col min="14596" max="14596" width="21" style="67" customWidth="1"/>
    <col min="14597" max="14597" width="21" style="67" bestFit="1" customWidth="1"/>
    <col min="14598" max="14845" width="11.42578125" style="67"/>
    <col min="14846" max="14846" width="3.140625" style="67" customWidth="1"/>
    <col min="14847" max="14847" width="36" style="67" customWidth="1"/>
    <col min="14848" max="14848" width="21" style="67" bestFit="1" customWidth="1"/>
    <col min="14849" max="14849" width="21" style="67" customWidth="1"/>
    <col min="14850" max="14851" width="21" style="67" bestFit="1" customWidth="1"/>
    <col min="14852" max="14852" width="21" style="67" customWidth="1"/>
    <col min="14853" max="14853" width="21" style="67" bestFit="1" customWidth="1"/>
    <col min="14854" max="15101" width="11.42578125" style="67"/>
    <col min="15102" max="15102" width="3.140625" style="67" customWidth="1"/>
    <col min="15103" max="15103" width="36" style="67" customWidth="1"/>
    <col min="15104" max="15104" width="21" style="67" bestFit="1" customWidth="1"/>
    <col min="15105" max="15105" width="21" style="67" customWidth="1"/>
    <col min="15106" max="15107" width="21" style="67" bestFit="1" customWidth="1"/>
    <col min="15108" max="15108" width="21" style="67" customWidth="1"/>
    <col min="15109" max="15109" width="21" style="67" bestFit="1" customWidth="1"/>
    <col min="15110" max="15357" width="11.42578125" style="67"/>
    <col min="15358" max="15358" width="3.140625" style="67" customWidth="1"/>
    <col min="15359" max="15359" width="36" style="67" customWidth="1"/>
    <col min="15360" max="15360" width="21" style="67" bestFit="1" customWidth="1"/>
    <col min="15361" max="15361" width="21" style="67" customWidth="1"/>
    <col min="15362" max="15363" width="21" style="67" bestFit="1" customWidth="1"/>
    <col min="15364" max="15364" width="21" style="67" customWidth="1"/>
    <col min="15365" max="15365" width="21" style="67" bestFit="1" customWidth="1"/>
    <col min="15366" max="15613" width="11.42578125" style="67"/>
    <col min="15614" max="15614" width="3.140625" style="67" customWidth="1"/>
    <col min="15615" max="15615" width="36" style="67" customWidth="1"/>
    <col min="15616" max="15616" width="21" style="67" bestFit="1" customWidth="1"/>
    <col min="15617" max="15617" width="21" style="67" customWidth="1"/>
    <col min="15618" max="15619" width="21" style="67" bestFit="1" customWidth="1"/>
    <col min="15620" max="15620" width="21" style="67" customWidth="1"/>
    <col min="15621" max="15621" width="21" style="67" bestFit="1" customWidth="1"/>
    <col min="15622" max="15869" width="11.42578125" style="67"/>
    <col min="15870" max="15870" width="3.140625" style="67" customWidth="1"/>
    <col min="15871" max="15871" width="36" style="67" customWidth="1"/>
    <col min="15872" max="15872" width="21" style="67" bestFit="1" customWidth="1"/>
    <col min="15873" max="15873" width="21" style="67" customWidth="1"/>
    <col min="15874" max="15875" width="21" style="67" bestFit="1" customWidth="1"/>
    <col min="15876" max="15876" width="21" style="67" customWidth="1"/>
    <col min="15877" max="15877" width="21" style="67" bestFit="1" customWidth="1"/>
    <col min="15878" max="16125" width="11.42578125" style="67"/>
    <col min="16126" max="16126" width="3.140625" style="67" customWidth="1"/>
    <col min="16127" max="16127" width="36" style="67" customWidth="1"/>
    <col min="16128" max="16128" width="21" style="67" bestFit="1" customWidth="1"/>
    <col min="16129" max="16129" width="21" style="67" customWidth="1"/>
    <col min="16130" max="16131" width="21" style="67" bestFit="1" customWidth="1"/>
    <col min="16132" max="16132" width="21" style="67" customWidth="1"/>
    <col min="16133" max="16133" width="21" style="67" bestFit="1" customWidth="1"/>
    <col min="16134" max="16384" width="11.42578125" style="67"/>
  </cols>
  <sheetData>
    <row r="1" spans="1:7" ht="15.75" thickBot="1" x14ac:dyDescent="0.3">
      <c r="A1" s="255" t="s">
        <v>207</v>
      </c>
      <c r="B1" s="256"/>
      <c r="C1" s="256"/>
      <c r="D1" s="256"/>
      <c r="E1" s="256"/>
    </row>
    <row r="2" spans="1:7" ht="15.75" thickBot="1" x14ac:dyDescent="0.3">
      <c r="A2" s="257" t="s">
        <v>1</v>
      </c>
      <c r="B2" s="258"/>
      <c r="C2" s="258"/>
      <c r="D2" s="258"/>
      <c r="E2" s="258"/>
    </row>
    <row r="3" spans="1:7" ht="15.75" thickBot="1" x14ac:dyDescent="0.3">
      <c r="A3" s="259" t="s">
        <v>2</v>
      </c>
      <c r="B3" s="260"/>
      <c r="C3" s="260"/>
      <c r="D3" s="260"/>
      <c r="E3" s="260"/>
    </row>
    <row r="4" spans="1:7" ht="15.75" thickBot="1" x14ac:dyDescent="0.3"/>
    <row r="5" spans="1:7" ht="15.75" thickBot="1" x14ac:dyDescent="0.3">
      <c r="A5" s="252" t="s">
        <v>3</v>
      </c>
      <c r="B5" s="253"/>
      <c r="C5" s="253"/>
      <c r="D5" s="253"/>
      <c r="E5" s="254"/>
    </row>
    <row r="6" spans="1:7" ht="15.75" thickBot="1" x14ac:dyDescent="0.3">
      <c r="A6" s="68" t="s">
        <v>4</v>
      </c>
      <c r="B6" s="194">
        <v>17</v>
      </c>
      <c r="C6" s="195"/>
      <c r="D6" s="195"/>
      <c r="E6" s="195"/>
      <c r="F6" s="195"/>
      <c r="G6" s="196"/>
    </row>
    <row r="7" spans="1:7" ht="15.75" thickBot="1" x14ac:dyDescent="0.3">
      <c r="A7" s="68" t="s">
        <v>5</v>
      </c>
      <c r="B7" s="194" t="s">
        <v>157</v>
      </c>
      <c r="C7" s="195"/>
      <c r="D7" s="195"/>
      <c r="E7" s="195"/>
      <c r="F7" s="195"/>
      <c r="G7" s="196"/>
    </row>
    <row r="8" spans="1:7" ht="15.75" thickBot="1" x14ac:dyDescent="0.3">
      <c r="A8" s="68" t="s">
        <v>6</v>
      </c>
      <c r="B8" s="194" t="s">
        <v>158</v>
      </c>
      <c r="C8" s="195"/>
      <c r="D8" s="195"/>
      <c r="E8" s="195"/>
      <c r="F8" s="195"/>
      <c r="G8" s="196"/>
    </row>
    <row r="9" spans="1:7" ht="15.75" thickBot="1" x14ac:dyDescent="0.3">
      <c r="A9" s="68" t="s">
        <v>7</v>
      </c>
      <c r="B9" s="197">
        <v>42751</v>
      </c>
      <c r="C9" s="195"/>
      <c r="D9" s="195"/>
      <c r="E9" s="195"/>
      <c r="F9" s="195"/>
      <c r="G9" s="196"/>
    </row>
    <row r="10" spans="1:7" ht="15.75" thickBot="1" x14ac:dyDescent="0.3">
      <c r="A10" s="68" t="s">
        <v>8</v>
      </c>
      <c r="B10" s="247"/>
      <c r="C10" s="248"/>
      <c r="D10" s="248"/>
      <c r="E10" s="249"/>
    </row>
    <row r="11" spans="1:7" ht="15.75" thickBot="1" x14ac:dyDescent="0.3"/>
    <row r="12" spans="1:7" ht="15.75" thickBot="1" x14ac:dyDescent="0.3">
      <c r="A12" s="250" t="s">
        <v>208</v>
      </c>
      <c r="B12" s="250" t="s">
        <v>209</v>
      </c>
      <c r="C12" s="252" t="s">
        <v>210</v>
      </c>
      <c r="D12" s="253"/>
      <c r="E12" s="254"/>
    </row>
    <row r="13" spans="1:7" ht="15.75" thickBot="1" x14ac:dyDescent="0.3">
      <c r="A13" s="251"/>
      <c r="B13" s="251"/>
      <c r="C13" s="69" t="s">
        <v>211</v>
      </c>
      <c r="D13" s="69" t="s">
        <v>212</v>
      </c>
      <c r="E13" s="69" t="s">
        <v>213</v>
      </c>
    </row>
    <row r="14" spans="1:7" ht="15.75" thickBot="1" x14ac:dyDescent="0.3">
      <c r="A14" s="70" t="s">
        <v>214</v>
      </c>
      <c r="B14" s="71">
        <f>+C14+D14+E14</f>
        <v>32102.28</v>
      </c>
      <c r="C14" s="71">
        <f>9349.73+1345.62</f>
        <v>10695.349999999999</v>
      </c>
      <c r="D14" s="71">
        <f>9353.59+1347.17</f>
        <v>10700.76</v>
      </c>
      <c r="E14" s="71">
        <f>9357.45+1348.72</f>
        <v>10706.17</v>
      </c>
    </row>
    <row r="15" spans="1:7" ht="15.75" thickBot="1" x14ac:dyDescent="0.3">
      <c r="A15" s="70" t="s">
        <v>215</v>
      </c>
      <c r="B15" s="72">
        <f>SUM(B16:B20)</f>
        <v>196967.14</v>
      </c>
      <c r="C15" s="72">
        <f t="shared" ref="C15:E15" si="0">SUM(C16:C20)</f>
        <v>0</v>
      </c>
      <c r="D15" s="72">
        <f t="shared" si="0"/>
        <v>0</v>
      </c>
      <c r="E15" s="72">
        <f t="shared" si="0"/>
        <v>0</v>
      </c>
    </row>
    <row r="16" spans="1:7" ht="15.75" thickBot="1" x14ac:dyDescent="0.3">
      <c r="A16" s="73" t="s">
        <v>216</v>
      </c>
      <c r="B16" s="71"/>
      <c r="C16" s="71"/>
      <c r="D16" s="71"/>
      <c r="E16" s="71"/>
    </row>
    <row r="17" spans="1:5" ht="15.75" thickBot="1" x14ac:dyDescent="0.3">
      <c r="A17" s="73" t="s">
        <v>217</v>
      </c>
      <c r="B17" s="71">
        <f>76336.82+120630.32</f>
        <v>196967.14</v>
      </c>
      <c r="C17" s="71"/>
      <c r="D17" s="71"/>
      <c r="E17" s="71"/>
    </row>
    <row r="18" spans="1:5" ht="15.75" thickBot="1" x14ac:dyDescent="0.3">
      <c r="A18" s="73" t="s">
        <v>218</v>
      </c>
      <c r="B18" s="71"/>
      <c r="C18" s="71"/>
      <c r="D18" s="71"/>
      <c r="E18" s="71"/>
    </row>
    <row r="19" spans="1:5" ht="15.75" thickBot="1" x14ac:dyDescent="0.3">
      <c r="A19" s="73" t="s">
        <v>219</v>
      </c>
      <c r="B19" s="71"/>
      <c r="C19" s="71"/>
      <c r="D19" s="71"/>
      <c r="E19" s="71"/>
    </row>
    <row r="20" spans="1:5" ht="15.75" thickBot="1" x14ac:dyDescent="0.3">
      <c r="A20" s="73" t="s">
        <v>220</v>
      </c>
      <c r="B20" s="71"/>
      <c r="C20" s="71"/>
      <c r="D20" s="71"/>
      <c r="E20" s="71"/>
    </row>
    <row r="21" spans="1:5" ht="15.75" thickBot="1" x14ac:dyDescent="0.3">
      <c r="A21" s="70" t="s">
        <v>221</v>
      </c>
      <c r="B21" s="72">
        <f>SUM(B22:B23)</f>
        <v>0</v>
      </c>
      <c r="C21" s="72">
        <f t="shared" ref="C21:E21" si="1">SUM(C22:C23)</f>
        <v>0</v>
      </c>
      <c r="D21" s="72">
        <f t="shared" si="1"/>
        <v>0</v>
      </c>
      <c r="E21" s="72">
        <f t="shared" si="1"/>
        <v>0</v>
      </c>
    </row>
    <row r="22" spans="1:5" ht="23.25" thickBot="1" x14ac:dyDescent="0.3">
      <c r="A22" s="73" t="s">
        <v>222</v>
      </c>
      <c r="B22" s="71"/>
      <c r="C22" s="71"/>
      <c r="D22" s="71"/>
      <c r="E22" s="71"/>
    </row>
    <row r="23" spans="1:5" ht="15.75" thickBot="1" x14ac:dyDescent="0.3">
      <c r="A23" s="73" t="s">
        <v>223</v>
      </c>
      <c r="B23" s="71"/>
      <c r="C23" s="71"/>
      <c r="D23" s="71"/>
      <c r="E23" s="71"/>
    </row>
    <row r="24" spans="1:5" ht="15.75" thickBot="1" x14ac:dyDescent="0.3">
      <c r="A24" s="70" t="s">
        <v>224</v>
      </c>
      <c r="B24" s="72">
        <f>SUM(B25:B26)</f>
        <v>0</v>
      </c>
      <c r="C24" s="72">
        <f t="shared" ref="C24:E24" si="2">SUM(C25:C26)</f>
        <v>0</v>
      </c>
      <c r="D24" s="72">
        <f t="shared" si="2"/>
        <v>0</v>
      </c>
      <c r="E24" s="72">
        <f t="shared" si="2"/>
        <v>0</v>
      </c>
    </row>
    <row r="25" spans="1:5" ht="23.25" thickBot="1" x14ac:dyDescent="0.3">
      <c r="A25" s="73" t="s">
        <v>222</v>
      </c>
      <c r="B25" s="71"/>
      <c r="C25" s="71"/>
      <c r="D25" s="71"/>
      <c r="E25" s="71"/>
    </row>
    <row r="26" spans="1:5" ht="15.75" thickBot="1" x14ac:dyDescent="0.3">
      <c r="A26" s="73" t="s">
        <v>223</v>
      </c>
      <c r="B26" s="71"/>
      <c r="C26" s="71"/>
      <c r="D26" s="71"/>
      <c r="E26" s="71"/>
    </row>
    <row r="27" spans="1:5" ht="15.75" thickBot="1" x14ac:dyDescent="0.3">
      <c r="A27" s="74" t="s">
        <v>225</v>
      </c>
      <c r="B27" s="75">
        <f>B14+B15+B23-B26</f>
        <v>229069.42</v>
      </c>
      <c r="C27" s="75">
        <f t="shared" ref="C27:E27" si="3">C14+C15+C23-C26</f>
        <v>10695.349999999999</v>
      </c>
      <c r="D27" s="75">
        <f t="shared" si="3"/>
        <v>10700.76</v>
      </c>
      <c r="E27" s="75">
        <f t="shared" si="3"/>
        <v>10706.17</v>
      </c>
    </row>
    <row r="29" spans="1:5" s="76" customFormat="1" x14ac:dyDescent="0.2">
      <c r="B29" s="77"/>
      <c r="C29" s="77"/>
      <c r="D29" s="77"/>
      <c r="E29" s="77"/>
    </row>
    <row r="30" spans="1:5" s="76" customFormat="1" x14ac:dyDescent="0.2">
      <c r="A30" s="78"/>
      <c r="B30" s="78"/>
      <c r="C30" s="78"/>
      <c r="D30" s="78"/>
      <c r="E30" s="78"/>
    </row>
    <row r="31" spans="1:5" s="76" customFormat="1" x14ac:dyDescent="0.2">
      <c r="A31" s="78"/>
      <c r="B31" s="77"/>
      <c r="C31" s="77"/>
      <c r="D31" s="77"/>
      <c r="E31" s="77"/>
    </row>
  </sheetData>
  <mergeCells count="12">
    <mergeCell ref="B7:G7"/>
    <mergeCell ref="A1:E1"/>
    <mergeCell ref="A2:E2"/>
    <mergeCell ref="A3:E3"/>
    <mergeCell ref="A5:E5"/>
    <mergeCell ref="B6:G6"/>
    <mergeCell ref="B10:E10"/>
    <mergeCell ref="A12:A13"/>
    <mergeCell ref="B12:B13"/>
    <mergeCell ref="C12:E12"/>
    <mergeCell ref="B8:G8"/>
    <mergeCell ref="B9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zoomScale="90" zoomScaleNormal="90" workbookViewId="0">
      <selection activeCell="B6" sqref="B6:K9"/>
    </sheetView>
  </sheetViews>
  <sheetFormatPr baseColWidth="10" defaultRowHeight="15" x14ac:dyDescent="0.25"/>
  <cols>
    <col min="1" max="1" width="38.85546875" style="67" customWidth="1"/>
    <col min="2" max="2" width="21.140625" style="67" customWidth="1"/>
    <col min="3" max="8" width="12.7109375" style="67" bestFit="1" customWidth="1"/>
    <col min="9" max="11" width="6.42578125" style="67" bestFit="1" customWidth="1"/>
    <col min="12" max="259" width="11.42578125" style="67"/>
    <col min="260" max="260" width="3.140625" style="67" customWidth="1"/>
    <col min="261" max="261" width="36" style="67" customWidth="1"/>
    <col min="262" max="262" width="21" style="67" bestFit="1" customWidth="1"/>
    <col min="263" max="263" width="21" style="67" customWidth="1"/>
    <col min="264" max="265" width="21" style="67" bestFit="1" customWidth="1"/>
    <col min="266" max="266" width="21" style="67" customWidth="1"/>
    <col min="267" max="267" width="21" style="67" bestFit="1" customWidth="1"/>
    <col min="268" max="515" width="11.42578125" style="67"/>
    <col min="516" max="516" width="3.140625" style="67" customWidth="1"/>
    <col min="517" max="517" width="36" style="67" customWidth="1"/>
    <col min="518" max="518" width="21" style="67" bestFit="1" customWidth="1"/>
    <col min="519" max="519" width="21" style="67" customWidth="1"/>
    <col min="520" max="521" width="21" style="67" bestFit="1" customWidth="1"/>
    <col min="522" max="522" width="21" style="67" customWidth="1"/>
    <col min="523" max="523" width="21" style="67" bestFit="1" customWidth="1"/>
    <col min="524" max="771" width="11.42578125" style="67"/>
    <col min="772" max="772" width="3.140625" style="67" customWidth="1"/>
    <col min="773" max="773" width="36" style="67" customWidth="1"/>
    <col min="774" max="774" width="21" style="67" bestFit="1" customWidth="1"/>
    <col min="775" max="775" width="21" style="67" customWidth="1"/>
    <col min="776" max="777" width="21" style="67" bestFit="1" customWidth="1"/>
    <col min="778" max="778" width="21" style="67" customWidth="1"/>
    <col min="779" max="779" width="21" style="67" bestFit="1" customWidth="1"/>
    <col min="780" max="1027" width="11.42578125" style="67"/>
    <col min="1028" max="1028" width="3.140625" style="67" customWidth="1"/>
    <col min="1029" max="1029" width="36" style="67" customWidth="1"/>
    <col min="1030" max="1030" width="21" style="67" bestFit="1" customWidth="1"/>
    <col min="1031" max="1031" width="21" style="67" customWidth="1"/>
    <col min="1032" max="1033" width="21" style="67" bestFit="1" customWidth="1"/>
    <col min="1034" max="1034" width="21" style="67" customWidth="1"/>
    <col min="1035" max="1035" width="21" style="67" bestFit="1" customWidth="1"/>
    <col min="1036" max="1283" width="11.42578125" style="67"/>
    <col min="1284" max="1284" width="3.140625" style="67" customWidth="1"/>
    <col min="1285" max="1285" width="36" style="67" customWidth="1"/>
    <col min="1286" max="1286" width="21" style="67" bestFit="1" customWidth="1"/>
    <col min="1287" max="1287" width="21" style="67" customWidth="1"/>
    <col min="1288" max="1289" width="21" style="67" bestFit="1" customWidth="1"/>
    <col min="1290" max="1290" width="21" style="67" customWidth="1"/>
    <col min="1291" max="1291" width="21" style="67" bestFit="1" customWidth="1"/>
    <col min="1292" max="1539" width="11.42578125" style="67"/>
    <col min="1540" max="1540" width="3.140625" style="67" customWidth="1"/>
    <col min="1541" max="1541" width="36" style="67" customWidth="1"/>
    <col min="1542" max="1542" width="21" style="67" bestFit="1" customWidth="1"/>
    <col min="1543" max="1543" width="21" style="67" customWidth="1"/>
    <col min="1544" max="1545" width="21" style="67" bestFit="1" customWidth="1"/>
    <col min="1546" max="1546" width="21" style="67" customWidth="1"/>
    <col min="1547" max="1547" width="21" style="67" bestFit="1" customWidth="1"/>
    <col min="1548" max="1795" width="11.42578125" style="67"/>
    <col min="1796" max="1796" width="3.140625" style="67" customWidth="1"/>
    <col min="1797" max="1797" width="36" style="67" customWidth="1"/>
    <col min="1798" max="1798" width="21" style="67" bestFit="1" customWidth="1"/>
    <col min="1799" max="1799" width="21" style="67" customWidth="1"/>
    <col min="1800" max="1801" width="21" style="67" bestFit="1" customWidth="1"/>
    <col min="1802" max="1802" width="21" style="67" customWidth="1"/>
    <col min="1803" max="1803" width="21" style="67" bestFit="1" customWidth="1"/>
    <col min="1804" max="2051" width="11.42578125" style="67"/>
    <col min="2052" max="2052" width="3.140625" style="67" customWidth="1"/>
    <col min="2053" max="2053" width="36" style="67" customWidth="1"/>
    <col min="2054" max="2054" width="21" style="67" bestFit="1" customWidth="1"/>
    <col min="2055" max="2055" width="21" style="67" customWidth="1"/>
    <col min="2056" max="2057" width="21" style="67" bestFit="1" customWidth="1"/>
    <col min="2058" max="2058" width="21" style="67" customWidth="1"/>
    <col min="2059" max="2059" width="21" style="67" bestFit="1" customWidth="1"/>
    <col min="2060" max="2307" width="11.42578125" style="67"/>
    <col min="2308" max="2308" width="3.140625" style="67" customWidth="1"/>
    <col min="2309" max="2309" width="36" style="67" customWidth="1"/>
    <col min="2310" max="2310" width="21" style="67" bestFit="1" customWidth="1"/>
    <col min="2311" max="2311" width="21" style="67" customWidth="1"/>
    <col min="2312" max="2313" width="21" style="67" bestFit="1" customWidth="1"/>
    <col min="2314" max="2314" width="21" style="67" customWidth="1"/>
    <col min="2315" max="2315" width="21" style="67" bestFit="1" customWidth="1"/>
    <col min="2316" max="2563" width="11.42578125" style="67"/>
    <col min="2564" max="2564" width="3.140625" style="67" customWidth="1"/>
    <col min="2565" max="2565" width="36" style="67" customWidth="1"/>
    <col min="2566" max="2566" width="21" style="67" bestFit="1" customWidth="1"/>
    <col min="2567" max="2567" width="21" style="67" customWidth="1"/>
    <col min="2568" max="2569" width="21" style="67" bestFit="1" customWidth="1"/>
    <col min="2570" max="2570" width="21" style="67" customWidth="1"/>
    <col min="2571" max="2571" width="21" style="67" bestFit="1" customWidth="1"/>
    <col min="2572" max="2819" width="11.42578125" style="67"/>
    <col min="2820" max="2820" width="3.140625" style="67" customWidth="1"/>
    <col min="2821" max="2821" width="36" style="67" customWidth="1"/>
    <col min="2822" max="2822" width="21" style="67" bestFit="1" customWidth="1"/>
    <col min="2823" max="2823" width="21" style="67" customWidth="1"/>
    <col min="2824" max="2825" width="21" style="67" bestFit="1" customWidth="1"/>
    <col min="2826" max="2826" width="21" style="67" customWidth="1"/>
    <col min="2827" max="2827" width="21" style="67" bestFit="1" customWidth="1"/>
    <col min="2828" max="3075" width="11.42578125" style="67"/>
    <col min="3076" max="3076" width="3.140625" style="67" customWidth="1"/>
    <col min="3077" max="3077" width="36" style="67" customWidth="1"/>
    <col min="3078" max="3078" width="21" style="67" bestFit="1" customWidth="1"/>
    <col min="3079" max="3079" width="21" style="67" customWidth="1"/>
    <col min="3080" max="3081" width="21" style="67" bestFit="1" customWidth="1"/>
    <col min="3082" max="3082" width="21" style="67" customWidth="1"/>
    <col min="3083" max="3083" width="21" style="67" bestFit="1" customWidth="1"/>
    <col min="3084" max="3331" width="11.42578125" style="67"/>
    <col min="3332" max="3332" width="3.140625" style="67" customWidth="1"/>
    <col min="3333" max="3333" width="36" style="67" customWidth="1"/>
    <col min="3334" max="3334" width="21" style="67" bestFit="1" customWidth="1"/>
    <col min="3335" max="3335" width="21" style="67" customWidth="1"/>
    <col min="3336" max="3337" width="21" style="67" bestFit="1" customWidth="1"/>
    <col min="3338" max="3338" width="21" style="67" customWidth="1"/>
    <col min="3339" max="3339" width="21" style="67" bestFit="1" customWidth="1"/>
    <col min="3340" max="3587" width="11.42578125" style="67"/>
    <col min="3588" max="3588" width="3.140625" style="67" customWidth="1"/>
    <col min="3589" max="3589" width="36" style="67" customWidth="1"/>
    <col min="3590" max="3590" width="21" style="67" bestFit="1" customWidth="1"/>
    <col min="3591" max="3591" width="21" style="67" customWidth="1"/>
    <col min="3592" max="3593" width="21" style="67" bestFit="1" customWidth="1"/>
    <col min="3594" max="3594" width="21" style="67" customWidth="1"/>
    <col min="3595" max="3595" width="21" style="67" bestFit="1" customWidth="1"/>
    <col min="3596" max="3843" width="11.42578125" style="67"/>
    <col min="3844" max="3844" width="3.140625" style="67" customWidth="1"/>
    <col min="3845" max="3845" width="36" style="67" customWidth="1"/>
    <col min="3846" max="3846" width="21" style="67" bestFit="1" customWidth="1"/>
    <col min="3847" max="3847" width="21" style="67" customWidth="1"/>
    <col min="3848" max="3849" width="21" style="67" bestFit="1" customWidth="1"/>
    <col min="3850" max="3850" width="21" style="67" customWidth="1"/>
    <col min="3851" max="3851" width="21" style="67" bestFit="1" customWidth="1"/>
    <col min="3852" max="4099" width="11.42578125" style="67"/>
    <col min="4100" max="4100" width="3.140625" style="67" customWidth="1"/>
    <col min="4101" max="4101" width="36" style="67" customWidth="1"/>
    <col min="4102" max="4102" width="21" style="67" bestFit="1" customWidth="1"/>
    <col min="4103" max="4103" width="21" style="67" customWidth="1"/>
    <col min="4104" max="4105" width="21" style="67" bestFit="1" customWidth="1"/>
    <col min="4106" max="4106" width="21" style="67" customWidth="1"/>
    <col min="4107" max="4107" width="21" style="67" bestFit="1" customWidth="1"/>
    <col min="4108" max="4355" width="11.42578125" style="67"/>
    <col min="4356" max="4356" width="3.140625" style="67" customWidth="1"/>
    <col min="4357" max="4357" width="36" style="67" customWidth="1"/>
    <col min="4358" max="4358" width="21" style="67" bestFit="1" customWidth="1"/>
    <col min="4359" max="4359" width="21" style="67" customWidth="1"/>
    <col min="4360" max="4361" width="21" style="67" bestFit="1" customWidth="1"/>
    <col min="4362" max="4362" width="21" style="67" customWidth="1"/>
    <col min="4363" max="4363" width="21" style="67" bestFit="1" customWidth="1"/>
    <col min="4364" max="4611" width="11.42578125" style="67"/>
    <col min="4612" max="4612" width="3.140625" style="67" customWidth="1"/>
    <col min="4613" max="4613" width="36" style="67" customWidth="1"/>
    <col min="4614" max="4614" width="21" style="67" bestFit="1" customWidth="1"/>
    <col min="4615" max="4615" width="21" style="67" customWidth="1"/>
    <col min="4616" max="4617" width="21" style="67" bestFit="1" customWidth="1"/>
    <col min="4618" max="4618" width="21" style="67" customWidth="1"/>
    <col min="4619" max="4619" width="21" style="67" bestFit="1" customWidth="1"/>
    <col min="4620" max="4867" width="11.42578125" style="67"/>
    <col min="4868" max="4868" width="3.140625" style="67" customWidth="1"/>
    <col min="4869" max="4869" width="36" style="67" customWidth="1"/>
    <col min="4870" max="4870" width="21" style="67" bestFit="1" customWidth="1"/>
    <col min="4871" max="4871" width="21" style="67" customWidth="1"/>
    <col min="4872" max="4873" width="21" style="67" bestFit="1" customWidth="1"/>
    <col min="4874" max="4874" width="21" style="67" customWidth="1"/>
    <col min="4875" max="4875" width="21" style="67" bestFit="1" customWidth="1"/>
    <col min="4876" max="5123" width="11.42578125" style="67"/>
    <col min="5124" max="5124" width="3.140625" style="67" customWidth="1"/>
    <col min="5125" max="5125" width="36" style="67" customWidth="1"/>
    <col min="5126" max="5126" width="21" style="67" bestFit="1" customWidth="1"/>
    <col min="5127" max="5127" width="21" style="67" customWidth="1"/>
    <col min="5128" max="5129" width="21" style="67" bestFit="1" customWidth="1"/>
    <col min="5130" max="5130" width="21" style="67" customWidth="1"/>
    <col min="5131" max="5131" width="21" style="67" bestFit="1" customWidth="1"/>
    <col min="5132" max="5379" width="11.42578125" style="67"/>
    <col min="5380" max="5380" width="3.140625" style="67" customWidth="1"/>
    <col min="5381" max="5381" width="36" style="67" customWidth="1"/>
    <col min="5382" max="5382" width="21" style="67" bestFit="1" customWidth="1"/>
    <col min="5383" max="5383" width="21" style="67" customWidth="1"/>
    <col min="5384" max="5385" width="21" style="67" bestFit="1" customWidth="1"/>
    <col min="5386" max="5386" width="21" style="67" customWidth="1"/>
    <col min="5387" max="5387" width="21" style="67" bestFit="1" customWidth="1"/>
    <col min="5388" max="5635" width="11.42578125" style="67"/>
    <col min="5636" max="5636" width="3.140625" style="67" customWidth="1"/>
    <col min="5637" max="5637" width="36" style="67" customWidth="1"/>
    <col min="5638" max="5638" width="21" style="67" bestFit="1" customWidth="1"/>
    <col min="5639" max="5639" width="21" style="67" customWidth="1"/>
    <col min="5640" max="5641" width="21" style="67" bestFit="1" customWidth="1"/>
    <col min="5642" max="5642" width="21" style="67" customWidth="1"/>
    <col min="5643" max="5643" width="21" style="67" bestFit="1" customWidth="1"/>
    <col min="5644" max="5891" width="11.42578125" style="67"/>
    <col min="5892" max="5892" width="3.140625" style="67" customWidth="1"/>
    <col min="5893" max="5893" width="36" style="67" customWidth="1"/>
    <col min="5894" max="5894" width="21" style="67" bestFit="1" customWidth="1"/>
    <col min="5895" max="5895" width="21" style="67" customWidth="1"/>
    <col min="5896" max="5897" width="21" style="67" bestFit="1" customWidth="1"/>
    <col min="5898" max="5898" width="21" style="67" customWidth="1"/>
    <col min="5899" max="5899" width="21" style="67" bestFit="1" customWidth="1"/>
    <col min="5900" max="6147" width="11.42578125" style="67"/>
    <col min="6148" max="6148" width="3.140625" style="67" customWidth="1"/>
    <col min="6149" max="6149" width="36" style="67" customWidth="1"/>
    <col min="6150" max="6150" width="21" style="67" bestFit="1" customWidth="1"/>
    <col min="6151" max="6151" width="21" style="67" customWidth="1"/>
    <col min="6152" max="6153" width="21" style="67" bestFit="1" customWidth="1"/>
    <col min="6154" max="6154" width="21" style="67" customWidth="1"/>
    <col min="6155" max="6155" width="21" style="67" bestFit="1" customWidth="1"/>
    <col min="6156" max="6403" width="11.42578125" style="67"/>
    <col min="6404" max="6404" width="3.140625" style="67" customWidth="1"/>
    <col min="6405" max="6405" width="36" style="67" customWidth="1"/>
    <col min="6406" max="6406" width="21" style="67" bestFit="1" customWidth="1"/>
    <col min="6407" max="6407" width="21" style="67" customWidth="1"/>
    <col min="6408" max="6409" width="21" style="67" bestFit="1" customWidth="1"/>
    <col min="6410" max="6410" width="21" style="67" customWidth="1"/>
    <col min="6411" max="6411" width="21" style="67" bestFit="1" customWidth="1"/>
    <col min="6412" max="6659" width="11.42578125" style="67"/>
    <col min="6660" max="6660" width="3.140625" style="67" customWidth="1"/>
    <col min="6661" max="6661" width="36" style="67" customWidth="1"/>
    <col min="6662" max="6662" width="21" style="67" bestFit="1" customWidth="1"/>
    <col min="6663" max="6663" width="21" style="67" customWidth="1"/>
    <col min="6664" max="6665" width="21" style="67" bestFit="1" customWidth="1"/>
    <col min="6666" max="6666" width="21" style="67" customWidth="1"/>
    <col min="6667" max="6667" width="21" style="67" bestFit="1" customWidth="1"/>
    <col min="6668" max="6915" width="11.42578125" style="67"/>
    <col min="6916" max="6916" width="3.140625" style="67" customWidth="1"/>
    <col min="6917" max="6917" width="36" style="67" customWidth="1"/>
    <col min="6918" max="6918" width="21" style="67" bestFit="1" customWidth="1"/>
    <col min="6919" max="6919" width="21" style="67" customWidth="1"/>
    <col min="6920" max="6921" width="21" style="67" bestFit="1" customWidth="1"/>
    <col min="6922" max="6922" width="21" style="67" customWidth="1"/>
    <col min="6923" max="6923" width="21" style="67" bestFit="1" customWidth="1"/>
    <col min="6924" max="7171" width="11.42578125" style="67"/>
    <col min="7172" max="7172" width="3.140625" style="67" customWidth="1"/>
    <col min="7173" max="7173" width="36" style="67" customWidth="1"/>
    <col min="7174" max="7174" width="21" style="67" bestFit="1" customWidth="1"/>
    <col min="7175" max="7175" width="21" style="67" customWidth="1"/>
    <col min="7176" max="7177" width="21" style="67" bestFit="1" customWidth="1"/>
    <col min="7178" max="7178" width="21" style="67" customWidth="1"/>
    <col min="7179" max="7179" width="21" style="67" bestFit="1" customWidth="1"/>
    <col min="7180" max="7427" width="11.42578125" style="67"/>
    <col min="7428" max="7428" width="3.140625" style="67" customWidth="1"/>
    <col min="7429" max="7429" width="36" style="67" customWidth="1"/>
    <col min="7430" max="7430" width="21" style="67" bestFit="1" customWidth="1"/>
    <col min="7431" max="7431" width="21" style="67" customWidth="1"/>
    <col min="7432" max="7433" width="21" style="67" bestFit="1" customWidth="1"/>
    <col min="7434" max="7434" width="21" style="67" customWidth="1"/>
    <col min="7435" max="7435" width="21" style="67" bestFit="1" customWidth="1"/>
    <col min="7436" max="7683" width="11.42578125" style="67"/>
    <col min="7684" max="7684" width="3.140625" style="67" customWidth="1"/>
    <col min="7685" max="7685" width="36" style="67" customWidth="1"/>
    <col min="7686" max="7686" width="21" style="67" bestFit="1" customWidth="1"/>
    <col min="7687" max="7687" width="21" style="67" customWidth="1"/>
    <col min="7688" max="7689" width="21" style="67" bestFit="1" customWidth="1"/>
    <col min="7690" max="7690" width="21" style="67" customWidth="1"/>
    <col min="7691" max="7691" width="21" style="67" bestFit="1" customWidth="1"/>
    <col min="7692" max="7939" width="11.42578125" style="67"/>
    <col min="7940" max="7940" width="3.140625" style="67" customWidth="1"/>
    <col min="7941" max="7941" width="36" style="67" customWidth="1"/>
    <col min="7942" max="7942" width="21" style="67" bestFit="1" customWidth="1"/>
    <col min="7943" max="7943" width="21" style="67" customWidth="1"/>
    <col min="7944" max="7945" width="21" style="67" bestFit="1" customWidth="1"/>
    <col min="7946" max="7946" width="21" style="67" customWidth="1"/>
    <col min="7947" max="7947" width="21" style="67" bestFit="1" customWidth="1"/>
    <col min="7948" max="8195" width="11.42578125" style="67"/>
    <col min="8196" max="8196" width="3.140625" style="67" customWidth="1"/>
    <col min="8197" max="8197" width="36" style="67" customWidth="1"/>
    <col min="8198" max="8198" width="21" style="67" bestFit="1" customWidth="1"/>
    <col min="8199" max="8199" width="21" style="67" customWidth="1"/>
    <col min="8200" max="8201" width="21" style="67" bestFit="1" customWidth="1"/>
    <col min="8202" max="8202" width="21" style="67" customWidth="1"/>
    <col min="8203" max="8203" width="21" style="67" bestFit="1" customWidth="1"/>
    <col min="8204" max="8451" width="11.42578125" style="67"/>
    <col min="8452" max="8452" width="3.140625" style="67" customWidth="1"/>
    <col min="8453" max="8453" width="36" style="67" customWidth="1"/>
    <col min="8454" max="8454" width="21" style="67" bestFit="1" customWidth="1"/>
    <col min="8455" max="8455" width="21" style="67" customWidth="1"/>
    <col min="8456" max="8457" width="21" style="67" bestFit="1" customWidth="1"/>
    <col min="8458" max="8458" width="21" style="67" customWidth="1"/>
    <col min="8459" max="8459" width="21" style="67" bestFit="1" customWidth="1"/>
    <col min="8460" max="8707" width="11.42578125" style="67"/>
    <col min="8708" max="8708" width="3.140625" style="67" customWidth="1"/>
    <col min="8709" max="8709" width="36" style="67" customWidth="1"/>
    <col min="8710" max="8710" width="21" style="67" bestFit="1" customWidth="1"/>
    <col min="8711" max="8711" width="21" style="67" customWidth="1"/>
    <col min="8712" max="8713" width="21" style="67" bestFit="1" customWidth="1"/>
    <col min="8714" max="8714" width="21" style="67" customWidth="1"/>
    <col min="8715" max="8715" width="21" style="67" bestFit="1" customWidth="1"/>
    <col min="8716" max="8963" width="11.42578125" style="67"/>
    <col min="8964" max="8964" width="3.140625" style="67" customWidth="1"/>
    <col min="8965" max="8965" width="36" style="67" customWidth="1"/>
    <col min="8966" max="8966" width="21" style="67" bestFit="1" customWidth="1"/>
    <col min="8967" max="8967" width="21" style="67" customWidth="1"/>
    <col min="8968" max="8969" width="21" style="67" bestFit="1" customWidth="1"/>
    <col min="8970" max="8970" width="21" style="67" customWidth="1"/>
    <col min="8971" max="8971" width="21" style="67" bestFit="1" customWidth="1"/>
    <col min="8972" max="9219" width="11.42578125" style="67"/>
    <col min="9220" max="9220" width="3.140625" style="67" customWidth="1"/>
    <col min="9221" max="9221" width="36" style="67" customWidth="1"/>
    <col min="9222" max="9222" width="21" style="67" bestFit="1" customWidth="1"/>
    <col min="9223" max="9223" width="21" style="67" customWidth="1"/>
    <col min="9224" max="9225" width="21" style="67" bestFit="1" customWidth="1"/>
    <col min="9226" max="9226" width="21" style="67" customWidth="1"/>
    <col min="9227" max="9227" width="21" style="67" bestFit="1" customWidth="1"/>
    <col min="9228" max="9475" width="11.42578125" style="67"/>
    <col min="9476" max="9476" width="3.140625" style="67" customWidth="1"/>
    <col min="9477" max="9477" width="36" style="67" customWidth="1"/>
    <col min="9478" max="9478" width="21" style="67" bestFit="1" customWidth="1"/>
    <col min="9479" max="9479" width="21" style="67" customWidth="1"/>
    <col min="9480" max="9481" width="21" style="67" bestFit="1" customWidth="1"/>
    <col min="9482" max="9482" width="21" style="67" customWidth="1"/>
    <col min="9483" max="9483" width="21" style="67" bestFit="1" customWidth="1"/>
    <col min="9484" max="9731" width="11.42578125" style="67"/>
    <col min="9732" max="9732" width="3.140625" style="67" customWidth="1"/>
    <col min="9733" max="9733" width="36" style="67" customWidth="1"/>
    <col min="9734" max="9734" width="21" style="67" bestFit="1" customWidth="1"/>
    <col min="9735" max="9735" width="21" style="67" customWidth="1"/>
    <col min="9736" max="9737" width="21" style="67" bestFit="1" customWidth="1"/>
    <col min="9738" max="9738" width="21" style="67" customWidth="1"/>
    <col min="9739" max="9739" width="21" style="67" bestFit="1" customWidth="1"/>
    <col min="9740" max="9987" width="11.42578125" style="67"/>
    <col min="9988" max="9988" width="3.140625" style="67" customWidth="1"/>
    <col min="9989" max="9989" width="36" style="67" customWidth="1"/>
    <col min="9990" max="9990" width="21" style="67" bestFit="1" customWidth="1"/>
    <col min="9991" max="9991" width="21" style="67" customWidth="1"/>
    <col min="9992" max="9993" width="21" style="67" bestFit="1" customWidth="1"/>
    <col min="9994" max="9994" width="21" style="67" customWidth="1"/>
    <col min="9995" max="9995" width="21" style="67" bestFit="1" customWidth="1"/>
    <col min="9996" max="10243" width="11.42578125" style="67"/>
    <col min="10244" max="10244" width="3.140625" style="67" customWidth="1"/>
    <col min="10245" max="10245" width="36" style="67" customWidth="1"/>
    <col min="10246" max="10246" width="21" style="67" bestFit="1" customWidth="1"/>
    <col min="10247" max="10247" width="21" style="67" customWidth="1"/>
    <col min="10248" max="10249" width="21" style="67" bestFit="1" customWidth="1"/>
    <col min="10250" max="10250" width="21" style="67" customWidth="1"/>
    <col min="10251" max="10251" width="21" style="67" bestFit="1" customWidth="1"/>
    <col min="10252" max="10499" width="11.42578125" style="67"/>
    <col min="10500" max="10500" width="3.140625" style="67" customWidth="1"/>
    <col min="10501" max="10501" width="36" style="67" customWidth="1"/>
    <col min="10502" max="10502" width="21" style="67" bestFit="1" customWidth="1"/>
    <col min="10503" max="10503" width="21" style="67" customWidth="1"/>
    <col min="10504" max="10505" width="21" style="67" bestFit="1" customWidth="1"/>
    <col min="10506" max="10506" width="21" style="67" customWidth="1"/>
    <col min="10507" max="10507" width="21" style="67" bestFit="1" customWidth="1"/>
    <col min="10508" max="10755" width="11.42578125" style="67"/>
    <col min="10756" max="10756" width="3.140625" style="67" customWidth="1"/>
    <col min="10757" max="10757" width="36" style="67" customWidth="1"/>
    <col min="10758" max="10758" width="21" style="67" bestFit="1" customWidth="1"/>
    <col min="10759" max="10759" width="21" style="67" customWidth="1"/>
    <col min="10760" max="10761" width="21" style="67" bestFit="1" customWidth="1"/>
    <col min="10762" max="10762" width="21" style="67" customWidth="1"/>
    <col min="10763" max="10763" width="21" style="67" bestFit="1" customWidth="1"/>
    <col min="10764" max="11011" width="11.42578125" style="67"/>
    <col min="11012" max="11012" width="3.140625" style="67" customWidth="1"/>
    <col min="11013" max="11013" width="36" style="67" customWidth="1"/>
    <col min="11014" max="11014" width="21" style="67" bestFit="1" customWidth="1"/>
    <col min="11015" max="11015" width="21" style="67" customWidth="1"/>
    <col min="11016" max="11017" width="21" style="67" bestFit="1" customWidth="1"/>
    <col min="11018" max="11018" width="21" style="67" customWidth="1"/>
    <col min="11019" max="11019" width="21" style="67" bestFit="1" customWidth="1"/>
    <col min="11020" max="11267" width="11.42578125" style="67"/>
    <col min="11268" max="11268" width="3.140625" style="67" customWidth="1"/>
    <col min="11269" max="11269" width="36" style="67" customWidth="1"/>
    <col min="11270" max="11270" width="21" style="67" bestFit="1" customWidth="1"/>
    <col min="11271" max="11271" width="21" style="67" customWidth="1"/>
    <col min="11272" max="11273" width="21" style="67" bestFit="1" customWidth="1"/>
    <col min="11274" max="11274" width="21" style="67" customWidth="1"/>
    <col min="11275" max="11275" width="21" style="67" bestFit="1" customWidth="1"/>
    <col min="11276" max="11523" width="11.42578125" style="67"/>
    <col min="11524" max="11524" width="3.140625" style="67" customWidth="1"/>
    <col min="11525" max="11525" width="36" style="67" customWidth="1"/>
    <col min="11526" max="11526" width="21" style="67" bestFit="1" customWidth="1"/>
    <col min="11527" max="11527" width="21" style="67" customWidth="1"/>
    <col min="11528" max="11529" width="21" style="67" bestFit="1" customWidth="1"/>
    <col min="11530" max="11530" width="21" style="67" customWidth="1"/>
    <col min="11531" max="11531" width="21" style="67" bestFit="1" customWidth="1"/>
    <col min="11532" max="11779" width="11.42578125" style="67"/>
    <col min="11780" max="11780" width="3.140625" style="67" customWidth="1"/>
    <col min="11781" max="11781" width="36" style="67" customWidth="1"/>
    <col min="11782" max="11782" width="21" style="67" bestFit="1" customWidth="1"/>
    <col min="11783" max="11783" width="21" style="67" customWidth="1"/>
    <col min="11784" max="11785" width="21" style="67" bestFit="1" customWidth="1"/>
    <col min="11786" max="11786" width="21" style="67" customWidth="1"/>
    <col min="11787" max="11787" width="21" style="67" bestFit="1" customWidth="1"/>
    <col min="11788" max="12035" width="11.42578125" style="67"/>
    <col min="12036" max="12036" width="3.140625" style="67" customWidth="1"/>
    <col min="12037" max="12037" width="36" style="67" customWidth="1"/>
    <col min="12038" max="12038" width="21" style="67" bestFit="1" customWidth="1"/>
    <col min="12039" max="12039" width="21" style="67" customWidth="1"/>
    <col min="12040" max="12041" width="21" style="67" bestFit="1" customWidth="1"/>
    <col min="12042" max="12042" width="21" style="67" customWidth="1"/>
    <col min="12043" max="12043" width="21" style="67" bestFit="1" customWidth="1"/>
    <col min="12044" max="12291" width="11.42578125" style="67"/>
    <col min="12292" max="12292" width="3.140625" style="67" customWidth="1"/>
    <col min="12293" max="12293" width="36" style="67" customWidth="1"/>
    <col min="12294" max="12294" width="21" style="67" bestFit="1" customWidth="1"/>
    <col min="12295" max="12295" width="21" style="67" customWidth="1"/>
    <col min="12296" max="12297" width="21" style="67" bestFit="1" customWidth="1"/>
    <col min="12298" max="12298" width="21" style="67" customWidth="1"/>
    <col min="12299" max="12299" width="21" style="67" bestFit="1" customWidth="1"/>
    <col min="12300" max="12547" width="11.42578125" style="67"/>
    <col min="12548" max="12548" width="3.140625" style="67" customWidth="1"/>
    <col min="12549" max="12549" width="36" style="67" customWidth="1"/>
    <col min="12550" max="12550" width="21" style="67" bestFit="1" customWidth="1"/>
    <col min="12551" max="12551" width="21" style="67" customWidth="1"/>
    <col min="12552" max="12553" width="21" style="67" bestFit="1" customWidth="1"/>
    <col min="12554" max="12554" width="21" style="67" customWidth="1"/>
    <col min="12555" max="12555" width="21" style="67" bestFit="1" customWidth="1"/>
    <col min="12556" max="12803" width="11.42578125" style="67"/>
    <col min="12804" max="12804" width="3.140625" style="67" customWidth="1"/>
    <col min="12805" max="12805" width="36" style="67" customWidth="1"/>
    <col min="12806" max="12806" width="21" style="67" bestFit="1" customWidth="1"/>
    <col min="12807" max="12807" width="21" style="67" customWidth="1"/>
    <col min="12808" max="12809" width="21" style="67" bestFit="1" customWidth="1"/>
    <col min="12810" max="12810" width="21" style="67" customWidth="1"/>
    <col min="12811" max="12811" width="21" style="67" bestFit="1" customWidth="1"/>
    <col min="12812" max="13059" width="11.42578125" style="67"/>
    <col min="13060" max="13060" width="3.140625" style="67" customWidth="1"/>
    <col min="13061" max="13061" width="36" style="67" customWidth="1"/>
    <col min="13062" max="13062" width="21" style="67" bestFit="1" customWidth="1"/>
    <col min="13063" max="13063" width="21" style="67" customWidth="1"/>
    <col min="13064" max="13065" width="21" style="67" bestFit="1" customWidth="1"/>
    <col min="13066" max="13066" width="21" style="67" customWidth="1"/>
    <col min="13067" max="13067" width="21" style="67" bestFit="1" customWidth="1"/>
    <col min="13068" max="13315" width="11.42578125" style="67"/>
    <col min="13316" max="13316" width="3.140625" style="67" customWidth="1"/>
    <col min="13317" max="13317" width="36" style="67" customWidth="1"/>
    <col min="13318" max="13318" width="21" style="67" bestFit="1" customWidth="1"/>
    <col min="13319" max="13319" width="21" style="67" customWidth="1"/>
    <col min="13320" max="13321" width="21" style="67" bestFit="1" customWidth="1"/>
    <col min="13322" max="13322" width="21" style="67" customWidth="1"/>
    <col min="13323" max="13323" width="21" style="67" bestFit="1" customWidth="1"/>
    <col min="13324" max="13571" width="11.42578125" style="67"/>
    <col min="13572" max="13572" width="3.140625" style="67" customWidth="1"/>
    <col min="13573" max="13573" width="36" style="67" customWidth="1"/>
    <col min="13574" max="13574" width="21" style="67" bestFit="1" customWidth="1"/>
    <col min="13575" max="13575" width="21" style="67" customWidth="1"/>
    <col min="13576" max="13577" width="21" style="67" bestFit="1" customWidth="1"/>
    <col min="13578" max="13578" width="21" style="67" customWidth="1"/>
    <col min="13579" max="13579" width="21" style="67" bestFit="1" customWidth="1"/>
    <col min="13580" max="13827" width="11.42578125" style="67"/>
    <col min="13828" max="13828" width="3.140625" style="67" customWidth="1"/>
    <col min="13829" max="13829" width="36" style="67" customWidth="1"/>
    <col min="13830" max="13830" width="21" style="67" bestFit="1" customWidth="1"/>
    <col min="13831" max="13831" width="21" style="67" customWidth="1"/>
    <col min="13832" max="13833" width="21" style="67" bestFit="1" customWidth="1"/>
    <col min="13834" max="13834" width="21" style="67" customWidth="1"/>
    <col min="13835" max="13835" width="21" style="67" bestFit="1" customWidth="1"/>
    <col min="13836" max="14083" width="11.42578125" style="67"/>
    <col min="14084" max="14084" width="3.140625" style="67" customWidth="1"/>
    <col min="14085" max="14085" width="36" style="67" customWidth="1"/>
    <col min="14086" max="14086" width="21" style="67" bestFit="1" customWidth="1"/>
    <col min="14087" max="14087" width="21" style="67" customWidth="1"/>
    <col min="14088" max="14089" width="21" style="67" bestFit="1" customWidth="1"/>
    <col min="14090" max="14090" width="21" style="67" customWidth="1"/>
    <col min="14091" max="14091" width="21" style="67" bestFit="1" customWidth="1"/>
    <col min="14092" max="14339" width="11.42578125" style="67"/>
    <col min="14340" max="14340" width="3.140625" style="67" customWidth="1"/>
    <col min="14341" max="14341" width="36" style="67" customWidth="1"/>
    <col min="14342" max="14342" width="21" style="67" bestFit="1" customWidth="1"/>
    <col min="14343" max="14343" width="21" style="67" customWidth="1"/>
    <col min="14344" max="14345" width="21" style="67" bestFit="1" customWidth="1"/>
    <col min="14346" max="14346" width="21" style="67" customWidth="1"/>
    <col min="14347" max="14347" width="21" style="67" bestFit="1" customWidth="1"/>
    <col min="14348" max="14595" width="11.42578125" style="67"/>
    <col min="14596" max="14596" width="3.140625" style="67" customWidth="1"/>
    <col min="14597" max="14597" width="36" style="67" customWidth="1"/>
    <col min="14598" max="14598" width="21" style="67" bestFit="1" customWidth="1"/>
    <col min="14599" max="14599" width="21" style="67" customWidth="1"/>
    <col min="14600" max="14601" width="21" style="67" bestFit="1" customWidth="1"/>
    <col min="14602" max="14602" width="21" style="67" customWidth="1"/>
    <col min="14603" max="14603" width="21" style="67" bestFit="1" customWidth="1"/>
    <col min="14604" max="14851" width="11.42578125" style="67"/>
    <col min="14852" max="14852" width="3.140625" style="67" customWidth="1"/>
    <col min="14853" max="14853" width="36" style="67" customWidth="1"/>
    <col min="14854" max="14854" width="21" style="67" bestFit="1" customWidth="1"/>
    <col min="14855" max="14855" width="21" style="67" customWidth="1"/>
    <col min="14856" max="14857" width="21" style="67" bestFit="1" customWidth="1"/>
    <col min="14858" max="14858" width="21" style="67" customWidth="1"/>
    <col min="14859" max="14859" width="21" style="67" bestFit="1" customWidth="1"/>
    <col min="14860" max="15107" width="11.42578125" style="67"/>
    <col min="15108" max="15108" width="3.140625" style="67" customWidth="1"/>
    <col min="15109" max="15109" width="36" style="67" customWidth="1"/>
    <col min="15110" max="15110" width="21" style="67" bestFit="1" customWidth="1"/>
    <col min="15111" max="15111" width="21" style="67" customWidth="1"/>
    <col min="15112" max="15113" width="21" style="67" bestFit="1" customWidth="1"/>
    <col min="15114" max="15114" width="21" style="67" customWidth="1"/>
    <col min="15115" max="15115" width="21" style="67" bestFit="1" customWidth="1"/>
    <col min="15116" max="15363" width="11.42578125" style="67"/>
    <col min="15364" max="15364" width="3.140625" style="67" customWidth="1"/>
    <col min="15365" max="15365" width="36" style="67" customWidth="1"/>
    <col min="15366" max="15366" width="21" style="67" bestFit="1" customWidth="1"/>
    <col min="15367" max="15367" width="21" style="67" customWidth="1"/>
    <col min="15368" max="15369" width="21" style="67" bestFit="1" customWidth="1"/>
    <col min="15370" max="15370" width="21" style="67" customWidth="1"/>
    <col min="15371" max="15371" width="21" style="67" bestFit="1" customWidth="1"/>
    <col min="15372" max="15619" width="11.42578125" style="67"/>
    <col min="15620" max="15620" width="3.140625" style="67" customWidth="1"/>
    <col min="15621" max="15621" width="36" style="67" customWidth="1"/>
    <col min="15622" max="15622" width="21" style="67" bestFit="1" customWidth="1"/>
    <col min="15623" max="15623" width="21" style="67" customWidth="1"/>
    <col min="15624" max="15625" width="21" style="67" bestFit="1" customWidth="1"/>
    <col min="15626" max="15626" width="21" style="67" customWidth="1"/>
    <col min="15627" max="15627" width="21" style="67" bestFit="1" customWidth="1"/>
    <col min="15628" max="15875" width="11.42578125" style="67"/>
    <col min="15876" max="15876" width="3.140625" style="67" customWidth="1"/>
    <col min="15877" max="15877" width="36" style="67" customWidth="1"/>
    <col min="15878" max="15878" width="21" style="67" bestFit="1" customWidth="1"/>
    <col min="15879" max="15879" width="21" style="67" customWidth="1"/>
    <col min="15880" max="15881" width="21" style="67" bestFit="1" customWidth="1"/>
    <col min="15882" max="15882" width="21" style="67" customWidth="1"/>
    <col min="15883" max="15883" width="21" style="67" bestFit="1" customWidth="1"/>
    <col min="15884" max="16131" width="11.42578125" style="67"/>
    <col min="16132" max="16132" width="3.140625" style="67" customWidth="1"/>
    <col min="16133" max="16133" width="36" style="67" customWidth="1"/>
    <col min="16134" max="16134" width="21" style="67" bestFit="1" customWidth="1"/>
    <col min="16135" max="16135" width="21" style="67" customWidth="1"/>
    <col min="16136" max="16137" width="21" style="67" bestFit="1" customWidth="1"/>
    <col min="16138" max="16138" width="21" style="67" customWidth="1"/>
    <col min="16139" max="16139" width="21" style="67" bestFit="1" customWidth="1"/>
    <col min="16140" max="16384" width="11.42578125" style="67"/>
  </cols>
  <sheetData>
    <row r="1" spans="1:11" ht="15.75" thickBot="1" x14ac:dyDescent="0.3">
      <c r="A1" s="255" t="s">
        <v>234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</row>
    <row r="2" spans="1:11" ht="15.75" thickBot="1" x14ac:dyDescent="0.3">
      <c r="A2" s="257" t="s">
        <v>1</v>
      </c>
      <c r="B2" s="258"/>
      <c r="C2" s="258"/>
      <c r="D2" s="258"/>
      <c r="E2" s="258"/>
      <c r="F2" s="258"/>
      <c r="G2" s="258"/>
      <c r="H2" s="258"/>
      <c r="I2" s="258"/>
      <c r="J2" s="258"/>
      <c r="K2" s="267"/>
    </row>
    <row r="3" spans="1:11" ht="15.75" thickBot="1" x14ac:dyDescent="0.3">
      <c r="A3" s="259" t="s">
        <v>2</v>
      </c>
      <c r="B3" s="260"/>
      <c r="C3" s="260"/>
      <c r="D3" s="260"/>
      <c r="E3" s="260"/>
      <c r="F3" s="260"/>
      <c r="G3" s="260"/>
      <c r="H3" s="260"/>
      <c r="I3" s="260"/>
      <c r="J3" s="260"/>
      <c r="K3" s="268"/>
    </row>
    <row r="4" spans="1:11" ht="15.75" thickBot="1" x14ac:dyDescent="0.3"/>
    <row r="5" spans="1:11" ht="15.75" thickBot="1" x14ac:dyDescent="0.3">
      <c r="A5" s="252" t="s">
        <v>3</v>
      </c>
      <c r="B5" s="253"/>
      <c r="C5" s="253"/>
      <c r="D5" s="253"/>
      <c r="E5" s="253"/>
      <c r="F5" s="253"/>
      <c r="G5" s="253"/>
      <c r="H5" s="253"/>
      <c r="I5" s="253"/>
      <c r="J5" s="253"/>
      <c r="K5" s="254"/>
    </row>
    <row r="6" spans="1:11" ht="15.75" thickBot="1" x14ac:dyDescent="0.3">
      <c r="A6" s="68" t="s">
        <v>4</v>
      </c>
      <c r="B6" s="269">
        <v>17</v>
      </c>
      <c r="C6" s="270"/>
      <c r="D6" s="270"/>
      <c r="E6" s="270"/>
      <c r="F6" s="270"/>
      <c r="G6" s="270"/>
      <c r="H6" s="270"/>
      <c r="I6" s="270"/>
      <c r="J6" s="270"/>
      <c r="K6" s="271"/>
    </row>
    <row r="7" spans="1:11" ht="15.75" thickBot="1" x14ac:dyDescent="0.3">
      <c r="A7" s="68" t="s">
        <v>5</v>
      </c>
      <c r="B7" s="264" t="s">
        <v>157</v>
      </c>
      <c r="C7" s="265"/>
      <c r="D7" s="265"/>
      <c r="E7" s="265"/>
      <c r="F7" s="265"/>
      <c r="G7" s="265"/>
      <c r="H7" s="265"/>
      <c r="I7" s="265"/>
      <c r="J7" s="265"/>
      <c r="K7" s="266"/>
    </row>
    <row r="8" spans="1:11" ht="15.75" thickBot="1" x14ac:dyDescent="0.3">
      <c r="A8" s="68" t="s">
        <v>6</v>
      </c>
      <c r="B8" s="261" t="s">
        <v>233</v>
      </c>
      <c r="C8" s="262"/>
      <c r="D8" s="262"/>
      <c r="E8" s="262"/>
      <c r="F8" s="262"/>
      <c r="G8" s="262"/>
      <c r="H8" s="262"/>
      <c r="I8" s="262"/>
      <c r="J8" s="262"/>
      <c r="K8" s="263"/>
    </row>
    <row r="9" spans="1:11" ht="15.75" thickBot="1" x14ac:dyDescent="0.3">
      <c r="A9" s="68" t="s">
        <v>7</v>
      </c>
      <c r="B9" s="261">
        <v>42751</v>
      </c>
      <c r="C9" s="262"/>
      <c r="D9" s="262"/>
      <c r="E9" s="262"/>
      <c r="F9" s="262"/>
      <c r="G9" s="262"/>
      <c r="H9" s="262"/>
      <c r="I9" s="262"/>
      <c r="J9" s="262"/>
      <c r="K9" s="263"/>
    </row>
    <row r="10" spans="1:11" ht="15.75" thickBot="1" x14ac:dyDescent="0.3">
      <c r="A10" s="68" t="s">
        <v>8</v>
      </c>
      <c r="B10" s="264"/>
      <c r="C10" s="265"/>
      <c r="D10" s="265"/>
      <c r="E10" s="265"/>
      <c r="F10" s="265"/>
      <c r="G10" s="265"/>
      <c r="H10" s="265"/>
      <c r="I10" s="265"/>
      <c r="J10" s="265"/>
      <c r="K10" s="266"/>
    </row>
    <row r="11" spans="1:11" ht="15.75" thickBot="1" x14ac:dyDescent="0.3"/>
    <row r="12" spans="1:11" ht="24.75" customHeight="1" thickBot="1" x14ac:dyDescent="0.3">
      <c r="A12" s="250" t="s">
        <v>208</v>
      </c>
      <c r="B12" s="252" t="s">
        <v>226</v>
      </c>
      <c r="C12" s="253"/>
      <c r="D12" s="253"/>
      <c r="E12" s="253"/>
      <c r="F12" s="253"/>
      <c r="G12" s="253"/>
      <c r="H12" s="253"/>
      <c r="I12" s="253"/>
      <c r="J12" s="253"/>
      <c r="K12" s="254"/>
    </row>
    <row r="13" spans="1:11" ht="15.75" thickBot="1" x14ac:dyDescent="0.3">
      <c r="A13" s="251"/>
      <c r="B13" s="69">
        <v>2018</v>
      </c>
      <c r="C13" s="69">
        <v>2019</v>
      </c>
      <c r="D13" s="69">
        <v>2020</v>
      </c>
      <c r="E13" s="69">
        <v>2021</v>
      </c>
      <c r="F13" s="69">
        <v>2022</v>
      </c>
      <c r="G13" s="69">
        <v>2023</v>
      </c>
      <c r="H13" s="69">
        <v>2024</v>
      </c>
      <c r="I13" s="69">
        <v>2025</v>
      </c>
      <c r="J13" s="69">
        <v>2026</v>
      </c>
      <c r="K13" s="69">
        <v>2027</v>
      </c>
    </row>
    <row r="14" spans="1:11" ht="15.75" thickBot="1" x14ac:dyDescent="0.3">
      <c r="A14" s="73" t="s">
        <v>227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</row>
    <row r="15" spans="1:11" ht="15.75" thickBot="1" x14ac:dyDescent="0.3">
      <c r="A15" s="73" t="s">
        <v>228</v>
      </c>
      <c r="B15" s="71">
        <f>76336.82+16305.96</f>
        <v>92642.78</v>
      </c>
      <c r="C15" s="71">
        <v>16532.14</v>
      </c>
      <c r="D15" s="71">
        <v>16671.45</v>
      </c>
      <c r="E15" s="71">
        <v>16993.96</v>
      </c>
      <c r="F15" s="71">
        <v>17229.689999999999</v>
      </c>
      <c r="G15" s="71">
        <v>17468.689999999999</v>
      </c>
      <c r="H15" s="71">
        <v>19338.43</v>
      </c>
      <c r="I15" s="71"/>
      <c r="J15" s="71"/>
      <c r="K15" s="71"/>
    </row>
    <row r="16" spans="1:11" ht="15.75" thickBot="1" x14ac:dyDescent="0.3">
      <c r="A16" s="73" t="s">
        <v>229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</row>
    <row r="17" spans="1:11" ht="23.25" thickBot="1" x14ac:dyDescent="0.3">
      <c r="A17" s="73" t="s">
        <v>230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</row>
    <row r="18" spans="1:11" ht="15.75" thickBot="1" x14ac:dyDescent="0.3">
      <c r="A18" s="73" t="s">
        <v>231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</row>
    <row r="19" spans="1:11" ht="15.75" thickBot="1" x14ac:dyDescent="0.3">
      <c r="A19" s="74" t="s">
        <v>232</v>
      </c>
      <c r="B19" s="75">
        <f>SUM(B14:B18)</f>
        <v>92642.78</v>
      </c>
      <c r="C19" s="75">
        <f t="shared" ref="C19:K19" si="0">SUM(C14:C18)</f>
        <v>16532.14</v>
      </c>
      <c r="D19" s="75">
        <f t="shared" si="0"/>
        <v>16671.45</v>
      </c>
      <c r="E19" s="75">
        <f t="shared" si="0"/>
        <v>16993.96</v>
      </c>
      <c r="F19" s="75">
        <f t="shared" si="0"/>
        <v>17229.689999999999</v>
      </c>
      <c r="G19" s="75">
        <f t="shared" si="0"/>
        <v>17468.689999999999</v>
      </c>
      <c r="H19" s="75">
        <f t="shared" si="0"/>
        <v>19338.43</v>
      </c>
      <c r="I19" s="75">
        <f t="shared" si="0"/>
        <v>0</v>
      </c>
      <c r="J19" s="75">
        <f t="shared" si="0"/>
        <v>0</v>
      </c>
      <c r="K19" s="79">
        <f t="shared" si="0"/>
        <v>0</v>
      </c>
    </row>
    <row r="21" spans="1:11" s="76" customFormat="1" x14ac:dyDescent="0.2">
      <c r="B21" s="77"/>
      <c r="C21" s="77"/>
      <c r="D21" s="77"/>
      <c r="E21" s="77"/>
      <c r="F21" s="77"/>
      <c r="G21" s="77"/>
      <c r="H21" s="77"/>
      <c r="I21" s="77"/>
      <c r="J21" s="77"/>
      <c r="K21" s="77"/>
    </row>
    <row r="22" spans="1:11" s="76" customFormat="1" x14ac:dyDescent="0.2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78"/>
    </row>
    <row r="23" spans="1:11" s="76" customFormat="1" x14ac:dyDescent="0.2">
      <c r="A23" s="78"/>
      <c r="B23" s="77"/>
      <c r="C23" s="77"/>
      <c r="D23" s="77"/>
      <c r="E23" s="77"/>
      <c r="F23" s="77"/>
      <c r="G23" s="77"/>
      <c r="H23" s="77"/>
      <c r="I23" s="77"/>
      <c r="J23" s="77"/>
      <c r="K23" s="77"/>
    </row>
  </sheetData>
  <mergeCells count="11">
    <mergeCell ref="B7:K7"/>
    <mergeCell ref="A1:K1"/>
    <mergeCell ref="A2:K2"/>
    <mergeCell ref="A3:K3"/>
    <mergeCell ref="A5:K5"/>
    <mergeCell ref="B6:K6"/>
    <mergeCell ref="B8:K8"/>
    <mergeCell ref="B9:K9"/>
    <mergeCell ref="B10:K10"/>
    <mergeCell ref="A12:A13"/>
    <mergeCell ref="B12:K12"/>
  </mergeCells>
  <pageMargins left="0.7" right="0.7" top="0.75" bottom="0.75" header="0.3" footer="0.3"/>
  <pageSetup paperSize="9" scale="8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topLeftCell="A7" zoomScale="85" zoomScaleNormal="85" workbookViewId="0">
      <selection activeCell="C26" sqref="C26:C29"/>
    </sheetView>
  </sheetViews>
  <sheetFormatPr baseColWidth="10" defaultColWidth="25.5703125" defaultRowHeight="12.75" x14ac:dyDescent="0.2"/>
  <cols>
    <col min="1" max="1" width="45.28515625" style="1" customWidth="1"/>
    <col min="2" max="4" width="34.140625" style="1" customWidth="1"/>
    <col min="5" max="256" width="25.5703125" style="1"/>
    <col min="257" max="257" width="45.28515625" style="1" customWidth="1"/>
    <col min="258" max="260" width="34.140625" style="1" customWidth="1"/>
    <col min="261" max="512" width="25.5703125" style="1"/>
    <col min="513" max="513" width="45.28515625" style="1" customWidth="1"/>
    <col min="514" max="516" width="34.140625" style="1" customWidth="1"/>
    <col min="517" max="768" width="25.5703125" style="1"/>
    <col min="769" max="769" width="45.28515625" style="1" customWidth="1"/>
    <col min="770" max="772" width="34.140625" style="1" customWidth="1"/>
    <col min="773" max="1024" width="25.5703125" style="1"/>
    <col min="1025" max="1025" width="45.28515625" style="1" customWidth="1"/>
    <col min="1026" max="1028" width="34.140625" style="1" customWidth="1"/>
    <col min="1029" max="1280" width="25.5703125" style="1"/>
    <col min="1281" max="1281" width="45.28515625" style="1" customWidth="1"/>
    <col min="1282" max="1284" width="34.140625" style="1" customWidth="1"/>
    <col min="1285" max="1536" width="25.5703125" style="1"/>
    <col min="1537" max="1537" width="45.28515625" style="1" customWidth="1"/>
    <col min="1538" max="1540" width="34.140625" style="1" customWidth="1"/>
    <col min="1541" max="1792" width="25.5703125" style="1"/>
    <col min="1793" max="1793" width="45.28515625" style="1" customWidth="1"/>
    <col min="1794" max="1796" width="34.140625" style="1" customWidth="1"/>
    <col min="1797" max="2048" width="25.5703125" style="1"/>
    <col min="2049" max="2049" width="45.28515625" style="1" customWidth="1"/>
    <col min="2050" max="2052" width="34.140625" style="1" customWidth="1"/>
    <col min="2053" max="2304" width="25.5703125" style="1"/>
    <col min="2305" max="2305" width="45.28515625" style="1" customWidth="1"/>
    <col min="2306" max="2308" width="34.140625" style="1" customWidth="1"/>
    <col min="2309" max="2560" width="25.5703125" style="1"/>
    <col min="2561" max="2561" width="45.28515625" style="1" customWidth="1"/>
    <col min="2562" max="2564" width="34.140625" style="1" customWidth="1"/>
    <col min="2565" max="2816" width="25.5703125" style="1"/>
    <col min="2817" max="2817" width="45.28515625" style="1" customWidth="1"/>
    <col min="2818" max="2820" width="34.140625" style="1" customWidth="1"/>
    <col min="2821" max="3072" width="25.5703125" style="1"/>
    <col min="3073" max="3073" width="45.28515625" style="1" customWidth="1"/>
    <col min="3074" max="3076" width="34.140625" style="1" customWidth="1"/>
    <col min="3077" max="3328" width="25.5703125" style="1"/>
    <col min="3329" max="3329" width="45.28515625" style="1" customWidth="1"/>
    <col min="3330" max="3332" width="34.140625" style="1" customWidth="1"/>
    <col min="3333" max="3584" width="25.5703125" style="1"/>
    <col min="3585" max="3585" width="45.28515625" style="1" customWidth="1"/>
    <col min="3586" max="3588" width="34.140625" style="1" customWidth="1"/>
    <col min="3589" max="3840" width="25.5703125" style="1"/>
    <col min="3841" max="3841" width="45.28515625" style="1" customWidth="1"/>
    <col min="3842" max="3844" width="34.140625" style="1" customWidth="1"/>
    <col min="3845" max="4096" width="25.5703125" style="1"/>
    <col min="4097" max="4097" width="45.28515625" style="1" customWidth="1"/>
    <col min="4098" max="4100" width="34.140625" style="1" customWidth="1"/>
    <col min="4101" max="4352" width="25.5703125" style="1"/>
    <col min="4353" max="4353" width="45.28515625" style="1" customWidth="1"/>
    <col min="4354" max="4356" width="34.140625" style="1" customWidth="1"/>
    <col min="4357" max="4608" width="25.5703125" style="1"/>
    <col min="4609" max="4609" width="45.28515625" style="1" customWidth="1"/>
    <col min="4610" max="4612" width="34.140625" style="1" customWidth="1"/>
    <col min="4613" max="4864" width="25.5703125" style="1"/>
    <col min="4865" max="4865" width="45.28515625" style="1" customWidth="1"/>
    <col min="4866" max="4868" width="34.140625" style="1" customWidth="1"/>
    <col min="4869" max="5120" width="25.5703125" style="1"/>
    <col min="5121" max="5121" width="45.28515625" style="1" customWidth="1"/>
    <col min="5122" max="5124" width="34.140625" style="1" customWidth="1"/>
    <col min="5125" max="5376" width="25.5703125" style="1"/>
    <col min="5377" max="5377" width="45.28515625" style="1" customWidth="1"/>
    <col min="5378" max="5380" width="34.140625" style="1" customWidth="1"/>
    <col min="5381" max="5632" width="25.5703125" style="1"/>
    <col min="5633" max="5633" width="45.28515625" style="1" customWidth="1"/>
    <col min="5634" max="5636" width="34.140625" style="1" customWidth="1"/>
    <col min="5637" max="5888" width="25.5703125" style="1"/>
    <col min="5889" max="5889" width="45.28515625" style="1" customWidth="1"/>
    <col min="5890" max="5892" width="34.140625" style="1" customWidth="1"/>
    <col min="5893" max="6144" width="25.5703125" style="1"/>
    <col min="6145" max="6145" width="45.28515625" style="1" customWidth="1"/>
    <col min="6146" max="6148" width="34.140625" style="1" customWidth="1"/>
    <col min="6149" max="6400" width="25.5703125" style="1"/>
    <col min="6401" max="6401" width="45.28515625" style="1" customWidth="1"/>
    <col min="6402" max="6404" width="34.140625" style="1" customWidth="1"/>
    <col min="6405" max="6656" width="25.5703125" style="1"/>
    <col min="6657" max="6657" width="45.28515625" style="1" customWidth="1"/>
    <col min="6658" max="6660" width="34.140625" style="1" customWidth="1"/>
    <col min="6661" max="6912" width="25.5703125" style="1"/>
    <col min="6913" max="6913" width="45.28515625" style="1" customWidth="1"/>
    <col min="6914" max="6916" width="34.140625" style="1" customWidth="1"/>
    <col min="6917" max="7168" width="25.5703125" style="1"/>
    <col min="7169" max="7169" width="45.28515625" style="1" customWidth="1"/>
    <col min="7170" max="7172" width="34.140625" style="1" customWidth="1"/>
    <col min="7173" max="7424" width="25.5703125" style="1"/>
    <col min="7425" max="7425" width="45.28515625" style="1" customWidth="1"/>
    <col min="7426" max="7428" width="34.140625" style="1" customWidth="1"/>
    <col min="7429" max="7680" width="25.5703125" style="1"/>
    <col min="7681" max="7681" width="45.28515625" style="1" customWidth="1"/>
    <col min="7682" max="7684" width="34.140625" style="1" customWidth="1"/>
    <col min="7685" max="7936" width="25.5703125" style="1"/>
    <col min="7937" max="7937" width="45.28515625" style="1" customWidth="1"/>
    <col min="7938" max="7940" width="34.140625" style="1" customWidth="1"/>
    <col min="7941" max="8192" width="25.5703125" style="1"/>
    <col min="8193" max="8193" width="45.28515625" style="1" customWidth="1"/>
    <col min="8194" max="8196" width="34.140625" style="1" customWidth="1"/>
    <col min="8197" max="8448" width="25.5703125" style="1"/>
    <col min="8449" max="8449" width="45.28515625" style="1" customWidth="1"/>
    <col min="8450" max="8452" width="34.140625" style="1" customWidth="1"/>
    <col min="8453" max="8704" width="25.5703125" style="1"/>
    <col min="8705" max="8705" width="45.28515625" style="1" customWidth="1"/>
    <col min="8706" max="8708" width="34.140625" style="1" customWidth="1"/>
    <col min="8709" max="8960" width="25.5703125" style="1"/>
    <col min="8961" max="8961" width="45.28515625" style="1" customWidth="1"/>
    <col min="8962" max="8964" width="34.140625" style="1" customWidth="1"/>
    <col min="8965" max="9216" width="25.5703125" style="1"/>
    <col min="9217" max="9217" width="45.28515625" style="1" customWidth="1"/>
    <col min="9218" max="9220" width="34.140625" style="1" customWidth="1"/>
    <col min="9221" max="9472" width="25.5703125" style="1"/>
    <col min="9473" max="9473" width="45.28515625" style="1" customWidth="1"/>
    <col min="9474" max="9476" width="34.140625" style="1" customWidth="1"/>
    <col min="9477" max="9728" width="25.5703125" style="1"/>
    <col min="9729" max="9729" width="45.28515625" style="1" customWidth="1"/>
    <col min="9730" max="9732" width="34.140625" style="1" customWidth="1"/>
    <col min="9733" max="9984" width="25.5703125" style="1"/>
    <col min="9985" max="9985" width="45.28515625" style="1" customWidth="1"/>
    <col min="9986" max="9988" width="34.140625" style="1" customWidth="1"/>
    <col min="9989" max="10240" width="25.5703125" style="1"/>
    <col min="10241" max="10241" width="45.28515625" style="1" customWidth="1"/>
    <col min="10242" max="10244" width="34.140625" style="1" customWidth="1"/>
    <col min="10245" max="10496" width="25.5703125" style="1"/>
    <col min="10497" max="10497" width="45.28515625" style="1" customWidth="1"/>
    <col min="10498" max="10500" width="34.140625" style="1" customWidth="1"/>
    <col min="10501" max="10752" width="25.5703125" style="1"/>
    <col min="10753" max="10753" width="45.28515625" style="1" customWidth="1"/>
    <col min="10754" max="10756" width="34.140625" style="1" customWidth="1"/>
    <col min="10757" max="11008" width="25.5703125" style="1"/>
    <col min="11009" max="11009" width="45.28515625" style="1" customWidth="1"/>
    <col min="11010" max="11012" width="34.140625" style="1" customWidth="1"/>
    <col min="11013" max="11264" width="25.5703125" style="1"/>
    <col min="11265" max="11265" width="45.28515625" style="1" customWidth="1"/>
    <col min="11266" max="11268" width="34.140625" style="1" customWidth="1"/>
    <col min="11269" max="11520" width="25.5703125" style="1"/>
    <col min="11521" max="11521" width="45.28515625" style="1" customWidth="1"/>
    <col min="11522" max="11524" width="34.140625" style="1" customWidth="1"/>
    <col min="11525" max="11776" width="25.5703125" style="1"/>
    <col min="11777" max="11777" width="45.28515625" style="1" customWidth="1"/>
    <col min="11778" max="11780" width="34.140625" style="1" customWidth="1"/>
    <col min="11781" max="12032" width="25.5703125" style="1"/>
    <col min="12033" max="12033" width="45.28515625" style="1" customWidth="1"/>
    <col min="12034" max="12036" width="34.140625" style="1" customWidth="1"/>
    <col min="12037" max="12288" width="25.5703125" style="1"/>
    <col min="12289" max="12289" width="45.28515625" style="1" customWidth="1"/>
    <col min="12290" max="12292" width="34.140625" style="1" customWidth="1"/>
    <col min="12293" max="12544" width="25.5703125" style="1"/>
    <col min="12545" max="12545" width="45.28515625" style="1" customWidth="1"/>
    <col min="12546" max="12548" width="34.140625" style="1" customWidth="1"/>
    <col min="12549" max="12800" width="25.5703125" style="1"/>
    <col min="12801" max="12801" width="45.28515625" style="1" customWidth="1"/>
    <col min="12802" max="12804" width="34.140625" style="1" customWidth="1"/>
    <col min="12805" max="13056" width="25.5703125" style="1"/>
    <col min="13057" max="13057" width="45.28515625" style="1" customWidth="1"/>
    <col min="13058" max="13060" width="34.140625" style="1" customWidth="1"/>
    <col min="13061" max="13312" width="25.5703125" style="1"/>
    <col min="13313" max="13313" width="45.28515625" style="1" customWidth="1"/>
    <col min="13314" max="13316" width="34.140625" style="1" customWidth="1"/>
    <col min="13317" max="13568" width="25.5703125" style="1"/>
    <col min="13569" max="13569" width="45.28515625" style="1" customWidth="1"/>
    <col min="13570" max="13572" width="34.140625" style="1" customWidth="1"/>
    <col min="13573" max="13824" width="25.5703125" style="1"/>
    <col min="13825" max="13825" width="45.28515625" style="1" customWidth="1"/>
    <col min="13826" max="13828" width="34.140625" style="1" customWidth="1"/>
    <col min="13829" max="14080" width="25.5703125" style="1"/>
    <col min="14081" max="14081" width="45.28515625" style="1" customWidth="1"/>
    <col min="14082" max="14084" width="34.140625" style="1" customWidth="1"/>
    <col min="14085" max="14336" width="25.5703125" style="1"/>
    <col min="14337" max="14337" width="45.28515625" style="1" customWidth="1"/>
    <col min="14338" max="14340" width="34.140625" style="1" customWidth="1"/>
    <col min="14341" max="14592" width="25.5703125" style="1"/>
    <col min="14593" max="14593" width="45.28515625" style="1" customWidth="1"/>
    <col min="14594" max="14596" width="34.140625" style="1" customWidth="1"/>
    <col min="14597" max="14848" width="25.5703125" style="1"/>
    <col min="14849" max="14849" width="45.28515625" style="1" customWidth="1"/>
    <col min="14850" max="14852" width="34.140625" style="1" customWidth="1"/>
    <col min="14853" max="15104" width="25.5703125" style="1"/>
    <col min="15105" max="15105" width="45.28515625" style="1" customWidth="1"/>
    <col min="15106" max="15108" width="34.140625" style="1" customWidth="1"/>
    <col min="15109" max="15360" width="25.5703125" style="1"/>
    <col min="15361" max="15361" width="45.28515625" style="1" customWidth="1"/>
    <col min="15362" max="15364" width="34.140625" style="1" customWidth="1"/>
    <col min="15365" max="15616" width="25.5703125" style="1"/>
    <col min="15617" max="15617" width="45.28515625" style="1" customWidth="1"/>
    <col min="15618" max="15620" width="34.140625" style="1" customWidth="1"/>
    <col min="15621" max="15872" width="25.5703125" style="1"/>
    <col min="15873" max="15873" width="45.28515625" style="1" customWidth="1"/>
    <col min="15874" max="15876" width="34.140625" style="1" customWidth="1"/>
    <col min="15877" max="16128" width="25.5703125" style="1"/>
    <col min="16129" max="16129" width="45.28515625" style="1" customWidth="1"/>
    <col min="16130" max="16132" width="34.140625" style="1" customWidth="1"/>
    <col min="16133" max="16384" width="25.5703125" style="1"/>
  </cols>
  <sheetData>
    <row r="1" spans="1:4" ht="13.5" thickBot="1" x14ac:dyDescent="0.25">
      <c r="A1" s="188" t="s">
        <v>235</v>
      </c>
      <c r="B1" s="189"/>
      <c r="C1" s="189"/>
      <c r="D1" s="189"/>
    </row>
    <row r="2" spans="1:4" ht="13.5" thickBot="1" x14ac:dyDescent="0.25">
      <c r="A2" s="2" t="s">
        <v>1</v>
      </c>
      <c r="B2" s="3"/>
      <c r="C2" s="3"/>
      <c r="D2" s="3"/>
    </row>
    <row r="3" spans="1:4" ht="13.5" thickBot="1" x14ac:dyDescent="0.25">
      <c r="A3" s="2" t="s">
        <v>1</v>
      </c>
      <c r="B3" s="3"/>
      <c r="C3" s="3"/>
      <c r="D3" s="3"/>
    </row>
    <row r="4" spans="1:4" x14ac:dyDescent="0.2">
      <c r="A4" s="190" t="s">
        <v>2</v>
      </c>
      <c r="B4" s="190"/>
      <c r="C4" s="190"/>
      <c r="D4" s="190"/>
    </row>
    <row r="6" spans="1:4" ht="13.5" thickBot="1" x14ac:dyDescent="0.25">
      <c r="A6" s="4"/>
      <c r="B6" s="4"/>
      <c r="C6" s="4"/>
      <c r="D6" s="4"/>
    </row>
    <row r="7" spans="1:4" ht="13.5" thickBot="1" x14ac:dyDescent="0.25">
      <c r="A7" s="191" t="s">
        <v>3</v>
      </c>
      <c r="B7" s="192"/>
      <c r="C7" s="192"/>
      <c r="D7" s="193"/>
    </row>
    <row r="8" spans="1:4" ht="13.5" thickBot="1" x14ac:dyDescent="0.25">
      <c r="A8" s="5" t="s">
        <v>4</v>
      </c>
      <c r="B8" s="194" t="s">
        <v>290</v>
      </c>
      <c r="C8" s="195"/>
      <c r="D8" s="196"/>
    </row>
    <row r="9" spans="1:4" ht="13.5" thickBot="1" x14ac:dyDescent="0.25">
      <c r="A9" s="5" t="s">
        <v>5</v>
      </c>
      <c r="B9" s="194" t="s">
        <v>157</v>
      </c>
      <c r="C9" s="195"/>
      <c r="D9" s="196"/>
    </row>
    <row r="10" spans="1:4" ht="13.5" thickBot="1" x14ac:dyDescent="0.25">
      <c r="A10" s="5" t="s">
        <v>6</v>
      </c>
      <c r="B10" s="194" t="s">
        <v>233</v>
      </c>
      <c r="C10" s="195"/>
      <c r="D10" s="196"/>
    </row>
    <row r="11" spans="1:4" ht="13.5" thickBot="1" x14ac:dyDescent="0.25">
      <c r="A11" s="5" t="s">
        <v>7</v>
      </c>
      <c r="B11" s="197">
        <v>43116</v>
      </c>
      <c r="C11" s="195"/>
      <c r="D11" s="196"/>
    </row>
    <row r="12" spans="1:4" ht="13.5" thickBot="1" x14ac:dyDescent="0.25">
      <c r="A12" s="5" t="s">
        <v>8</v>
      </c>
      <c r="B12" s="194"/>
      <c r="C12" s="195"/>
      <c r="D12" s="196"/>
    </row>
    <row r="13" spans="1:4" ht="15.75" customHeight="1" thickBot="1" x14ac:dyDescent="0.25"/>
    <row r="14" spans="1:4" ht="34.5" thickBot="1" x14ac:dyDescent="0.25">
      <c r="A14" s="80" t="s">
        <v>160</v>
      </c>
      <c r="B14" s="29" t="s">
        <v>13</v>
      </c>
      <c r="C14" s="29" t="s">
        <v>236</v>
      </c>
      <c r="D14" s="29" t="s">
        <v>237</v>
      </c>
    </row>
    <row r="15" spans="1:4" ht="13.5" thickBot="1" x14ac:dyDescent="0.25">
      <c r="A15" s="81" t="s">
        <v>238</v>
      </c>
      <c r="B15" s="7">
        <f>SUM(B16:B24)</f>
        <v>8754000</v>
      </c>
      <c r="C15" s="7">
        <f>SUM(C16:C24)</f>
        <v>8861240.540000001</v>
      </c>
      <c r="D15" s="82"/>
    </row>
    <row r="16" spans="1:4" ht="15" thickBot="1" x14ac:dyDescent="0.25">
      <c r="A16" s="83" t="s">
        <v>239</v>
      </c>
      <c r="B16" s="96">
        <v>4205000</v>
      </c>
      <c r="C16" s="96">
        <v>4249593.7</v>
      </c>
      <c r="D16" s="84"/>
    </row>
    <row r="17" spans="1:6" ht="23.25" thickBot="1" x14ac:dyDescent="0.25">
      <c r="A17" s="83" t="s">
        <v>240</v>
      </c>
      <c r="B17" s="96"/>
      <c r="C17" s="96"/>
      <c r="D17" s="84"/>
      <c r="E17" s="20"/>
    </row>
    <row r="18" spans="1:6" ht="23.25" thickBot="1" x14ac:dyDescent="0.25">
      <c r="A18" s="83" t="s">
        <v>241</v>
      </c>
      <c r="B18" s="96">
        <v>58000</v>
      </c>
      <c r="C18" s="96">
        <v>71721.5</v>
      </c>
      <c r="D18" s="84"/>
    </row>
    <row r="19" spans="1:6" ht="15" thickBot="1" x14ac:dyDescent="0.25">
      <c r="A19" s="83" t="s">
        <v>242</v>
      </c>
      <c r="B19" s="96">
        <f>318000+4165000</f>
        <v>4483000</v>
      </c>
      <c r="C19" s="96">
        <f>139863.58+4015000+309075+56216.53</f>
        <v>4520155.1100000003</v>
      </c>
      <c r="D19" s="84"/>
    </row>
    <row r="20" spans="1:6" ht="15" thickBot="1" x14ac:dyDescent="0.25">
      <c r="A20" s="83" t="s">
        <v>243</v>
      </c>
      <c r="B20" s="96">
        <v>1000</v>
      </c>
      <c r="C20" s="96">
        <v>682.14</v>
      </c>
      <c r="D20" s="84"/>
    </row>
    <row r="21" spans="1:6" ht="23.25" thickBot="1" x14ac:dyDescent="0.25">
      <c r="A21" s="83" t="s">
        <v>244</v>
      </c>
      <c r="B21" s="96"/>
      <c r="C21" s="96"/>
      <c r="D21" s="84"/>
    </row>
    <row r="22" spans="1:6" ht="15" thickBot="1" x14ac:dyDescent="0.25">
      <c r="A22" s="83" t="s">
        <v>245</v>
      </c>
      <c r="B22" s="96">
        <f>1000+6000</f>
        <v>7000</v>
      </c>
      <c r="C22" s="96">
        <f>12545.09+6543</f>
        <v>19088.09</v>
      </c>
      <c r="D22" s="84"/>
    </row>
    <row r="23" spans="1:6" ht="15" thickBot="1" x14ac:dyDescent="0.25">
      <c r="A23" s="83" t="s">
        <v>246</v>
      </c>
      <c r="B23" s="96"/>
      <c r="C23" s="96"/>
      <c r="D23" s="84"/>
    </row>
    <row r="24" spans="1:6" ht="13.5" thickBot="1" x14ac:dyDescent="0.25">
      <c r="A24" s="83" t="s">
        <v>247</v>
      </c>
      <c r="B24" s="10"/>
      <c r="C24" s="10"/>
      <c r="D24" s="84"/>
    </row>
    <row r="25" spans="1:6" ht="13.5" thickBot="1" x14ac:dyDescent="0.25">
      <c r="A25" s="81" t="s">
        <v>248</v>
      </c>
      <c r="B25" s="105">
        <f>SUM(B26:B37)</f>
        <v>-8624000</v>
      </c>
      <c r="C25" s="105">
        <f>SUM(C26:C37)</f>
        <v>-8489942.2600000016</v>
      </c>
      <c r="D25" s="82"/>
      <c r="F25" s="20"/>
    </row>
    <row r="26" spans="1:6" ht="15" thickBot="1" x14ac:dyDescent="0.25">
      <c r="A26" s="83" t="s">
        <v>249</v>
      </c>
      <c r="B26" s="96">
        <v>-3235000</v>
      </c>
      <c r="C26" s="96">
        <v>-3195294.7</v>
      </c>
      <c r="D26" s="84"/>
    </row>
    <row r="27" spans="1:6" ht="15" thickBot="1" x14ac:dyDescent="0.25">
      <c r="A27" s="83" t="s">
        <v>250</v>
      </c>
      <c r="B27" s="96">
        <v>-2684000</v>
      </c>
      <c r="C27" s="96">
        <v>-2661338.17</v>
      </c>
      <c r="D27" s="84"/>
    </row>
    <row r="28" spans="1:6" ht="15" thickBot="1" x14ac:dyDescent="0.25">
      <c r="A28" s="83" t="s">
        <v>251</v>
      </c>
      <c r="B28" s="96">
        <v>-2488100</v>
      </c>
      <c r="C28" s="96">
        <v>-2467472.11</v>
      </c>
      <c r="D28" s="84"/>
    </row>
    <row r="29" spans="1:6" ht="15" thickBot="1" x14ac:dyDescent="0.25">
      <c r="A29" s="83" t="s">
        <v>252</v>
      </c>
      <c r="B29" s="96">
        <v>-3300</v>
      </c>
      <c r="C29" s="96">
        <f>-2655.15-890.71</f>
        <v>-3545.86</v>
      </c>
      <c r="D29" s="84"/>
    </row>
    <row r="30" spans="1:6" ht="15" thickBot="1" x14ac:dyDescent="0.25">
      <c r="A30" s="83" t="s">
        <v>253</v>
      </c>
      <c r="B30" s="96"/>
      <c r="C30" s="96"/>
      <c r="D30" s="84"/>
    </row>
    <row r="31" spans="1:6" ht="15" thickBot="1" x14ac:dyDescent="0.25">
      <c r="A31" s="83" t="s">
        <v>254</v>
      </c>
      <c r="B31" s="96"/>
      <c r="C31" s="96"/>
      <c r="D31" s="84"/>
    </row>
    <row r="32" spans="1:6" ht="15" thickBot="1" x14ac:dyDescent="0.25">
      <c r="A32" s="83" t="s">
        <v>255</v>
      </c>
      <c r="B32" s="96"/>
      <c r="C32" s="96">
        <v>-507.37</v>
      </c>
      <c r="D32" s="84"/>
    </row>
    <row r="33" spans="1:4" ht="23.25" thickBot="1" x14ac:dyDescent="0.25">
      <c r="A33" s="83" t="s">
        <v>256</v>
      </c>
      <c r="B33" s="96">
        <v>-213600</v>
      </c>
      <c r="C33" s="96">
        <f>-150668.38-7106.85</f>
        <v>-157775.23000000001</v>
      </c>
      <c r="D33" s="84"/>
    </row>
    <row r="34" spans="1:4" ht="34.5" thickBot="1" x14ac:dyDescent="0.25">
      <c r="A34" s="83" t="s">
        <v>257</v>
      </c>
      <c r="B34" s="96"/>
      <c r="C34" s="96">
        <v>-4008.82</v>
      </c>
      <c r="D34" s="84"/>
    </row>
    <row r="35" spans="1:4" ht="15" thickBot="1" x14ac:dyDescent="0.25">
      <c r="A35" s="83" t="s">
        <v>258</v>
      </c>
      <c r="B35" s="96"/>
      <c r="C35" s="96"/>
      <c r="D35" s="84"/>
    </row>
    <row r="36" spans="1:4" ht="23.25" thickBot="1" x14ac:dyDescent="0.25">
      <c r="A36" s="83" t="s">
        <v>259</v>
      </c>
      <c r="B36" s="96"/>
      <c r="C36" s="96"/>
      <c r="D36" s="84"/>
    </row>
    <row r="37" spans="1:4" ht="23.25" thickBot="1" x14ac:dyDescent="0.25">
      <c r="A37" s="83" t="s">
        <v>260</v>
      </c>
      <c r="B37" s="10"/>
      <c r="C37" s="96"/>
      <c r="D37" s="84"/>
    </row>
    <row r="38" spans="1:4" x14ac:dyDescent="0.2">
      <c r="A38" s="85"/>
    </row>
    <row r="40" spans="1:4" x14ac:dyDescent="0.2">
      <c r="C40" s="86"/>
    </row>
    <row r="41" spans="1:4" x14ac:dyDescent="0.2">
      <c r="C41" s="86"/>
    </row>
    <row r="42" spans="1:4" x14ac:dyDescent="0.2">
      <c r="C42" s="86"/>
    </row>
    <row r="43" spans="1:4" x14ac:dyDescent="0.2">
      <c r="C43" s="86"/>
    </row>
    <row r="44" spans="1:4" x14ac:dyDescent="0.2">
      <c r="C44" s="86"/>
    </row>
    <row r="45" spans="1:4" x14ac:dyDescent="0.2">
      <c r="C45" s="86"/>
    </row>
    <row r="46" spans="1:4" x14ac:dyDescent="0.2">
      <c r="C46" s="86"/>
    </row>
    <row r="47" spans="1:4" x14ac:dyDescent="0.2">
      <c r="C47" s="86"/>
    </row>
    <row r="48" spans="1:4" x14ac:dyDescent="0.2">
      <c r="C48" s="86"/>
    </row>
  </sheetData>
  <mergeCells count="8">
    <mergeCell ref="B11:D11"/>
    <mergeCell ref="B12:D12"/>
    <mergeCell ref="A1:D1"/>
    <mergeCell ref="A4:D4"/>
    <mergeCell ref="A7:D7"/>
    <mergeCell ref="B8:D8"/>
    <mergeCell ref="B9:D9"/>
    <mergeCell ref="B10:D10"/>
  </mergeCells>
  <pageMargins left="0.43" right="0.33" top="0.68" bottom="0.43" header="0" footer="0"/>
  <pageSetup paperSize="9" scale="96" fitToHeight="0" orientation="landscape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topLeftCell="A13" zoomScale="85" zoomScaleNormal="85" workbookViewId="0">
      <selection activeCell="D15" sqref="D15"/>
    </sheetView>
  </sheetViews>
  <sheetFormatPr baseColWidth="10" defaultRowHeight="12.75" x14ac:dyDescent="0.2"/>
  <cols>
    <col min="1" max="1" width="75.28515625" style="1" customWidth="1"/>
    <col min="2" max="4" width="28.85546875" style="1" customWidth="1"/>
    <col min="5" max="5" width="29.140625" style="1" customWidth="1"/>
    <col min="6" max="6" width="24.7109375" style="1" customWidth="1"/>
    <col min="7" max="256" width="11.42578125" style="1"/>
    <col min="257" max="257" width="75.28515625" style="1" customWidth="1"/>
    <col min="258" max="260" width="28.85546875" style="1" customWidth="1"/>
    <col min="261" max="261" width="29.140625" style="1" customWidth="1"/>
    <col min="262" max="262" width="24.7109375" style="1" customWidth="1"/>
    <col min="263" max="512" width="11.42578125" style="1"/>
    <col min="513" max="513" width="75.28515625" style="1" customWidth="1"/>
    <col min="514" max="516" width="28.85546875" style="1" customWidth="1"/>
    <col min="517" max="517" width="29.140625" style="1" customWidth="1"/>
    <col min="518" max="518" width="24.7109375" style="1" customWidth="1"/>
    <col min="519" max="768" width="11.42578125" style="1"/>
    <col min="769" max="769" width="75.28515625" style="1" customWidth="1"/>
    <col min="770" max="772" width="28.85546875" style="1" customWidth="1"/>
    <col min="773" max="773" width="29.140625" style="1" customWidth="1"/>
    <col min="774" max="774" width="24.7109375" style="1" customWidth="1"/>
    <col min="775" max="1024" width="11.42578125" style="1"/>
    <col min="1025" max="1025" width="75.28515625" style="1" customWidth="1"/>
    <col min="1026" max="1028" width="28.85546875" style="1" customWidth="1"/>
    <col min="1029" max="1029" width="29.140625" style="1" customWidth="1"/>
    <col min="1030" max="1030" width="24.7109375" style="1" customWidth="1"/>
    <col min="1031" max="1280" width="11.42578125" style="1"/>
    <col min="1281" max="1281" width="75.28515625" style="1" customWidth="1"/>
    <col min="1282" max="1284" width="28.85546875" style="1" customWidth="1"/>
    <col min="1285" max="1285" width="29.140625" style="1" customWidth="1"/>
    <col min="1286" max="1286" width="24.7109375" style="1" customWidth="1"/>
    <col min="1287" max="1536" width="11.42578125" style="1"/>
    <col min="1537" max="1537" width="75.28515625" style="1" customWidth="1"/>
    <col min="1538" max="1540" width="28.85546875" style="1" customWidth="1"/>
    <col min="1541" max="1541" width="29.140625" style="1" customWidth="1"/>
    <col min="1542" max="1542" width="24.7109375" style="1" customWidth="1"/>
    <col min="1543" max="1792" width="11.42578125" style="1"/>
    <col min="1793" max="1793" width="75.28515625" style="1" customWidth="1"/>
    <col min="1794" max="1796" width="28.85546875" style="1" customWidth="1"/>
    <col min="1797" max="1797" width="29.140625" style="1" customWidth="1"/>
    <col min="1798" max="1798" width="24.7109375" style="1" customWidth="1"/>
    <col min="1799" max="2048" width="11.42578125" style="1"/>
    <col min="2049" max="2049" width="75.28515625" style="1" customWidth="1"/>
    <col min="2050" max="2052" width="28.85546875" style="1" customWidth="1"/>
    <col min="2053" max="2053" width="29.140625" style="1" customWidth="1"/>
    <col min="2054" max="2054" width="24.7109375" style="1" customWidth="1"/>
    <col min="2055" max="2304" width="11.42578125" style="1"/>
    <col min="2305" max="2305" width="75.28515625" style="1" customWidth="1"/>
    <col min="2306" max="2308" width="28.85546875" style="1" customWidth="1"/>
    <col min="2309" max="2309" width="29.140625" style="1" customWidth="1"/>
    <col min="2310" max="2310" width="24.7109375" style="1" customWidth="1"/>
    <col min="2311" max="2560" width="11.42578125" style="1"/>
    <col min="2561" max="2561" width="75.28515625" style="1" customWidth="1"/>
    <col min="2562" max="2564" width="28.85546875" style="1" customWidth="1"/>
    <col min="2565" max="2565" width="29.140625" style="1" customWidth="1"/>
    <col min="2566" max="2566" width="24.7109375" style="1" customWidth="1"/>
    <col min="2567" max="2816" width="11.42578125" style="1"/>
    <col min="2817" max="2817" width="75.28515625" style="1" customWidth="1"/>
    <col min="2818" max="2820" width="28.85546875" style="1" customWidth="1"/>
    <col min="2821" max="2821" width="29.140625" style="1" customWidth="1"/>
    <col min="2822" max="2822" width="24.7109375" style="1" customWidth="1"/>
    <col min="2823" max="3072" width="11.42578125" style="1"/>
    <col min="3073" max="3073" width="75.28515625" style="1" customWidth="1"/>
    <col min="3074" max="3076" width="28.85546875" style="1" customWidth="1"/>
    <col min="3077" max="3077" width="29.140625" style="1" customWidth="1"/>
    <col min="3078" max="3078" width="24.7109375" style="1" customWidth="1"/>
    <col min="3079" max="3328" width="11.42578125" style="1"/>
    <col min="3329" max="3329" width="75.28515625" style="1" customWidth="1"/>
    <col min="3330" max="3332" width="28.85546875" style="1" customWidth="1"/>
    <col min="3333" max="3333" width="29.140625" style="1" customWidth="1"/>
    <col min="3334" max="3334" width="24.7109375" style="1" customWidth="1"/>
    <col min="3335" max="3584" width="11.42578125" style="1"/>
    <col min="3585" max="3585" width="75.28515625" style="1" customWidth="1"/>
    <col min="3586" max="3588" width="28.85546875" style="1" customWidth="1"/>
    <col min="3589" max="3589" width="29.140625" style="1" customWidth="1"/>
    <col min="3590" max="3590" width="24.7109375" style="1" customWidth="1"/>
    <col min="3591" max="3840" width="11.42578125" style="1"/>
    <col min="3841" max="3841" width="75.28515625" style="1" customWidth="1"/>
    <col min="3842" max="3844" width="28.85546875" style="1" customWidth="1"/>
    <col min="3845" max="3845" width="29.140625" style="1" customWidth="1"/>
    <col min="3846" max="3846" width="24.7109375" style="1" customWidth="1"/>
    <col min="3847" max="4096" width="11.42578125" style="1"/>
    <col min="4097" max="4097" width="75.28515625" style="1" customWidth="1"/>
    <col min="4098" max="4100" width="28.85546875" style="1" customWidth="1"/>
    <col min="4101" max="4101" width="29.140625" style="1" customWidth="1"/>
    <col min="4102" max="4102" width="24.7109375" style="1" customWidth="1"/>
    <col min="4103" max="4352" width="11.42578125" style="1"/>
    <col min="4353" max="4353" width="75.28515625" style="1" customWidth="1"/>
    <col min="4354" max="4356" width="28.85546875" style="1" customWidth="1"/>
    <col min="4357" max="4357" width="29.140625" style="1" customWidth="1"/>
    <col min="4358" max="4358" width="24.7109375" style="1" customWidth="1"/>
    <col min="4359" max="4608" width="11.42578125" style="1"/>
    <col min="4609" max="4609" width="75.28515625" style="1" customWidth="1"/>
    <col min="4610" max="4612" width="28.85546875" style="1" customWidth="1"/>
    <col min="4613" max="4613" width="29.140625" style="1" customWidth="1"/>
    <col min="4614" max="4614" width="24.7109375" style="1" customWidth="1"/>
    <col min="4615" max="4864" width="11.42578125" style="1"/>
    <col min="4865" max="4865" width="75.28515625" style="1" customWidth="1"/>
    <col min="4866" max="4868" width="28.85546875" style="1" customWidth="1"/>
    <col min="4869" max="4869" width="29.140625" style="1" customWidth="1"/>
    <col min="4870" max="4870" width="24.7109375" style="1" customWidth="1"/>
    <col min="4871" max="5120" width="11.42578125" style="1"/>
    <col min="5121" max="5121" width="75.28515625" style="1" customWidth="1"/>
    <col min="5122" max="5124" width="28.85546875" style="1" customWidth="1"/>
    <col min="5125" max="5125" width="29.140625" style="1" customWidth="1"/>
    <col min="5126" max="5126" width="24.7109375" style="1" customWidth="1"/>
    <col min="5127" max="5376" width="11.42578125" style="1"/>
    <col min="5377" max="5377" width="75.28515625" style="1" customWidth="1"/>
    <col min="5378" max="5380" width="28.85546875" style="1" customWidth="1"/>
    <col min="5381" max="5381" width="29.140625" style="1" customWidth="1"/>
    <col min="5382" max="5382" width="24.7109375" style="1" customWidth="1"/>
    <col min="5383" max="5632" width="11.42578125" style="1"/>
    <col min="5633" max="5633" width="75.28515625" style="1" customWidth="1"/>
    <col min="5634" max="5636" width="28.85546875" style="1" customWidth="1"/>
    <col min="5637" max="5637" width="29.140625" style="1" customWidth="1"/>
    <col min="5638" max="5638" width="24.7109375" style="1" customWidth="1"/>
    <col min="5639" max="5888" width="11.42578125" style="1"/>
    <col min="5889" max="5889" width="75.28515625" style="1" customWidth="1"/>
    <col min="5890" max="5892" width="28.85546875" style="1" customWidth="1"/>
    <col min="5893" max="5893" width="29.140625" style="1" customWidth="1"/>
    <col min="5894" max="5894" width="24.7109375" style="1" customWidth="1"/>
    <col min="5895" max="6144" width="11.42578125" style="1"/>
    <col min="6145" max="6145" width="75.28515625" style="1" customWidth="1"/>
    <col min="6146" max="6148" width="28.85546875" style="1" customWidth="1"/>
    <col min="6149" max="6149" width="29.140625" style="1" customWidth="1"/>
    <col min="6150" max="6150" width="24.7109375" style="1" customWidth="1"/>
    <col min="6151" max="6400" width="11.42578125" style="1"/>
    <col min="6401" max="6401" width="75.28515625" style="1" customWidth="1"/>
    <col min="6402" max="6404" width="28.85546875" style="1" customWidth="1"/>
    <col min="6405" max="6405" width="29.140625" style="1" customWidth="1"/>
    <col min="6406" max="6406" width="24.7109375" style="1" customWidth="1"/>
    <col min="6407" max="6656" width="11.42578125" style="1"/>
    <col min="6657" max="6657" width="75.28515625" style="1" customWidth="1"/>
    <col min="6658" max="6660" width="28.85546875" style="1" customWidth="1"/>
    <col min="6661" max="6661" width="29.140625" style="1" customWidth="1"/>
    <col min="6662" max="6662" width="24.7109375" style="1" customWidth="1"/>
    <col min="6663" max="6912" width="11.42578125" style="1"/>
    <col min="6913" max="6913" width="75.28515625" style="1" customWidth="1"/>
    <col min="6914" max="6916" width="28.85546875" style="1" customWidth="1"/>
    <col min="6917" max="6917" width="29.140625" style="1" customWidth="1"/>
    <col min="6918" max="6918" width="24.7109375" style="1" customWidth="1"/>
    <col min="6919" max="7168" width="11.42578125" style="1"/>
    <col min="7169" max="7169" width="75.28515625" style="1" customWidth="1"/>
    <col min="7170" max="7172" width="28.85546875" style="1" customWidth="1"/>
    <col min="7173" max="7173" width="29.140625" style="1" customWidth="1"/>
    <col min="7174" max="7174" width="24.7109375" style="1" customWidth="1"/>
    <col min="7175" max="7424" width="11.42578125" style="1"/>
    <col min="7425" max="7425" width="75.28515625" style="1" customWidth="1"/>
    <col min="7426" max="7428" width="28.85546875" style="1" customWidth="1"/>
    <col min="7429" max="7429" width="29.140625" style="1" customWidth="1"/>
    <col min="7430" max="7430" width="24.7109375" style="1" customWidth="1"/>
    <col min="7431" max="7680" width="11.42578125" style="1"/>
    <col min="7681" max="7681" width="75.28515625" style="1" customWidth="1"/>
    <col min="7682" max="7684" width="28.85546875" style="1" customWidth="1"/>
    <col min="7685" max="7685" width="29.140625" style="1" customWidth="1"/>
    <col min="7686" max="7686" width="24.7109375" style="1" customWidth="1"/>
    <col min="7687" max="7936" width="11.42578125" style="1"/>
    <col min="7937" max="7937" width="75.28515625" style="1" customWidth="1"/>
    <col min="7938" max="7940" width="28.85546875" style="1" customWidth="1"/>
    <col min="7941" max="7941" width="29.140625" style="1" customWidth="1"/>
    <col min="7942" max="7942" width="24.7109375" style="1" customWidth="1"/>
    <col min="7943" max="8192" width="11.42578125" style="1"/>
    <col min="8193" max="8193" width="75.28515625" style="1" customWidth="1"/>
    <col min="8194" max="8196" width="28.85546875" style="1" customWidth="1"/>
    <col min="8197" max="8197" width="29.140625" style="1" customWidth="1"/>
    <col min="8198" max="8198" width="24.7109375" style="1" customWidth="1"/>
    <col min="8199" max="8448" width="11.42578125" style="1"/>
    <col min="8449" max="8449" width="75.28515625" style="1" customWidth="1"/>
    <col min="8450" max="8452" width="28.85546875" style="1" customWidth="1"/>
    <col min="8453" max="8453" width="29.140625" style="1" customWidth="1"/>
    <col min="8454" max="8454" width="24.7109375" style="1" customWidth="1"/>
    <col min="8455" max="8704" width="11.42578125" style="1"/>
    <col min="8705" max="8705" width="75.28515625" style="1" customWidth="1"/>
    <col min="8706" max="8708" width="28.85546875" style="1" customWidth="1"/>
    <col min="8709" max="8709" width="29.140625" style="1" customWidth="1"/>
    <col min="8710" max="8710" width="24.7109375" style="1" customWidth="1"/>
    <col min="8711" max="8960" width="11.42578125" style="1"/>
    <col min="8961" max="8961" width="75.28515625" style="1" customWidth="1"/>
    <col min="8962" max="8964" width="28.85546875" style="1" customWidth="1"/>
    <col min="8965" max="8965" width="29.140625" style="1" customWidth="1"/>
    <col min="8966" max="8966" width="24.7109375" style="1" customWidth="1"/>
    <col min="8967" max="9216" width="11.42578125" style="1"/>
    <col min="9217" max="9217" width="75.28515625" style="1" customWidth="1"/>
    <col min="9218" max="9220" width="28.85546875" style="1" customWidth="1"/>
    <col min="9221" max="9221" width="29.140625" style="1" customWidth="1"/>
    <col min="9222" max="9222" width="24.7109375" style="1" customWidth="1"/>
    <col min="9223" max="9472" width="11.42578125" style="1"/>
    <col min="9473" max="9473" width="75.28515625" style="1" customWidth="1"/>
    <col min="9474" max="9476" width="28.85546875" style="1" customWidth="1"/>
    <col min="9477" max="9477" width="29.140625" style="1" customWidth="1"/>
    <col min="9478" max="9478" width="24.7109375" style="1" customWidth="1"/>
    <col min="9479" max="9728" width="11.42578125" style="1"/>
    <col min="9729" max="9729" width="75.28515625" style="1" customWidth="1"/>
    <col min="9730" max="9732" width="28.85546875" style="1" customWidth="1"/>
    <col min="9733" max="9733" width="29.140625" style="1" customWidth="1"/>
    <col min="9734" max="9734" width="24.7109375" style="1" customWidth="1"/>
    <col min="9735" max="9984" width="11.42578125" style="1"/>
    <col min="9985" max="9985" width="75.28515625" style="1" customWidth="1"/>
    <col min="9986" max="9988" width="28.85546875" style="1" customWidth="1"/>
    <col min="9989" max="9989" width="29.140625" style="1" customWidth="1"/>
    <col min="9990" max="9990" width="24.7109375" style="1" customWidth="1"/>
    <col min="9991" max="10240" width="11.42578125" style="1"/>
    <col min="10241" max="10241" width="75.28515625" style="1" customWidth="1"/>
    <col min="10242" max="10244" width="28.85546875" style="1" customWidth="1"/>
    <col min="10245" max="10245" width="29.140625" style="1" customWidth="1"/>
    <col min="10246" max="10246" width="24.7109375" style="1" customWidth="1"/>
    <col min="10247" max="10496" width="11.42578125" style="1"/>
    <col min="10497" max="10497" width="75.28515625" style="1" customWidth="1"/>
    <col min="10498" max="10500" width="28.85546875" style="1" customWidth="1"/>
    <col min="10501" max="10501" width="29.140625" style="1" customWidth="1"/>
    <col min="10502" max="10502" width="24.7109375" style="1" customWidth="1"/>
    <col min="10503" max="10752" width="11.42578125" style="1"/>
    <col min="10753" max="10753" width="75.28515625" style="1" customWidth="1"/>
    <col min="10754" max="10756" width="28.85546875" style="1" customWidth="1"/>
    <col min="10757" max="10757" width="29.140625" style="1" customWidth="1"/>
    <col min="10758" max="10758" width="24.7109375" style="1" customWidth="1"/>
    <col min="10759" max="11008" width="11.42578125" style="1"/>
    <col min="11009" max="11009" width="75.28515625" style="1" customWidth="1"/>
    <col min="11010" max="11012" width="28.85546875" style="1" customWidth="1"/>
    <col min="11013" max="11013" width="29.140625" style="1" customWidth="1"/>
    <col min="11014" max="11014" width="24.7109375" style="1" customWidth="1"/>
    <col min="11015" max="11264" width="11.42578125" style="1"/>
    <col min="11265" max="11265" width="75.28515625" style="1" customWidth="1"/>
    <col min="11266" max="11268" width="28.85546875" style="1" customWidth="1"/>
    <col min="11269" max="11269" width="29.140625" style="1" customWidth="1"/>
    <col min="11270" max="11270" width="24.7109375" style="1" customWidth="1"/>
    <col min="11271" max="11520" width="11.42578125" style="1"/>
    <col min="11521" max="11521" width="75.28515625" style="1" customWidth="1"/>
    <col min="11522" max="11524" width="28.85546875" style="1" customWidth="1"/>
    <col min="11525" max="11525" width="29.140625" style="1" customWidth="1"/>
    <col min="11526" max="11526" width="24.7109375" style="1" customWidth="1"/>
    <col min="11527" max="11776" width="11.42578125" style="1"/>
    <col min="11777" max="11777" width="75.28515625" style="1" customWidth="1"/>
    <col min="11778" max="11780" width="28.85546875" style="1" customWidth="1"/>
    <col min="11781" max="11781" width="29.140625" style="1" customWidth="1"/>
    <col min="11782" max="11782" width="24.7109375" style="1" customWidth="1"/>
    <col min="11783" max="12032" width="11.42578125" style="1"/>
    <col min="12033" max="12033" width="75.28515625" style="1" customWidth="1"/>
    <col min="12034" max="12036" width="28.85546875" style="1" customWidth="1"/>
    <col min="12037" max="12037" width="29.140625" style="1" customWidth="1"/>
    <col min="12038" max="12038" width="24.7109375" style="1" customWidth="1"/>
    <col min="12039" max="12288" width="11.42578125" style="1"/>
    <col min="12289" max="12289" width="75.28515625" style="1" customWidth="1"/>
    <col min="12290" max="12292" width="28.85546875" style="1" customWidth="1"/>
    <col min="12293" max="12293" width="29.140625" style="1" customWidth="1"/>
    <col min="12294" max="12294" width="24.7109375" style="1" customWidth="1"/>
    <col min="12295" max="12544" width="11.42578125" style="1"/>
    <col min="12545" max="12545" width="75.28515625" style="1" customWidth="1"/>
    <col min="12546" max="12548" width="28.85546875" style="1" customWidth="1"/>
    <col min="12549" max="12549" width="29.140625" style="1" customWidth="1"/>
    <col min="12550" max="12550" width="24.7109375" style="1" customWidth="1"/>
    <col min="12551" max="12800" width="11.42578125" style="1"/>
    <col min="12801" max="12801" width="75.28515625" style="1" customWidth="1"/>
    <col min="12802" max="12804" width="28.85546875" style="1" customWidth="1"/>
    <col min="12805" max="12805" width="29.140625" style="1" customWidth="1"/>
    <col min="12806" max="12806" width="24.7109375" style="1" customWidth="1"/>
    <col min="12807" max="13056" width="11.42578125" style="1"/>
    <col min="13057" max="13057" width="75.28515625" style="1" customWidth="1"/>
    <col min="13058" max="13060" width="28.85546875" style="1" customWidth="1"/>
    <col min="13061" max="13061" width="29.140625" style="1" customWidth="1"/>
    <col min="13062" max="13062" width="24.7109375" style="1" customWidth="1"/>
    <col min="13063" max="13312" width="11.42578125" style="1"/>
    <col min="13313" max="13313" width="75.28515625" style="1" customWidth="1"/>
    <col min="13314" max="13316" width="28.85546875" style="1" customWidth="1"/>
    <col min="13317" max="13317" width="29.140625" style="1" customWidth="1"/>
    <col min="13318" max="13318" width="24.7109375" style="1" customWidth="1"/>
    <col min="13319" max="13568" width="11.42578125" style="1"/>
    <col min="13569" max="13569" width="75.28515625" style="1" customWidth="1"/>
    <col min="13570" max="13572" width="28.85546875" style="1" customWidth="1"/>
    <col min="13573" max="13573" width="29.140625" style="1" customWidth="1"/>
    <col min="13574" max="13574" width="24.7109375" style="1" customWidth="1"/>
    <col min="13575" max="13824" width="11.42578125" style="1"/>
    <col min="13825" max="13825" width="75.28515625" style="1" customWidth="1"/>
    <col min="13826" max="13828" width="28.85546875" style="1" customWidth="1"/>
    <col min="13829" max="13829" width="29.140625" style="1" customWidth="1"/>
    <col min="13830" max="13830" width="24.7109375" style="1" customWidth="1"/>
    <col min="13831" max="14080" width="11.42578125" style="1"/>
    <col min="14081" max="14081" width="75.28515625" style="1" customWidth="1"/>
    <col min="14082" max="14084" width="28.85546875" style="1" customWidth="1"/>
    <col min="14085" max="14085" width="29.140625" style="1" customWidth="1"/>
    <col min="14086" max="14086" width="24.7109375" style="1" customWidth="1"/>
    <col min="14087" max="14336" width="11.42578125" style="1"/>
    <col min="14337" max="14337" width="75.28515625" style="1" customWidth="1"/>
    <col min="14338" max="14340" width="28.85546875" style="1" customWidth="1"/>
    <col min="14341" max="14341" width="29.140625" style="1" customWidth="1"/>
    <col min="14342" max="14342" width="24.7109375" style="1" customWidth="1"/>
    <col min="14343" max="14592" width="11.42578125" style="1"/>
    <col min="14593" max="14593" width="75.28515625" style="1" customWidth="1"/>
    <col min="14594" max="14596" width="28.85546875" style="1" customWidth="1"/>
    <col min="14597" max="14597" width="29.140625" style="1" customWidth="1"/>
    <col min="14598" max="14598" width="24.7109375" style="1" customWidth="1"/>
    <col min="14599" max="14848" width="11.42578125" style="1"/>
    <col min="14849" max="14849" width="75.28515625" style="1" customWidth="1"/>
    <col min="14850" max="14852" width="28.85546875" style="1" customWidth="1"/>
    <col min="14853" max="14853" width="29.140625" style="1" customWidth="1"/>
    <col min="14854" max="14854" width="24.7109375" style="1" customWidth="1"/>
    <col min="14855" max="15104" width="11.42578125" style="1"/>
    <col min="15105" max="15105" width="75.28515625" style="1" customWidth="1"/>
    <col min="15106" max="15108" width="28.85546875" style="1" customWidth="1"/>
    <col min="15109" max="15109" width="29.140625" style="1" customWidth="1"/>
    <col min="15110" max="15110" width="24.7109375" style="1" customWidth="1"/>
    <col min="15111" max="15360" width="11.42578125" style="1"/>
    <col min="15361" max="15361" width="75.28515625" style="1" customWidth="1"/>
    <col min="15362" max="15364" width="28.85546875" style="1" customWidth="1"/>
    <col min="15365" max="15365" width="29.140625" style="1" customWidth="1"/>
    <col min="15366" max="15366" width="24.7109375" style="1" customWidth="1"/>
    <col min="15367" max="15616" width="11.42578125" style="1"/>
    <col min="15617" max="15617" width="75.28515625" style="1" customWidth="1"/>
    <col min="15618" max="15620" width="28.85546875" style="1" customWidth="1"/>
    <col min="15621" max="15621" width="29.140625" style="1" customWidth="1"/>
    <col min="15622" max="15622" width="24.7109375" style="1" customWidth="1"/>
    <col min="15623" max="15872" width="11.42578125" style="1"/>
    <col min="15873" max="15873" width="75.28515625" style="1" customWidth="1"/>
    <col min="15874" max="15876" width="28.85546875" style="1" customWidth="1"/>
    <col min="15877" max="15877" width="29.140625" style="1" customWidth="1"/>
    <col min="15878" max="15878" width="24.7109375" style="1" customWidth="1"/>
    <col min="15879" max="16128" width="11.42578125" style="1"/>
    <col min="16129" max="16129" width="75.28515625" style="1" customWidth="1"/>
    <col min="16130" max="16132" width="28.85546875" style="1" customWidth="1"/>
    <col min="16133" max="16133" width="29.140625" style="1" customWidth="1"/>
    <col min="16134" max="16134" width="24.7109375" style="1" customWidth="1"/>
    <col min="16135" max="16384" width="11.42578125" style="1"/>
  </cols>
  <sheetData>
    <row r="1" spans="1:5" ht="13.5" customHeight="1" thickBot="1" x14ac:dyDescent="0.25">
      <c r="A1" s="272" t="s">
        <v>261</v>
      </c>
      <c r="B1" s="273"/>
      <c r="C1" s="273"/>
      <c r="D1" s="273"/>
      <c r="E1" s="273"/>
    </row>
    <row r="2" spans="1:5" ht="13.5" thickBot="1" x14ac:dyDescent="0.25">
      <c r="A2" s="3"/>
      <c r="B2" s="3"/>
      <c r="C2" s="3"/>
      <c r="D2" s="3"/>
      <c r="E2" s="3"/>
    </row>
    <row r="3" spans="1:5" ht="13.5" thickBot="1" x14ac:dyDescent="0.25">
      <c r="A3" s="3"/>
      <c r="B3" s="3"/>
      <c r="C3" s="3"/>
      <c r="D3" s="3"/>
      <c r="E3" s="3"/>
    </row>
    <row r="4" spans="1:5" x14ac:dyDescent="0.2">
      <c r="A4" s="190" t="s">
        <v>2</v>
      </c>
      <c r="B4" s="190"/>
      <c r="C4" s="190"/>
      <c r="D4" s="190"/>
      <c r="E4" s="190"/>
    </row>
    <row r="6" spans="1:5" ht="13.5" thickBot="1" x14ac:dyDescent="0.25">
      <c r="A6" s="4"/>
      <c r="B6" s="4"/>
      <c r="C6" s="4"/>
      <c r="D6" s="4"/>
      <c r="E6" s="4"/>
    </row>
    <row r="7" spans="1:5" ht="13.5" thickBot="1" x14ac:dyDescent="0.25">
      <c r="A7" s="191" t="s">
        <v>3</v>
      </c>
      <c r="B7" s="192"/>
      <c r="C7" s="192"/>
      <c r="D7" s="192"/>
      <c r="E7" s="192"/>
    </row>
    <row r="8" spans="1:5" ht="13.5" thickBot="1" x14ac:dyDescent="0.25">
      <c r="A8" s="5" t="s">
        <v>4</v>
      </c>
      <c r="B8" s="194">
        <v>17</v>
      </c>
      <c r="C8" s="195"/>
      <c r="D8" s="195"/>
      <c r="E8" s="196"/>
    </row>
    <row r="9" spans="1:5" ht="13.5" thickBot="1" x14ac:dyDescent="0.25">
      <c r="A9" s="5" t="s">
        <v>5</v>
      </c>
      <c r="B9" s="194" t="s">
        <v>157</v>
      </c>
      <c r="C9" s="195"/>
      <c r="D9" s="195"/>
      <c r="E9" s="196"/>
    </row>
    <row r="10" spans="1:5" ht="13.5" thickBot="1" x14ac:dyDescent="0.25">
      <c r="A10" s="5" t="s">
        <v>6</v>
      </c>
      <c r="B10" s="194" t="s">
        <v>233</v>
      </c>
      <c r="C10" s="195"/>
      <c r="D10" s="195"/>
      <c r="E10" s="196"/>
    </row>
    <row r="11" spans="1:5" ht="13.5" thickBot="1" x14ac:dyDescent="0.25">
      <c r="A11" s="5" t="s">
        <v>7</v>
      </c>
      <c r="B11" s="197">
        <v>42751</v>
      </c>
      <c r="C11" s="195"/>
      <c r="D11" s="195"/>
      <c r="E11" s="196"/>
    </row>
    <row r="12" spans="1:5" ht="13.5" thickBot="1" x14ac:dyDescent="0.25">
      <c r="A12" s="5" t="s">
        <v>8</v>
      </c>
      <c r="B12" s="194"/>
      <c r="C12" s="195"/>
      <c r="D12" s="195"/>
      <c r="E12" s="196"/>
    </row>
    <row r="13" spans="1:5" ht="15.75" customHeight="1" thickBot="1" x14ac:dyDescent="0.25"/>
    <row r="14" spans="1:5" ht="23.25" thickBot="1" x14ac:dyDescent="0.25">
      <c r="A14" s="30" t="s">
        <v>262</v>
      </c>
      <c r="B14" s="30" t="s">
        <v>291</v>
      </c>
      <c r="C14" s="30" t="s">
        <v>292</v>
      </c>
      <c r="D14" s="30" t="s">
        <v>263</v>
      </c>
      <c r="E14" s="30" t="s">
        <v>264</v>
      </c>
    </row>
    <row r="15" spans="1:5" ht="15" thickBot="1" x14ac:dyDescent="0.25">
      <c r="A15" s="9" t="s">
        <v>249</v>
      </c>
      <c r="B15" s="96">
        <v>-3210971.76</v>
      </c>
      <c r="C15" s="96">
        <v>-3235000</v>
      </c>
      <c r="D15" s="96">
        <v>-3195294.7</v>
      </c>
      <c r="E15" s="106"/>
    </row>
    <row r="16" spans="1:5" ht="15" thickBot="1" x14ac:dyDescent="0.25">
      <c r="A16" s="9" t="s">
        <v>250</v>
      </c>
      <c r="B16" s="96">
        <v>-2455648.29</v>
      </c>
      <c r="C16" s="96">
        <v>-2684000</v>
      </c>
      <c r="D16" s="96">
        <v>-2661338.17</v>
      </c>
      <c r="E16" s="106"/>
    </row>
    <row r="17" spans="1:6" ht="15" thickBot="1" x14ac:dyDescent="0.25">
      <c r="A17" s="9" t="s">
        <v>251</v>
      </c>
      <c r="B17" s="96">
        <v>-2201086.5</v>
      </c>
      <c r="C17" s="96">
        <v>-2488100</v>
      </c>
      <c r="D17" s="96">
        <f>(-412874.94)+(-2038363.45)</f>
        <v>-2451238.39</v>
      </c>
      <c r="E17" s="106"/>
    </row>
    <row r="18" spans="1:6" ht="15" thickBot="1" x14ac:dyDescent="0.25">
      <c r="A18" s="9" t="s">
        <v>253</v>
      </c>
      <c r="B18" s="96">
        <v>-70092.3</v>
      </c>
      <c r="D18" s="96"/>
      <c r="E18" s="106"/>
    </row>
    <row r="19" spans="1:6" ht="15" thickBot="1" x14ac:dyDescent="0.25">
      <c r="A19" s="9" t="s">
        <v>254</v>
      </c>
      <c r="B19" s="96">
        <v>-14500.51</v>
      </c>
      <c r="C19" s="10"/>
      <c r="D19" s="96">
        <v>-16717.72</v>
      </c>
      <c r="E19" s="106"/>
    </row>
    <row r="20" spans="1:6" ht="15" thickBot="1" x14ac:dyDescent="0.25">
      <c r="A20" s="9" t="s">
        <v>255</v>
      </c>
      <c r="B20" s="96">
        <v>-1786.36</v>
      </c>
      <c r="C20" s="96">
        <v>-3300</v>
      </c>
      <c r="D20" s="96">
        <v>-507.37</v>
      </c>
      <c r="E20" s="106"/>
    </row>
    <row r="21" spans="1:6" ht="23.25" thickBot="1" x14ac:dyDescent="0.25">
      <c r="A21" s="9" t="s">
        <v>265</v>
      </c>
      <c r="B21" s="96">
        <v>-142452.18</v>
      </c>
      <c r="C21" s="10"/>
      <c r="D21" s="96">
        <v>-150668.38</v>
      </c>
      <c r="E21" s="106"/>
    </row>
    <row r="22" spans="1:6" ht="23.25" thickBot="1" x14ac:dyDescent="0.25">
      <c r="A22" s="9" t="s">
        <v>266</v>
      </c>
      <c r="B22" s="96">
        <v>-26831.91</v>
      </c>
      <c r="C22" s="10"/>
      <c r="D22" s="96">
        <v>-4008.82</v>
      </c>
      <c r="E22" s="106"/>
    </row>
    <row r="23" spans="1:6" ht="15" thickBot="1" x14ac:dyDescent="0.25">
      <c r="A23" s="9" t="s">
        <v>267</v>
      </c>
      <c r="B23" s="96">
        <v>-14519.49</v>
      </c>
      <c r="C23" s="10"/>
      <c r="D23" s="96">
        <v>-7106.85</v>
      </c>
      <c r="E23" s="106"/>
    </row>
    <row r="24" spans="1:6" ht="15" thickBot="1" x14ac:dyDescent="0.25">
      <c r="A24" s="9" t="s">
        <v>268</v>
      </c>
      <c r="B24" s="96"/>
      <c r="C24" s="10"/>
      <c r="D24" s="96"/>
      <c r="E24" s="106"/>
    </row>
    <row r="25" spans="1:6" ht="15" thickBot="1" x14ac:dyDescent="0.25">
      <c r="A25" s="9" t="s">
        <v>260</v>
      </c>
      <c r="B25" s="96"/>
      <c r="C25" s="10"/>
      <c r="D25" s="96"/>
      <c r="E25" s="106"/>
    </row>
    <row r="26" spans="1:6" ht="26.25" customHeight="1" thickBot="1" x14ac:dyDescent="0.25">
      <c r="A26" s="24" t="s">
        <v>269</v>
      </c>
      <c r="B26" s="12">
        <f>SUM(B15:B25)</f>
        <v>-8137889.2999999998</v>
      </c>
      <c r="C26" s="12">
        <f>SUM(C15:C25)</f>
        <v>-8410400</v>
      </c>
      <c r="D26" s="12">
        <f>SUM(D15:D25)</f>
        <v>-8486880.4000000004</v>
      </c>
      <c r="E26" s="107"/>
    </row>
    <row r="27" spans="1:6" ht="23.25" thickBot="1" x14ac:dyDescent="0.25">
      <c r="A27" s="9" t="s">
        <v>270</v>
      </c>
      <c r="B27" s="10"/>
      <c r="C27" s="10"/>
      <c r="D27" s="10"/>
      <c r="E27" s="106"/>
      <c r="F27" s="20"/>
    </row>
    <row r="28" spans="1:6" ht="23.25" thickBot="1" x14ac:dyDescent="0.25">
      <c r="A28" s="9" t="s">
        <v>271</v>
      </c>
      <c r="B28" s="16">
        <f>SUM(B29:B33)</f>
        <v>0</v>
      </c>
      <c r="C28" s="16">
        <f>SUM(C29:C33)</f>
        <v>0</v>
      </c>
      <c r="D28" s="16">
        <f>SUM(D29:D33)</f>
        <v>0</v>
      </c>
      <c r="E28" s="108"/>
    </row>
    <row r="29" spans="1:6" ht="13.5" thickBot="1" x14ac:dyDescent="0.25">
      <c r="A29" s="17" t="s">
        <v>272</v>
      </c>
      <c r="B29" s="10"/>
      <c r="C29" s="10"/>
      <c r="D29" s="10"/>
      <c r="E29" s="106"/>
    </row>
    <row r="30" spans="1:6" ht="13.5" thickBot="1" x14ac:dyDescent="0.25">
      <c r="A30" s="17" t="s">
        <v>273</v>
      </c>
      <c r="B30" s="10"/>
      <c r="C30" s="10"/>
      <c r="D30" s="10"/>
      <c r="E30" s="106"/>
    </row>
    <row r="31" spans="1:6" ht="13.5" thickBot="1" x14ac:dyDescent="0.25">
      <c r="A31" s="17" t="s">
        <v>274</v>
      </c>
      <c r="B31" s="10"/>
      <c r="C31" s="10"/>
      <c r="D31" s="10"/>
      <c r="E31" s="106"/>
    </row>
    <row r="32" spans="1:6" ht="13.5" thickBot="1" x14ac:dyDescent="0.25">
      <c r="A32" s="17" t="s">
        <v>275</v>
      </c>
      <c r="B32" s="10"/>
      <c r="C32" s="10"/>
      <c r="D32" s="10"/>
      <c r="E32" s="106"/>
    </row>
    <row r="33" spans="1:6" ht="13.5" thickBot="1" x14ac:dyDescent="0.25">
      <c r="A33" s="17" t="s">
        <v>276</v>
      </c>
      <c r="B33" s="10"/>
      <c r="C33" s="10"/>
      <c r="D33" s="10"/>
      <c r="E33" s="106"/>
    </row>
    <row r="34" spans="1:6" ht="13.5" thickBot="1" x14ac:dyDescent="0.25">
      <c r="A34" s="24" t="s">
        <v>277</v>
      </c>
      <c r="B34" s="12">
        <f>B26+B27+B28</f>
        <v>-8137889.2999999998</v>
      </c>
      <c r="C34" s="12">
        <f>C26+C27+C28</f>
        <v>-8410400</v>
      </c>
      <c r="D34" s="12">
        <f>D26+D27+D28</f>
        <v>-8486880.4000000004</v>
      </c>
      <c r="E34" s="107"/>
    </row>
    <row r="35" spans="1:6" x14ac:dyDescent="0.2">
      <c r="B35" s="22"/>
      <c r="E35" s="109"/>
    </row>
    <row r="36" spans="1:6" x14ac:dyDescent="0.2">
      <c r="A36" s="1" t="s">
        <v>278</v>
      </c>
      <c r="B36" s="20"/>
    </row>
    <row r="38" spans="1:6" x14ac:dyDescent="0.2">
      <c r="A38" s="110" t="s">
        <v>279</v>
      </c>
    </row>
    <row r="39" spans="1:6" ht="13.5" thickBot="1" x14ac:dyDescent="0.25"/>
    <row r="40" spans="1:6" ht="34.5" thickBot="1" x14ac:dyDescent="0.25">
      <c r="A40" s="111" t="s">
        <v>280</v>
      </c>
      <c r="B40" s="30" t="s">
        <v>281</v>
      </c>
      <c r="C40" s="30" t="s">
        <v>282</v>
      </c>
      <c r="D40" s="30" t="s">
        <v>283</v>
      </c>
      <c r="E40" s="30" t="s">
        <v>284</v>
      </c>
      <c r="F40" s="30" t="s">
        <v>264</v>
      </c>
    </row>
    <row r="41" spans="1:6" ht="13.5" thickBot="1" x14ac:dyDescent="0.25">
      <c r="A41" s="112"/>
      <c r="B41" s="10"/>
      <c r="C41" s="10"/>
      <c r="D41" s="10"/>
      <c r="E41" s="113"/>
      <c r="F41" s="114"/>
    </row>
    <row r="42" spans="1:6" ht="13.5" thickBot="1" x14ac:dyDescent="0.25">
      <c r="A42" s="112"/>
      <c r="B42" s="10"/>
      <c r="C42" s="10"/>
      <c r="D42" s="10"/>
      <c r="E42" s="113"/>
      <c r="F42" s="114"/>
    </row>
    <row r="43" spans="1:6" ht="13.5" thickBot="1" x14ac:dyDescent="0.25">
      <c r="A43" s="112"/>
      <c r="B43" s="10"/>
      <c r="C43" s="10"/>
      <c r="D43" s="10"/>
      <c r="E43" s="113"/>
      <c r="F43" s="114"/>
    </row>
    <row r="44" spans="1:6" ht="13.5" thickBot="1" x14ac:dyDescent="0.25">
      <c r="A44" s="112"/>
      <c r="B44" s="10"/>
      <c r="C44" s="10"/>
      <c r="D44" s="10"/>
      <c r="E44" s="113"/>
      <c r="F44" s="114"/>
    </row>
    <row r="45" spans="1:6" ht="13.5" thickBot="1" x14ac:dyDescent="0.25">
      <c r="A45" s="112"/>
      <c r="B45" s="10"/>
      <c r="C45" s="10"/>
      <c r="D45" s="10"/>
      <c r="E45" s="113"/>
      <c r="F45" s="114"/>
    </row>
    <row r="46" spans="1:6" ht="13.5" thickBot="1" x14ac:dyDescent="0.25">
      <c r="A46" s="112"/>
      <c r="B46" s="10"/>
      <c r="C46" s="10"/>
      <c r="D46" s="10"/>
      <c r="E46" s="113"/>
      <c r="F46" s="114"/>
    </row>
    <row r="47" spans="1:6" ht="13.5" thickBot="1" x14ac:dyDescent="0.25">
      <c r="A47" s="112"/>
      <c r="B47" s="10"/>
      <c r="C47" s="10"/>
      <c r="D47" s="10"/>
      <c r="E47" s="113"/>
      <c r="F47" s="114"/>
    </row>
    <row r="48" spans="1:6" ht="13.5" thickBot="1" x14ac:dyDescent="0.25">
      <c r="A48" s="112"/>
      <c r="B48" s="10"/>
      <c r="C48" s="10"/>
      <c r="D48" s="10"/>
      <c r="E48" s="113"/>
      <c r="F48" s="114"/>
    </row>
    <row r="49" spans="1:6" ht="13.5" thickBot="1" x14ac:dyDescent="0.25">
      <c r="A49" s="112"/>
      <c r="B49" s="10"/>
      <c r="C49" s="10"/>
      <c r="D49" s="10"/>
      <c r="E49" s="113"/>
      <c r="F49" s="114"/>
    </row>
    <row r="50" spans="1:6" ht="13.5" thickBot="1" x14ac:dyDescent="0.25">
      <c r="A50" s="112"/>
      <c r="B50" s="10"/>
      <c r="C50" s="10"/>
      <c r="D50" s="10"/>
      <c r="E50" s="113"/>
      <c r="F50" s="114"/>
    </row>
    <row r="51" spans="1:6" ht="13.5" thickBot="1" x14ac:dyDescent="0.25">
      <c r="A51" s="112"/>
      <c r="B51" s="10"/>
      <c r="C51" s="10"/>
      <c r="D51" s="10"/>
      <c r="E51" s="113"/>
      <c r="F51" s="114"/>
    </row>
    <row r="52" spans="1:6" ht="13.5" thickBot="1" x14ac:dyDescent="0.25"/>
    <row r="53" spans="1:6" ht="13.5" thickBot="1" x14ac:dyDescent="0.25">
      <c r="A53" s="115" t="s">
        <v>278</v>
      </c>
      <c r="B53" s="116"/>
      <c r="C53" s="10"/>
    </row>
    <row r="54" spans="1:6" x14ac:dyDescent="0.2">
      <c r="A54" s="117"/>
    </row>
    <row r="55" spans="1:6" ht="13.5" thickBot="1" x14ac:dyDescent="0.25">
      <c r="A55" s="86"/>
    </row>
    <row r="56" spans="1:6" ht="23.25" thickBot="1" x14ac:dyDescent="0.25">
      <c r="A56" s="111" t="s">
        <v>280</v>
      </c>
      <c r="B56" s="111" t="s">
        <v>285</v>
      </c>
      <c r="C56" s="111" t="s">
        <v>286</v>
      </c>
      <c r="D56" s="111" t="s">
        <v>287</v>
      </c>
      <c r="E56" s="111" t="s">
        <v>288</v>
      </c>
      <c r="F56" s="111" t="s">
        <v>264</v>
      </c>
    </row>
    <row r="57" spans="1:6" ht="13.5" thickBot="1" x14ac:dyDescent="0.25">
      <c r="A57" s="112"/>
      <c r="B57" s="106"/>
      <c r="C57" s="118"/>
      <c r="D57" s="118"/>
      <c r="E57" s="10"/>
      <c r="F57" s="106"/>
    </row>
    <row r="58" spans="1:6" ht="13.5" thickBot="1" x14ac:dyDescent="0.25">
      <c r="A58" s="112"/>
      <c r="B58" s="106"/>
      <c r="C58" s="113"/>
      <c r="D58" s="113"/>
      <c r="E58" s="10"/>
      <c r="F58" s="106"/>
    </row>
    <row r="59" spans="1:6" ht="13.5" thickBot="1" x14ac:dyDescent="0.25">
      <c r="A59" s="112"/>
      <c r="B59" s="106"/>
      <c r="C59" s="113"/>
      <c r="D59" s="113"/>
      <c r="E59" s="10"/>
      <c r="F59" s="106"/>
    </row>
    <row r="60" spans="1:6" ht="13.5" thickBot="1" x14ac:dyDescent="0.25">
      <c r="A60" s="112"/>
      <c r="B60" s="106"/>
      <c r="C60" s="113"/>
      <c r="D60" s="113"/>
      <c r="E60" s="10"/>
      <c r="F60" s="106"/>
    </row>
    <row r="61" spans="1:6" ht="13.5" thickBot="1" x14ac:dyDescent="0.25">
      <c r="A61" s="112"/>
      <c r="B61" s="106"/>
      <c r="C61" s="113"/>
      <c r="D61" s="113"/>
      <c r="E61" s="10"/>
      <c r="F61" s="106"/>
    </row>
    <row r="62" spans="1:6" ht="13.5" thickBot="1" x14ac:dyDescent="0.25">
      <c r="A62" s="112"/>
      <c r="B62" s="106"/>
      <c r="C62" s="113"/>
      <c r="D62" s="113"/>
      <c r="E62" s="10"/>
      <c r="F62" s="106"/>
    </row>
    <row r="63" spans="1:6" ht="13.5" thickBot="1" x14ac:dyDescent="0.25">
      <c r="A63" s="112"/>
      <c r="B63" s="106"/>
      <c r="C63" s="113"/>
      <c r="D63" s="113"/>
      <c r="E63" s="10"/>
      <c r="F63" s="106"/>
    </row>
    <row r="64" spans="1:6" ht="13.5" thickBot="1" x14ac:dyDescent="0.25">
      <c r="A64" s="112"/>
      <c r="B64" s="106"/>
      <c r="C64" s="113"/>
      <c r="D64" s="113"/>
      <c r="E64" s="10"/>
      <c r="F64" s="106"/>
    </row>
    <row r="65" spans="1:6" ht="13.5" thickBot="1" x14ac:dyDescent="0.25">
      <c r="A65" s="112"/>
      <c r="B65" s="106"/>
      <c r="C65" s="113"/>
      <c r="D65" s="113"/>
      <c r="E65" s="10"/>
      <c r="F65" s="106"/>
    </row>
    <row r="66" spans="1:6" ht="13.5" thickBot="1" x14ac:dyDescent="0.25">
      <c r="A66" s="112"/>
      <c r="B66" s="106"/>
      <c r="C66" s="113"/>
      <c r="D66" s="113"/>
      <c r="E66" s="10"/>
      <c r="F66" s="106"/>
    </row>
    <row r="67" spans="1:6" ht="13.5" thickBot="1" x14ac:dyDescent="0.25">
      <c r="A67" s="112"/>
      <c r="B67" s="106"/>
      <c r="C67" s="113"/>
      <c r="D67" s="113"/>
      <c r="E67" s="10"/>
      <c r="F67" s="106"/>
    </row>
    <row r="68" spans="1:6" ht="13.5" thickBot="1" x14ac:dyDescent="0.25">
      <c r="A68" s="86"/>
    </row>
    <row r="69" spans="1:6" ht="23.25" thickBot="1" x14ac:dyDescent="0.25">
      <c r="A69" s="115" t="s">
        <v>289</v>
      </c>
      <c r="B69" s="116"/>
      <c r="C69" s="119"/>
    </row>
  </sheetData>
  <mergeCells count="8">
    <mergeCell ref="B11:E11"/>
    <mergeCell ref="B12:E12"/>
    <mergeCell ref="A1:E1"/>
    <mergeCell ref="A4:E4"/>
    <mergeCell ref="A7:E7"/>
    <mergeCell ref="B8:E8"/>
    <mergeCell ref="B9:E9"/>
    <mergeCell ref="B10:E10"/>
  </mergeCells>
  <pageMargins left="0.75" right="0.39" top="0.42" bottom="0.33" header="0" footer="0"/>
  <pageSetup paperSize="9" scale="71" fitToHeight="0" orientation="landscape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zoomScale="85" zoomScaleNormal="85" workbookViewId="0">
      <selection activeCell="B7" sqref="B7:D7"/>
    </sheetView>
  </sheetViews>
  <sheetFormatPr baseColWidth="10" defaultRowHeight="15" x14ac:dyDescent="0.25"/>
  <cols>
    <col min="1" max="1" width="53.7109375" style="120" customWidth="1"/>
    <col min="2" max="2" width="39" style="120" customWidth="1"/>
    <col min="3" max="3" width="42" style="120" customWidth="1"/>
    <col min="4" max="4" width="35.42578125" style="120" customWidth="1"/>
    <col min="5" max="252" width="11.42578125" style="120"/>
    <col min="253" max="253" width="3.140625" style="120" customWidth="1"/>
    <col min="254" max="254" width="36" style="120" customWidth="1"/>
    <col min="255" max="255" width="21" style="120" bestFit="1" customWidth="1"/>
    <col min="256" max="256" width="21" style="120" customWidth="1"/>
    <col min="257" max="258" width="21" style="120" bestFit="1" customWidth="1"/>
    <col min="259" max="259" width="21" style="120" customWidth="1"/>
    <col min="260" max="260" width="21" style="120" bestFit="1" customWidth="1"/>
    <col min="261" max="508" width="11.42578125" style="120"/>
    <col min="509" max="509" width="3.140625" style="120" customWidth="1"/>
    <col min="510" max="510" width="36" style="120" customWidth="1"/>
    <col min="511" max="511" width="21" style="120" bestFit="1" customWidth="1"/>
    <col min="512" max="512" width="21" style="120" customWidth="1"/>
    <col min="513" max="514" width="21" style="120" bestFit="1" customWidth="1"/>
    <col min="515" max="515" width="21" style="120" customWidth="1"/>
    <col min="516" max="516" width="21" style="120" bestFit="1" customWidth="1"/>
    <col min="517" max="764" width="11.42578125" style="120"/>
    <col min="765" max="765" width="3.140625" style="120" customWidth="1"/>
    <col min="766" max="766" width="36" style="120" customWidth="1"/>
    <col min="767" max="767" width="21" style="120" bestFit="1" customWidth="1"/>
    <col min="768" max="768" width="21" style="120" customWidth="1"/>
    <col min="769" max="770" width="21" style="120" bestFit="1" customWidth="1"/>
    <col min="771" max="771" width="21" style="120" customWidth="1"/>
    <col min="772" max="772" width="21" style="120" bestFit="1" customWidth="1"/>
    <col min="773" max="1020" width="11.42578125" style="120"/>
    <col min="1021" max="1021" width="3.140625" style="120" customWidth="1"/>
    <col min="1022" max="1022" width="36" style="120" customWidth="1"/>
    <col min="1023" max="1023" width="21" style="120" bestFit="1" customWidth="1"/>
    <col min="1024" max="1024" width="21" style="120" customWidth="1"/>
    <col min="1025" max="1026" width="21" style="120" bestFit="1" customWidth="1"/>
    <col min="1027" max="1027" width="21" style="120" customWidth="1"/>
    <col min="1028" max="1028" width="21" style="120" bestFit="1" customWidth="1"/>
    <col min="1029" max="1276" width="11.42578125" style="120"/>
    <col min="1277" max="1277" width="3.140625" style="120" customWidth="1"/>
    <col min="1278" max="1278" width="36" style="120" customWidth="1"/>
    <col min="1279" max="1279" width="21" style="120" bestFit="1" customWidth="1"/>
    <col min="1280" max="1280" width="21" style="120" customWidth="1"/>
    <col min="1281" max="1282" width="21" style="120" bestFit="1" customWidth="1"/>
    <col min="1283" max="1283" width="21" style="120" customWidth="1"/>
    <col min="1284" max="1284" width="21" style="120" bestFit="1" customWidth="1"/>
    <col min="1285" max="1532" width="11.42578125" style="120"/>
    <col min="1533" max="1533" width="3.140625" style="120" customWidth="1"/>
    <col min="1534" max="1534" width="36" style="120" customWidth="1"/>
    <col min="1535" max="1535" width="21" style="120" bestFit="1" customWidth="1"/>
    <col min="1536" max="1536" width="21" style="120" customWidth="1"/>
    <col min="1537" max="1538" width="21" style="120" bestFit="1" customWidth="1"/>
    <col min="1539" max="1539" width="21" style="120" customWidth="1"/>
    <col min="1540" max="1540" width="21" style="120" bestFit="1" customWidth="1"/>
    <col min="1541" max="1788" width="11.42578125" style="120"/>
    <col min="1789" max="1789" width="3.140625" style="120" customWidth="1"/>
    <col min="1790" max="1790" width="36" style="120" customWidth="1"/>
    <col min="1791" max="1791" width="21" style="120" bestFit="1" customWidth="1"/>
    <col min="1792" max="1792" width="21" style="120" customWidth="1"/>
    <col min="1793" max="1794" width="21" style="120" bestFit="1" customWidth="1"/>
    <col min="1795" max="1795" width="21" style="120" customWidth="1"/>
    <col min="1796" max="1796" width="21" style="120" bestFit="1" customWidth="1"/>
    <col min="1797" max="2044" width="11.42578125" style="120"/>
    <col min="2045" max="2045" width="3.140625" style="120" customWidth="1"/>
    <col min="2046" max="2046" width="36" style="120" customWidth="1"/>
    <col min="2047" max="2047" width="21" style="120" bestFit="1" customWidth="1"/>
    <col min="2048" max="2048" width="21" style="120" customWidth="1"/>
    <col min="2049" max="2050" width="21" style="120" bestFit="1" customWidth="1"/>
    <col min="2051" max="2051" width="21" style="120" customWidth="1"/>
    <col min="2052" max="2052" width="21" style="120" bestFit="1" customWidth="1"/>
    <col min="2053" max="2300" width="11.42578125" style="120"/>
    <col min="2301" max="2301" width="3.140625" style="120" customWidth="1"/>
    <col min="2302" max="2302" width="36" style="120" customWidth="1"/>
    <col min="2303" max="2303" width="21" style="120" bestFit="1" customWidth="1"/>
    <col min="2304" max="2304" width="21" style="120" customWidth="1"/>
    <col min="2305" max="2306" width="21" style="120" bestFit="1" customWidth="1"/>
    <col min="2307" max="2307" width="21" style="120" customWidth="1"/>
    <col min="2308" max="2308" width="21" style="120" bestFit="1" customWidth="1"/>
    <col min="2309" max="2556" width="11.42578125" style="120"/>
    <col min="2557" max="2557" width="3.140625" style="120" customWidth="1"/>
    <col min="2558" max="2558" width="36" style="120" customWidth="1"/>
    <col min="2559" max="2559" width="21" style="120" bestFit="1" customWidth="1"/>
    <col min="2560" max="2560" width="21" style="120" customWidth="1"/>
    <col min="2561" max="2562" width="21" style="120" bestFit="1" customWidth="1"/>
    <col min="2563" max="2563" width="21" style="120" customWidth="1"/>
    <col min="2564" max="2564" width="21" style="120" bestFit="1" customWidth="1"/>
    <col min="2565" max="2812" width="11.42578125" style="120"/>
    <col min="2813" max="2813" width="3.140625" style="120" customWidth="1"/>
    <col min="2814" max="2814" width="36" style="120" customWidth="1"/>
    <col min="2815" max="2815" width="21" style="120" bestFit="1" customWidth="1"/>
    <col min="2816" max="2816" width="21" style="120" customWidth="1"/>
    <col min="2817" max="2818" width="21" style="120" bestFit="1" customWidth="1"/>
    <col min="2819" max="2819" width="21" style="120" customWidth="1"/>
    <col min="2820" max="2820" width="21" style="120" bestFit="1" customWidth="1"/>
    <col min="2821" max="3068" width="11.42578125" style="120"/>
    <col min="3069" max="3069" width="3.140625" style="120" customWidth="1"/>
    <col min="3070" max="3070" width="36" style="120" customWidth="1"/>
    <col min="3071" max="3071" width="21" style="120" bestFit="1" customWidth="1"/>
    <col min="3072" max="3072" width="21" style="120" customWidth="1"/>
    <col min="3073" max="3074" width="21" style="120" bestFit="1" customWidth="1"/>
    <col min="3075" max="3075" width="21" style="120" customWidth="1"/>
    <col min="3076" max="3076" width="21" style="120" bestFit="1" customWidth="1"/>
    <col min="3077" max="3324" width="11.42578125" style="120"/>
    <col min="3325" max="3325" width="3.140625" style="120" customWidth="1"/>
    <col min="3326" max="3326" width="36" style="120" customWidth="1"/>
    <col min="3327" max="3327" width="21" style="120" bestFit="1" customWidth="1"/>
    <col min="3328" max="3328" width="21" style="120" customWidth="1"/>
    <col min="3329" max="3330" width="21" style="120" bestFit="1" customWidth="1"/>
    <col min="3331" max="3331" width="21" style="120" customWidth="1"/>
    <col min="3332" max="3332" width="21" style="120" bestFit="1" customWidth="1"/>
    <col min="3333" max="3580" width="11.42578125" style="120"/>
    <col min="3581" max="3581" width="3.140625" style="120" customWidth="1"/>
    <col min="3582" max="3582" width="36" style="120" customWidth="1"/>
    <col min="3583" max="3583" width="21" style="120" bestFit="1" customWidth="1"/>
    <col min="3584" max="3584" width="21" style="120" customWidth="1"/>
    <col min="3585" max="3586" width="21" style="120" bestFit="1" customWidth="1"/>
    <col min="3587" max="3587" width="21" style="120" customWidth="1"/>
    <col min="3588" max="3588" width="21" style="120" bestFit="1" customWidth="1"/>
    <col min="3589" max="3836" width="11.42578125" style="120"/>
    <col min="3837" max="3837" width="3.140625" style="120" customWidth="1"/>
    <col min="3838" max="3838" width="36" style="120" customWidth="1"/>
    <col min="3839" max="3839" width="21" style="120" bestFit="1" customWidth="1"/>
    <col min="3840" max="3840" width="21" style="120" customWidth="1"/>
    <col min="3841" max="3842" width="21" style="120" bestFit="1" customWidth="1"/>
    <col min="3843" max="3843" width="21" style="120" customWidth="1"/>
    <col min="3844" max="3844" width="21" style="120" bestFit="1" customWidth="1"/>
    <col min="3845" max="4092" width="11.42578125" style="120"/>
    <col min="4093" max="4093" width="3.140625" style="120" customWidth="1"/>
    <col min="4094" max="4094" width="36" style="120" customWidth="1"/>
    <col min="4095" max="4095" width="21" style="120" bestFit="1" customWidth="1"/>
    <col min="4096" max="4096" width="21" style="120" customWidth="1"/>
    <col min="4097" max="4098" width="21" style="120" bestFit="1" customWidth="1"/>
    <col min="4099" max="4099" width="21" style="120" customWidth="1"/>
    <col min="4100" max="4100" width="21" style="120" bestFit="1" customWidth="1"/>
    <col min="4101" max="4348" width="11.42578125" style="120"/>
    <col min="4349" max="4349" width="3.140625" style="120" customWidth="1"/>
    <col min="4350" max="4350" width="36" style="120" customWidth="1"/>
    <col min="4351" max="4351" width="21" style="120" bestFit="1" customWidth="1"/>
    <col min="4352" max="4352" width="21" style="120" customWidth="1"/>
    <col min="4353" max="4354" width="21" style="120" bestFit="1" customWidth="1"/>
    <col min="4355" max="4355" width="21" style="120" customWidth="1"/>
    <col min="4356" max="4356" width="21" style="120" bestFit="1" customWidth="1"/>
    <col min="4357" max="4604" width="11.42578125" style="120"/>
    <col min="4605" max="4605" width="3.140625" style="120" customWidth="1"/>
    <col min="4606" max="4606" width="36" style="120" customWidth="1"/>
    <col min="4607" max="4607" width="21" style="120" bestFit="1" customWidth="1"/>
    <col min="4608" max="4608" width="21" style="120" customWidth="1"/>
    <col min="4609" max="4610" width="21" style="120" bestFit="1" customWidth="1"/>
    <col min="4611" max="4611" width="21" style="120" customWidth="1"/>
    <col min="4612" max="4612" width="21" style="120" bestFit="1" customWidth="1"/>
    <col min="4613" max="4860" width="11.42578125" style="120"/>
    <col min="4861" max="4861" width="3.140625" style="120" customWidth="1"/>
    <col min="4862" max="4862" width="36" style="120" customWidth="1"/>
    <col min="4863" max="4863" width="21" style="120" bestFit="1" customWidth="1"/>
    <col min="4864" max="4864" width="21" style="120" customWidth="1"/>
    <col min="4865" max="4866" width="21" style="120" bestFit="1" customWidth="1"/>
    <col min="4867" max="4867" width="21" style="120" customWidth="1"/>
    <col min="4868" max="4868" width="21" style="120" bestFit="1" customWidth="1"/>
    <col min="4869" max="5116" width="11.42578125" style="120"/>
    <col min="5117" max="5117" width="3.140625" style="120" customWidth="1"/>
    <col min="5118" max="5118" width="36" style="120" customWidth="1"/>
    <col min="5119" max="5119" width="21" style="120" bestFit="1" customWidth="1"/>
    <col min="5120" max="5120" width="21" style="120" customWidth="1"/>
    <col min="5121" max="5122" width="21" style="120" bestFit="1" customWidth="1"/>
    <col min="5123" max="5123" width="21" style="120" customWidth="1"/>
    <col min="5124" max="5124" width="21" style="120" bestFit="1" customWidth="1"/>
    <col min="5125" max="5372" width="11.42578125" style="120"/>
    <col min="5373" max="5373" width="3.140625" style="120" customWidth="1"/>
    <col min="5374" max="5374" width="36" style="120" customWidth="1"/>
    <col min="5375" max="5375" width="21" style="120" bestFit="1" customWidth="1"/>
    <col min="5376" max="5376" width="21" style="120" customWidth="1"/>
    <col min="5377" max="5378" width="21" style="120" bestFit="1" customWidth="1"/>
    <col min="5379" max="5379" width="21" style="120" customWidth="1"/>
    <col min="5380" max="5380" width="21" style="120" bestFit="1" customWidth="1"/>
    <col min="5381" max="5628" width="11.42578125" style="120"/>
    <col min="5629" max="5629" width="3.140625" style="120" customWidth="1"/>
    <col min="5630" max="5630" width="36" style="120" customWidth="1"/>
    <col min="5631" max="5631" width="21" style="120" bestFit="1" customWidth="1"/>
    <col min="5632" max="5632" width="21" style="120" customWidth="1"/>
    <col min="5633" max="5634" width="21" style="120" bestFit="1" customWidth="1"/>
    <col min="5635" max="5635" width="21" style="120" customWidth="1"/>
    <col min="5636" max="5636" width="21" style="120" bestFit="1" customWidth="1"/>
    <col min="5637" max="5884" width="11.42578125" style="120"/>
    <col min="5885" max="5885" width="3.140625" style="120" customWidth="1"/>
    <col min="5886" max="5886" width="36" style="120" customWidth="1"/>
    <col min="5887" max="5887" width="21" style="120" bestFit="1" customWidth="1"/>
    <col min="5888" max="5888" width="21" style="120" customWidth="1"/>
    <col min="5889" max="5890" width="21" style="120" bestFit="1" customWidth="1"/>
    <col min="5891" max="5891" width="21" style="120" customWidth="1"/>
    <col min="5892" max="5892" width="21" style="120" bestFit="1" customWidth="1"/>
    <col min="5893" max="6140" width="11.42578125" style="120"/>
    <col min="6141" max="6141" width="3.140625" style="120" customWidth="1"/>
    <col min="6142" max="6142" width="36" style="120" customWidth="1"/>
    <col min="6143" max="6143" width="21" style="120" bestFit="1" customWidth="1"/>
    <col min="6144" max="6144" width="21" style="120" customWidth="1"/>
    <col min="6145" max="6146" width="21" style="120" bestFit="1" customWidth="1"/>
    <col min="6147" max="6147" width="21" style="120" customWidth="1"/>
    <col min="6148" max="6148" width="21" style="120" bestFit="1" customWidth="1"/>
    <col min="6149" max="6396" width="11.42578125" style="120"/>
    <col min="6397" max="6397" width="3.140625" style="120" customWidth="1"/>
    <col min="6398" max="6398" width="36" style="120" customWidth="1"/>
    <col min="6399" max="6399" width="21" style="120" bestFit="1" customWidth="1"/>
    <col min="6400" max="6400" width="21" style="120" customWidth="1"/>
    <col min="6401" max="6402" width="21" style="120" bestFit="1" customWidth="1"/>
    <col min="6403" max="6403" width="21" style="120" customWidth="1"/>
    <col min="6404" max="6404" width="21" style="120" bestFit="1" customWidth="1"/>
    <col min="6405" max="6652" width="11.42578125" style="120"/>
    <col min="6653" max="6653" width="3.140625" style="120" customWidth="1"/>
    <col min="6654" max="6654" width="36" style="120" customWidth="1"/>
    <col min="6655" max="6655" width="21" style="120" bestFit="1" customWidth="1"/>
    <col min="6656" max="6656" width="21" style="120" customWidth="1"/>
    <col min="6657" max="6658" width="21" style="120" bestFit="1" customWidth="1"/>
    <col min="6659" max="6659" width="21" style="120" customWidth="1"/>
    <col min="6660" max="6660" width="21" style="120" bestFit="1" customWidth="1"/>
    <col min="6661" max="6908" width="11.42578125" style="120"/>
    <col min="6909" max="6909" width="3.140625" style="120" customWidth="1"/>
    <col min="6910" max="6910" width="36" style="120" customWidth="1"/>
    <col min="6911" max="6911" width="21" style="120" bestFit="1" customWidth="1"/>
    <col min="6912" max="6912" width="21" style="120" customWidth="1"/>
    <col min="6913" max="6914" width="21" style="120" bestFit="1" customWidth="1"/>
    <col min="6915" max="6915" width="21" style="120" customWidth="1"/>
    <col min="6916" max="6916" width="21" style="120" bestFit="1" customWidth="1"/>
    <col min="6917" max="7164" width="11.42578125" style="120"/>
    <col min="7165" max="7165" width="3.140625" style="120" customWidth="1"/>
    <col min="7166" max="7166" width="36" style="120" customWidth="1"/>
    <col min="7167" max="7167" width="21" style="120" bestFit="1" customWidth="1"/>
    <col min="7168" max="7168" width="21" style="120" customWidth="1"/>
    <col min="7169" max="7170" width="21" style="120" bestFit="1" customWidth="1"/>
    <col min="7171" max="7171" width="21" style="120" customWidth="1"/>
    <col min="7172" max="7172" width="21" style="120" bestFit="1" customWidth="1"/>
    <col min="7173" max="7420" width="11.42578125" style="120"/>
    <col min="7421" max="7421" width="3.140625" style="120" customWidth="1"/>
    <col min="7422" max="7422" width="36" style="120" customWidth="1"/>
    <col min="7423" max="7423" width="21" style="120" bestFit="1" customWidth="1"/>
    <col min="7424" max="7424" width="21" style="120" customWidth="1"/>
    <col min="7425" max="7426" width="21" style="120" bestFit="1" customWidth="1"/>
    <col min="7427" max="7427" width="21" style="120" customWidth="1"/>
    <col min="7428" max="7428" width="21" style="120" bestFit="1" customWidth="1"/>
    <col min="7429" max="7676" width="11.42578125" style="120"/>
    <col min="7677" max="7677" width="3.140625" style="120" customWidth="1"/>
    <col min="7678" max="7678" width="36" style="120" customWidth="1"/>
    <col min="7679" max="7679" width="21" style="120" bestFit="1" customWidth="1"/>
    <col min="7680" max="7680" width="21" style="120" customWidth="1"/>
    <col min="7681" max="7682" width="21" style="120" bestFit="1" customWidth="1"/>
    <col min="7683" max="7683" width="21" style="120" customWidth="1"/>
    <col min="7684" max="7684" width="21" style="120" bestFit="1" customWidth="1"/>
    <col min="7685" max="7932" width="11.42578125" style="120"/>
    <col min="7933" max="7933" width="3.140625" style="120" customWidth="1"/>
    <col min="7934" max="7934" width="36" style="120" customWidth="1"/>
    <col min="7935" max="7935" width="21" style="120" bestFit="1" customWidth="1"/>
    <col min="7936" max="7936" width="21" style="120" customWidth="1"/>
    <col min="7937" max="7938" width="21" style="120" bestFit="1" customWidth="1"/>
    <col min="7939" max="7939" width="21" style="120" customWidth="1"/>
    <col min="7940" max="7940" width="21" style="120" bestFit="1" customWidth="1"/>
    <col min="7941" max="8188" width="11.42578125" style="120"/>
    <col min="8189" max="8189" width="3.140625" style="120" customWidth="1"/>
    <col min="8190" max="8190" width="36" style="120" customWidth="1"/>
    <col min="8191" max="8191" width="21" style="120" bestFit="1" customWidth="1"/>
    <col min="8192" max="8192" width="21" style="120" customWidth="1"/>
    <col min="8193" max="8194" width="21" style="120" bestFit="1" customWidth="1"/>
    <col min="8195" max="8195" width="21" style="120" customWidth="1"/>
    <col min="8196" max="8196" width="21" style="120" bestFit="1" customWidth="1"/>
    <col min="8197" max="8444" width="11.42578125" style="120"/>
    <col min="8445" max="8445" width="3.140625" style="120" customWidth="1"/>
    <col min="8446" max="8446" width="36" style="120" customWidth="1"/>
    <col min="8447" max="8447" width="21" style="120" bestFit="1" customWidth="1"/>
    <col min="8448" max="8448" width="21" style="120" customWidth="1"/>
    <col min="8449" max="8450" width="21" style="120" bestFit="1" customWidth="1"/>
    <col min="8451" max="8451" width="21" style="120" customWidth="1"/>
    <col min="8452" max="8452" width="21" style="120" bestFit="1" customWidth="1"/>
    <col min="8453" max="8700" width="11.42578125" style="120"/>
    <col min="8701" max="8701" width="3.140625" style="120" customWidth="1"/>
    <col min="8702" max="8702" width="36" style="120" customWidth="1"/>
    <col min="8703" max="8703" width="21" style="120" bestFit="1" customWidth="1"/>
    <col min="8704" max="8704" width="21" style="120" customWidth="1"/>
    <col min="8705" max="8706" width="21" style="120" bestFit="1" customWidth="1"/>
    <col min="8707" max="8707" width="21" style="120" customWidth="1"/>
    <col min="8708" max="8708" width="21" style="120" bestFit="1" customWidth="1"/>
    <col min="8709" max="8956" width="11.42578125" style="120"/>
    <col min="8957" max="8957" width="3.140625" style="120" customWidth="1"/>
    <col min="8958" max="8958" width="36" style="120" customWidth="1"/>
    <col min="8959" max="8959" width="21" style="120" bestFit="1" customWidth="1"/>
    <col min="8960" max="8960" width="21" style="120" customWidth="1"/>
    <col min="8961" max="8962" width="21" style="120" bestFit="1" customWidth="1"/>
    <col min="8963" max="8963" width="21" style="120" customWidth="1"/>
    <col min="8964" max="8964" width="21" style="120" bestFit="1" customWidth="1"/>
    <col min="8965" max="9212" width="11.42578125" style="120"/>
    <col min="9213" max="9213" width="3.140625" style="120" customWidth="1"/>
    <col min="9214" max="9214" width="36" style="120" customWidth="1"/>
    <col min="9215" max="9215" width="21" style="120" bestFit="1" customWidth="1"/>
    <col min="9216" max="9216" width="21" style="120" customWidth="1"/>
    <col min="9217" max="9218" width="21" style="120" bestFit="1" customWidth="1"/>
    <col min="9219" max="9219" width="21" style="120" customWidth="1"/>
    <col min="9220" max="9220" width="21" style="120" bestFit="1" customWidth="1"/>
    <col min="9221" max="9468" width="11.42578125" style="120"/>
    <col min="9469" max="9469" width="3.140625" style="120" customWidth="1"/>
    <col min="9470" max="9470" width="36" style="120" customWidth="1"/>
    <col min="9471" max="9471" width="21" style="120" bestFit="1" customWidth="1"/>
    <col min="9472" max="9472" width="21" style="120" customWidth="1"/>
    <col min="9473" max="9474" width="21" style="120" bestFit="1" customWidth="1"/>
    <col min="9475" max="9475" width="21" style="120" customWidth="1"/>
    <col min="9476" max="9476" width="21" style="120" bestFit="1" customWidth="1"/>
    <col min="9477" max="9724" width="11.42578125" style="120"/>
    <col min="9725" max="9725" width="3.140625" style="120" customWidth="1"/>
    <col min="9726" max="9726" width="36" style="120" customWidth="1"/>
    <col min="9727" max="9727" width="21" style="120" bestFit="1" customWidth="1"/>
    <col min="9728" max="9728" width="21" style="120" customWidth="1"/>
    <col min="9729" max="9730" width="21" style="120" bestFit="1" customWidth="1"/>
    <col min="9731" max="9731" width="21" style="120" customWidth="1"/>
    <col min="9732" max="9732" width="21" style="120" bestFit="1" customWidth="1"/>
    <col min="9733" max="9980" width="11.42578125" style="120"/>
    <col min="9981" max="9981" width="3.140625" style="120" customWidth="1"/>
    <col min="9982" max="9982" width="36" style="120" customWidth="1"/>
    <col min="9983" max="9983" width="21" style="120" bestFit="1" customWidth="1"/>
    <col min="9984" max="9984" width="21" style="120" customWidth="1"/>
    <col min="9985" max="9986" width="21" style="120" bestFit="1" customWidth="1"/>
    <col min="9987" max="9987" width="21" style="120" customWidth="1"/>
    <col min="9988" max="9988" width="21" style="120" bestFit="1" customWidth="1"/>
    <col min="9989" max="10236" width="11.42578125" style="120"/>
    <col min="10237" max="10237" width="3.140625" style="120" customWidth="1"/>
    <col min="10238" max="10238" width="36" style="120" customWidth="1"/>
    <col min="10239" max="10239" width="21" style="120" bestFit="1" customWidth="1"/>
    <col min="10240" max="10240" width="21" style="120" customWidth="1"/>
    <col min="10241" max="10242" width="21" style="120" bestFit="1" customWidth="1"/>
    <col min="10243" max="10243" width="21" style="120" customWidth="1"/>
    <col min="10244" max="10244" width="21" style="120" bestFit="1" customWidth="1"/>
    <col min="10245" max="10492" width="11.42578125" style="120"/>
    <col min="10493" max="10493" width="3.140625" style="120" customWidth="1"/>
    <col min="10494" max="10494" width="36" style="120" customWidth="1"/>
    <col min="10495" max="10495" width="21" style="120" bestFit="1" customWidth="1"/>
    <col min="10496" max="10496" width="21" style="120" customWidth="1"/>
    <col min="10497" max="10498" width="21" style="120" bestFit="1" customWidth="1"/>
    <col min="10499" max="10499" width="21" style="120" customWidth="1"/>
    <col min="10500" max="10500" width="21" style="120" bestFit="1" customWidth="1"/>
    <col min="10501" max="10748" width="11.42578125" style="120"/>
    <col min="10749" max="10749" width="3.140625" style="120" customWidth="1"/>
    <col min="10750" max="10750" width="36" style="120" customWidth="1"/>
    <col min="10751" max="10751" width="21" style="120" bestFit="1" customWidth="1"/>
    <col min="10752" max="10752" width="21" style="120" customWidth="1"/>
    <col min="10753" max="10754" width="21" style="120" bestFit="1" customWidth="1"/>
    <col min="10755" max="10755" width="21" style="120" customWidth="1"/>
    <col min="10756" max="10756" width="21" style="120" bestFit="1" customWidth="1"/>
    <col min="10757" max="11004" width="11.42578125" style="120"/>
    <col min="11005" max="11005" width="3.140625" style="120" customWidth="1"/>
    <col min="11006" max="11006" width="36" style="120" customWidth="1"/>
    <col min="11007" max="11007" width="21" style="120" bestFit="1" customWidth="1"/>
    <col min="11008" max="11008" width="21" style="120" customWidth="1"/>
    <col min="11009" max="11010" width="21" style="120" bestFit="1" customWidth="1"/>
    <col min="11011" max="11011" width="21" style="120" customWidth="1"/>
    <col min="11012" max="11012" width="21" style="120" bestFit="1" customWidth="1"/>
    <col min="11013" max="11260" width="11.42578125" style="120"/>
    <col min="11261" max="11261" width="3.140625" style="120" customWidth="1"/>
    <col min="11262" max="11262" width="36" style="120" customWidth="1"/>
    <col min="11263" max="11263" width="21" style="120" bestFit="1" customWidth="1"/>
    <col min="11264" max="11264" width="21" style="120" customWidth="1"/>
    <col min="11265" max="11266" width="21" style="120" bestFit="1" customWidth="1"/>
    <col min="11267" max="11267" width="21" style="120" customWidth="1"/>
    <col min="11268" max="11268" width="21" style="120" bestFit="1" customWidth="1"/>
    <col min="11269" max="11516" width="11.42578125" style="120"/>
    <col min="11517" max="11517" width="3.140625" style="120" customWidth="1"/>
    <col min="11518" max="11518" width="36" style="120" customWidth="1"/>
    <col min="11519" max="11519" width="21" style="120" bestFit="1" customWidth="1"/>
    <col min="11520" max="11520" width="21" style="120" customWidth="1"/>
    <col min="11521" max="11522" width="21" style="120" bestFit="1" customWidth="1"/>
    <col min="11523" max="11523" width="21" style="120" customWidth="1"/>
    <col min="11524" max="11524" width="21" style="120" bestFit="1" customWidth="1"/>
    <col min="11525" max="11772" width="11.42578125" style="120"/>
    <col min="11773" max="11773" width="3.140625" style="120" customWidth="1"/>
    <col min="11774" max="11774" width="36" style="120" customWidth="1"/>
    <col min="11775" max="11775" width="21" style="120" bestFit="1" customWidth="1"/>
    <col min="11776" max="11776" width="21" style="120" customWidth="1"/>
    <col min="11777" max="11778" width="21" style="120" bestFit="1" customWidth="1"/>
    <col min="11779" max="11779" width="21" style="120" customWidth="1"/>
    <col min="11780" max="11780" width="21" style="120" bestFit="1" customWidth="1"/>
    <col min="11781" max="12028" width="11.42578125" style="120"/>
    <col min="12029" max="12029" width="3.140625" style="120" customWidth="1"/>
    <col min="12030" max="12030" width="36" style="120" customWidth="1"/>
    <col min="12031" max="12031" width="21" style="120" bestFit="1" customWidth="1"/>
    <col min="12032" max="12032" width="21" style="120" customWidth="1"/>
    <col min="12033" max="12034" width="21" style="120" bestFit="1" customWidth="1"/>
    <col min="12035" max="12035" width="21" style="120" customWidth="1"/>
    <col min="12036" max="12036" width="21" style="120" bestFit="1" customWidth="1"/>
    <col min="12037" max="12284" width="11.42578125" style="120"/>
    <col min="12285" max="12285" width="3.140625" style="120" customWidth="1"/>
    <col min="12286" max="12286" width="36" style="120" customWidth="1"/>
    <col min="12287" max="12287" width="21" style="120" bestFit="1" customWidth="1"/>
    <col min="12288" max="12288" width="21" style="120" customWidth="1"/>
    <col min="12289" max="12290" width="21" style="120" bestFit="1" customWidth="1"/>
    <col min="12291" max="12291" width="21" style="120" customWidth="1"/>
    <col min="12292" max="12292" width="21" style="120" bestFit="1" customWidth="1"/>
    <col min="12293" max="12540" width="11.42578125" style="120"/>
    <col min="12541" max="12541" width="3.140625" style="120" customWidth="1"/>
    <col min="12542" max="12542" width="36" style="120" customWidth="1"/>
    <col min="12543" max="12543" width="21" style="120" bestFit="1" customWidth="1"/>
    <col min="12544" max="12544" width="21" style="120" customWidth="1"/>
    <col min="12545" max="12546" width="21" style="120" bestFit="1" customWidth="1"/>
    <col min="12547" max="12547" width="21" style="120" customWidth="1"/>
    <col min="12548" max="12548" width="21" style="120" bestFit="1" customWidth="1"/>
    <col min="12549" max="12796" width="11.42578125" style="120"/>
    <col min="12797" max="12797" width="3.140625" style="120" customWidth="1"/>
    <col min="12798" max="12798" width="36" style="120" customWidth="1"/>
    <col min="12799" max="12799" width="21" style="120" bestFit="1" customWidth="1"/>
    <col min="12800" max="12800" width="21" style="120" customWidth="1"/>
    <col min="12801" max="12802" width="21" style="120" bestFit="1" customWidth="1"/>
    <col min="12803" max="12803" width="21" style="120" customWidth="1"/>
    <col min="12804" max="12804" width="21" style="120" bestFit="1" customWidth="1"/>
    <col min="12805" max="13052" width="11.42578125" style="120"/>
    <col min="13053" max="13053" width="3.140625" style="120" customWidth="1"/>
    <col min="13054" max="13054" width="36" style="120" customWidth="1"/>
    <col min="13055" max="13055" width="21" style="120" bestFit="1" customWidth="1"/>
    <col min="13056" max="13056" width="21" style="120" customWidth="1"/>
    <col min="13057" max="13058" width="21" style="120" bestFit="1" customWidth="1"/>
    <col min="13059" max="13059" width="21" style="120" customWidth="1"/>
    <col min="13060" max="13060" width="21" style="120" bestFit="1" customWidth="1"/>
    <col min="13061" max="13308" width="11.42578125" style="120"/>
    <col min="13309" max="13309" width="3.140625" style="120" customWidth="1"/>
    <col min="13310" max="13310" width="36" style="120" customWidth="1"/>
    <col min="13311" max="13311" width="21" style="120" bestFit="1" customWidth="1"/>
    <col min="13312" max="13312" width="21" style="120" customWidth="1"/>
    <col min="13313" max="13314" width="21" style="120" bestFit="1" customWidth="1"/>
    <col min="13315" max="13315" width="21" style="120" customWidth="1"/>
    <col min="13316" max="13316" width="21" style="120" bestFit="1" customWidth="1"/>
    <col min="13317" max="13564" width="11.42578125" style="120"/>
    <col min="13565" max="13565" width="3.140625" style="120" customWidth="1"/>
    <col min="13566" max="13566" width="36" style="120" customWidth="1"/>
    <col min="13567" max="13567" width="21" style="120" bestFit="1" customWidth="1"/>
    <col min="13568" max="13568" width="21" style="120" customWidth="1"/>
    <col min="13569" max="13570" width="21" style="120" bestFit="1" customWidth="1"/>
    <col min="13571" max="13571" width="21" style="120" customWidth="1"/>
    <col min="13572" max="13572" width="21" style="120" bestFit="1" customWidth="1"/>
    <col min="13573" max="13820" width="11.42578125" style="120"/>
    <col min="13821" max="13821" width="3.140625" style="120" customWidth="1"/>
    <col min="13822" max="13822" width="36" style="120" customWidth="1"/>
    <col min="13823" max="13823" width="21" style="120" bestFit="1" customWidth="1"/>
    <col min="13824" max="13824" width="21" style="120" customWidth="1"/>
    <col min="13825" max="13826" width="21" style="120" bestFit="1" customWidth="1"/>
    <col min="13827" max="13827" width="21" style="120" customWidth="1"/>
    <col min="13828" max="13828" width="21" style="120" bestFit="1" customWidth="1"/>
    <col min="13829" max="14076" width="11.42578125" style="120"/>
    <col min="14077" max="14077" width="3.140625" style="120" customWidth="1"/>
    <col min="14078" max="14078" width="36" style="120" customWidth="1"/>
    <col min="14079" max="14079" width="21" style="120" bestFit="1" customWidth="1"/>
    <col min="14080" max="14080" width="21" style="120" customWidth="1"/>
    <col min="14081" max="14082" width="21" style="120" bestFit="1" customWidth="1"/>
    <col min="14083" max="14083" width="21" style="120" customWidth="1"/>
    <col min="14084" max="14084" width="21" style="120" bestFit="1" customWidth="1"/>
    <col min="14085" max="14332" width="11.42578125" style="120"/>
    <col min="14333" max="14333" width="3.140625" style="120" customWidth="1"/>
    <col min="14334" max="14334" width="36" style="120" customWidth="1"/>
    <col min="14335" max="14335" width="21" style="120" bestFit="1" customWidth="1"/>
    <col min="14336" max="14336" width="21" style="120" customWidth="1"/>
    <col min="14337" max="14338" width="21" style="120" bestFit="1" customWidth="1"/>
    <col min="14339" max="14339" width="21" style="120" customWidth="1"/>
    <col min="14340" max="14340" width="21" style="120" bestFit="1" customWidth="1"/>
    <col min="14341" max="14588" width="11.42578125" style="120"/>
    <col min="14589" max="14589" width="3.140625" style="120" customWidth="1"/>
    <col min="14590" max="14590" width="36" style="120" customWidth="1"/>
    <col min="14591" max="14591" width="21" style="120" bestFit="1" customWidth="1"/>
    <col min="14592" max="14592" width="21" style="120" customWidth="1"/>
    <col min="14593" max="14594" width="21" style="120" bestFit="1" customWidth="1"/>
    <col min="14595" max="14595" width="21" style="120" customWidth="1"/>
    <col min="14596" max="14596" width="21" style="120" bestFit="1" customWidth="1"/>
    <col min="14597" max="14844" width="11.42578125" style="120"/>
    <col min="14845" max="14845" width="3.140625" style="120" customWidth="1"/>
    <col min="14846" max="14846" width="36" style="120" customWidth="1"/>
    <col min="14847" max="14847" width="21" style="120" bestFit="1" customWidth="1"/>
    <col min="14848" max="14848" width="21" style="120" customWidth="1"/>
    <col min="14849" max="14850" width="21" style="120" bestFit="1" customWidth="1"/>
    <col min="14851" max="14851" width="21" style="120" customWidth="1"/>
    <col min="14852" max="14852" width="21" style="120" bestFit="1" customWidth="1"/>
    <col min="14853" max="15100" width="11.42578125" style="120"/>
    <col min="15101" max="15101" width="3.140625" style="120" customWidth="1"/>
    <col min="15102" max="15102" width="36" style="120" customWidth="1"/>
    <col min="15103" max="15103" width="21" style="120" bestFit="1" customWidth="1"/>
    <col min="15104" max="15104" width="21" style="120" customWidth="1"/>
    <col min="15105" max="15106" width="21" style="120" bestFit="1" customWidth="1"/>
    <col min="15107" max="15107" width="21" style="120" customWidth="1"/>
    <col min="15108" max="15108" width="21" style="120" bestFit="1" customWidth="1"/>
    <col min="15109" max="15356" width="11.42578125" style="120"/>
    <col min="15357" max="15357" width="3.140625" style="120" customWidth="1"/>
    <col min="15358" max="15358" width="36" style="120" customWidth="1"/>
    <col min="15359" max="15359" width="21" style="120" bestFit="1" customWidth="1"/>
    <col min="15360" max="15360" width="21" style="120" customWidth="1"/>
    <col min="15361" max="15362" width="21" style="120" bestFit="1" customWidth="1"/>
    <col min="15363" max="15363" width="21" style="120" customWidth="1"/>
    <col min="15364" max="15364" width="21" style="120" bestFit="1" customWidth="1"/>
    <col min="15365" max="15612" width="11.42578125" style="120"/>
    <col min="15613" max="15613" width="3.140625" style="120" customWidth="1"/>
    <col min="15614" max="15614" width="36" style="120" customWidth="1"/>
    <col min="15615" max="15615" width="21" style="120" bestFit="1" customWidth="1"/>
    <col min="15616" max="15616" width="21" style="120" customWidth="1"/>
    <col min="15617" max="15618" width="21" style="120" bestFit="1" customWidth="1"/>
    <col min="15619" max="15619" width="21" style="120" customWidth="1"/>
    <col min="15620" max="15620" width="21" style="120" bestFit="1" customWidth="1"/>
    <col min="15621" max="15868" width="11.42578125" style="120"/>
    <col min="15869" max="15869" width="3.140625" style="120" customWidth="1"/>
    <col min="15870" max="15870" width="36" style="120" customWidth="1"/>
    <col min="15871" max="15871" width="21" style="120" bestFit="1" customWidth="1"/>
    <col min="15872" max="15872" width="21" style="120" customWidth="1"/>
    <col min="15873" max="15874" width="21" style="120" bestFit="1" customWidth="1"/>
    <col min="15875" max="15875" width="21" style="120" customWidth="1"/>
    <col min="15876" max="15876" width="21" style="120" bestFit="1" customWidth="1"/>
    <col min="15877" max="16124" width="11.42578125" style="120"/>
    <col min="16125" max="16125" width="3.140625" style="120" customWidth="1"/>
    <col min="16126" max="16126" width="36" style="120" customWidth="1"/>
    <col min="16127" max="16127" width="21" style="120" bestFit="1" customWidth="1"/>
    <col min="16128" max="16128" width="21" style="120" customWidth="1"/>
    <col min="16129" max="16130" width="21" style="120" bestFit="1" customWidth="1"/>
    <col min="16131" max="16131" width="21" style="120" customWidth="1"/>
    <col min="16132" max="16132" width="21" style="120" bestFit="1" customWidth="1"/>
    <col min="16133" max="16384" width="11.42578125" style="120"/>
  </cols>
  <sheetData>
    <row r="1" spans="1:4" ht="15.75" thickBot="1" x14ac:dyDescent="0.3">
      <c r="A1" s="282" t="s">
        <v>293</v>
      </c>
      <c r="B1" s="283"/>
      <c r="C1" s="283"/>
      <c r="D1" s="283"/>
    </row>
    <row r="2" spans="1:4" ht="15.75" thickBot="1" x14ac:dyDescent="0.3">
      <c r="A2" s="284" t="s">
        <v>1</v>
      </c>
      <c r="B2" s="285"/>
      <c r="C2" s="285"/>
      <c r="D2" s="285"/>
    </row>
    <row r="3" spans="1:4" ht="15.75" thickBot="1" x14ac:dyDescent="0.3">
      <c r="A3" s="286" t="s">
        <v>2</v>
      </c>
      <c r="B3" s="287"/>
      <c r="C3" s="287"/>
      <c r="D3" s="287"/>
    </row>
    <row r="4" spans="1:4" ht="15.75" thickBot="1" x14ac:dyDescent="0.3"/>
    <row r="5" spans="1:4" ht="15.75" thickBot="1" x14ac:dyDescent="0.3">
      <c r="A5" s="280" t="s">
        <v>3</v>
      </c>
      <c r="B5" s="288"/>
      <c r="C5" s="288"/>
      <c r="D5" s="281"/>
    </row>
    <row r="6" spans="1:4" ht="15.75" thickBot="1" x14ac:dyDescent="0.3">
      <c r="A6" s="121" t="s">
        <v>4</v>
      </c>
      <c r="B6" s="289">
        <v>17</v>
      </c>
      <c r="C6" s="290"/>
      <c r="D6" s="291"/>
    </row>
    <row r="7" spans="1:4" ht="15.75" thickBot="1" x14ac:dyDescent="0.3">
      <c r="A7" s="121" t="s">
        <v>5</v>
      </c>
      <c r="B7" s="274" t="s">
        <v>157</v>
      </c>
      <c r="C7" s="275"/>
      <c r="D7" s="276"/>
    </row>
    <row r="8" spans="1:4" ht="15.75" thickBot="1" x14ac:dyDescent="0.3">
      <c r="A8" s="121" t="s">
        <v>6</v>
      </c>
      <c r="B8" s="274" t="s">
        <v>309</v>
      </c>
      <c r="C8" s="275"/>
      <c r="D8" s="276"/>
    </row>
    <row r="9" spans="1:4" ht="15.75" thickBot="1" x14ac:dyDescent="0.3">
      <c r="A9" s="121" t="s">
        <v>7</v>
      </c>
      <c r="B9" s="277">
        <v>43117</v>
      </c>
      <c r="C9" s="278"/>
      <c r="D9" s="279"/>
    </row>
    <row r="10" spans="1:4" ht="15.75" thickBot="1" x14ac:dyDescent="0.3">
      <c r="A10" s="121" t="s">
        <v>8</v>
      </c>
      <c r="B10" s="274"/>
      <c r="C10" s="275"/>
      <c r="D10" s="276"/>
    </row>
    <row r="11" spans="1:4" ht="15.75" thickBot="1" x14ac:dyDescent="0.3"/>
    <row r="12" spans="1:4" ht="15.75" thickBot="1" x14ac:dyDescent="0.3">
      <c r="A12" s="122"/>
      <c r="B12" s="280" t="s">
        <v>294</v>
      </c>
      <c r="C12" s="281"/>
      <c r="D12" s="122"/>
    </row>
    <row r="13" spans="1:4" ht="15.75" thickBot="1" x14ac:dyDescent="0.3">
      <c r="A13" s="123" t="s">
        <v>295</v>
      </c>
      <c r="B13" s="123" t="s">
        <v>296</v>
      </c>
      <c r="C13" s="124" t="s">
        <v>297</v>
      </c>
      <c r="D13" s="124" t="s">
        <v>264</v>
      </c>
    </row>
    <row r="14" spans="1:4" ht="15.75" thickBot="1" x14ac:dyDescent="0.3">
      <c r="A14" s="125" t="s">
        <v>298</v>
      </c>
      <c r="B14" s="126">
        <v>4000000</v>
      </c>
      <c r="C14" s="126"/>
      <c r="D14" s="127"/>
    </row>
    <row r="15" spans="1:4" ht="23.25" thickBot="1" x14ac:dyDescent="0.3">
      <c r="A15" s="125" t="s">
        <v>299</v>
      </c>
      <c r="B15" s="126"/>
      <c r="C15" s="126"/>
      <c r="D15" s="127"/>
    </row>
    <row r="16" spans="1:4" ht="15.75" thickBot="1" x14ac:dyDescent="0.3">
      <c r="A16" s="125" t="s">
        <v>300</v>
      </c>
      <c r="B16" s="126">
        <v>4629885.2300000004</v>
      </c>
      <c r="C16" s="126">
        <v>627412.49</v>
      </c>
      <c r="D16" s="127"/>
    </row>
    <row r="17" spans="1:4" ht="15.75" thickBot="1" x14ac:dyDescent="0.3">
      <c r="A17" s="128" t="s">
        <v>301</v>
      </c>
      <c r="B17" s="129">
        <f>SUM(B14:B16)</f>
        <v>8629885.2300000004</v>
      </c>
      <c r="C17" s="130">
        <f>SUM(C14:C16)</f>
        <v>627412.49</v>
      </c>
      <c r="D17" s="131"/>
    </row>
    <row r="18" spans="1:4" ht="15.75" thickBot="1" x14ac:dyDescent="0.3"/>
    <row r="19" spans="1:4" ht="15.75" thickBot="1" x14ac:dyDescent="0.3">
      <c r="A19" s="132" t="s">
        <v>302</v>
      </c>
      <c r="B19" s="132" t="s">
        <v>294</v>
      </c>
      <c r="C19" s="133" t="s">
        <v>264</v>
      </c>
      <c r="D19" s="134"/>
    </row>
    <row r="20" spans="1:4" ht="15.75" thickBot="1" x14ac:dyDescent="0.3">
      <c r="A20" s="147">
        <v>778</v>
      </c>
      <c r="B20" s="136">
        <v>1471.3</v>
      </c>
      <c r="C20" s="145" t="s">
        <v>310</v>
      </c>
      <c r="D20" s="137"/>
    </row>
    <row r="21" spans="1:4" ht="30.75" thickBot="1" x14ac:dyDescent="0.3">
      <c r="A21" s="147">
        <v>778</v>
      </c>
      <c r="B21" s="136">
        <v>300</v>
      </c>
      <c r="C21" s="146" t="s">
        <v>311</v>
      </c>
      <c r="D21" s="137"/>
    </row>
    <row r="22" spans="1:4" ht="30.75" thickBot="1" x14ac:dyDescent="0.3">
      <c r="A22" s="147">
        <v>778</v>
      </c>
      <c r="B22" s="136">
        <v>10474.379999999999</v>
      </c>
      <c r="C22" s="146" t="s">
        <v>312</v>
      </c>
      <c r="D22" s="137"/>
    </row>
    <row r="23" spans="1:4" ht="15.75" thickBot="1" x14ac:dyDescent="0.3">
      <c r="A23" s="147">
        <v>778</v>
      </c>
      <c r="B23" s="136">
        <v>299.41000000000003</v>
      </c>
      <c r="C23" s="145" t="s">
        <v>313</v>
      </c>
      <c r="D23" s="137"/>
    </row>
    <row r="24" spans="1:4" ht="15.75" thickBot="1" x14ac:dyDescent="0.3">
      <c r="A24" s="128" t="s">
        <v>303</v>
      </c>
      <c r="B24" s="129">
        <f>SUM(B20:B23)</f>
        <v>12545.089999999998</v>
      </c>
      <c r="C24" s="131"/>
      <c r="D24" s="139"/>
    </row>
    <row r="25" spans="1:4" ht="15.75" thickBot="1" x14ac:dyDescent="0.3">
      <c r="A25" s="140"/>
      <c r="B25" s="141"/>
      <c r="C25" s="141"/>
      <c r="D25" s="141"/>
    </row>
    <row r="26" spans="1:4" ht="15.75" thickBot="1" x14ac:dyDescent="0.3">
      <c r="A26" s="132" t="s">
        <v>304</v>
      </c>
      <c r="B26" s="132" t="s">
        <v>294</v>
      </c>
      <c r="C26" s="133" t="s">
        <v>264</v>
      </c>
      <c r="D26" s="134"/>
    </row>
    <row r="27" spans="1:4" ht="30.75" thickBot="1" x14ac:dyDescent="0.3">
      <c r="A27" s="147">
        <v>678</v>
      </c>
      <c r="B27" s="136">
        <v>52</v>
      </c>
      <c r="C27" s="146" t="s">
        <v>314</v>
      </c>
      <c r="D27" s="137"/>
    </row>
    <row r="28" spans="1:4" ht="15.75" thickBot="1" x14ac:dyDescent="0.3">
      <c r="A28" s="147">
        <v>678</v>
      </c>
      <c r="B28" s="136">
        <v>285</v>
      </c>
      <c r="C28" s="146" t="s">
        <v>315</v>
      </c>
      <c r="D28" s="137"/>
    </row>
    <row r="29" spans="1:4" ht="15.75" thickBot="1" x14ac:dyDescent="0.3">
      <c r="A29" s="147">
        <v>678</v>
      </c>
      <c r="B29" s="136">
        <v>167</v>
      </c>
      <c r="C29" s="146" t="s">
        <v>316</v>
      </c>
      <c r="D29" s="137"/>
    </row>
    <row r="30" spans="1:4" ht="15.75" thickBot="1" x14ac:dyDescent="0.3">
      <c r="A30" s="147">
        <v>678</v>
      </c>
      <c r="B30" s="136">
        <v>178.5</v>
      </c>
      <c r="C30" s="146" t="s">
        <v>317</v>
      </c>
      <c r="D30" s="137"/>
    </row>
    <row r="31" spans="1:4" ht="15.75" thickBot="1" x14ac:dyDescent="0.3">
      <c r="A31" s="128" t="s">
        <v>305</v>
      </c>
      <c r="B31" s="129">
        <f>SUM(B27:B30)</f>
        <v>682.5</v>
      </c>
      <c r="C31" s="131"/>
      <c r="D31" s="139"/>
    </row>
    <row r="32" spans="1:4" ht="15.75" thickBot="1" x14ac:dyDescent="0.3">
      <c r="A32" s="140"/>
      <c r="B32" s="141"/>
      <c r="C32" s="141"/>
      <c r="D32" s="141"/>
    </row>
    <row r="33" spans="1:4" ht="15.75" thickBot="1" x14ac:dyDescent="0.3">
      <c r="A33" s="132" t="s">
        <v>306</v>
      </c>
      <c r="B33" s="132" t="s">
        <v>294</v>
      </c>
      <c r="C33" s="133" t="s">
        <v>264</v>
      </c>
      <c r="D33" s="142"/>
    </row>
    <row r="34" spans="1:4" ht="21.75" customHeight="1" thickBot="1" x14ac:dyDescent="0.3">
      <c r="A34" s="125" t="s">
        <v>307</v>
      </c>
      <c r="B34" s="126">
        <v>25233.22</v>
      </c>
      <c r="C34" s="145" t="s">
        <v>318</v>
      </c>
      <c r="D34" s="142"/>
    </row>
    <row r="35" spans="1:4" ht="23.25" thickBot="1" x14ac:dyDescent="0.3">
      <c r="A35" s="125" t="s">
        <v>308</v>
      </c>
      <c r="B35" s="126">
        <v>70092.3</v>
      </c>
      <c r="C35" s="127"/>
    </row>
  </sheetData>
  <mergeCells count="10">
    <mergeCell ref="B8:D8"/>
    <mergeCell ref="B9:D9"/>
    <mergeCell ref="B10:D10"/>
    <mergeCell ref="B12:C12"/>
    <mergeCell ref="A1:D1"/>
    <mergeCell ref="A2:D2"/>
    <mergeCell ref="A3:D3"/>
    <mergeCell ref="A5:D5"/>
    <mergeCell ref="B6:D6"/>
    <mergeCell ref="B7:D7"/>
  </mergeCell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5</vt:i4>
      </vt:variant>
    </vt:vector>
  </HeadingPairs>
  <TitlesOfParts>
    <vt:vector size="19" baseType="lpstr">
      <vt:lpstr>F.1.4.1</vt:lpstr>
      <vt:lpstr>F.1.4.2</vt:lpstr>
      <vt:lpstr>F.1.2.9</vt:lpstr>
      <vt:lpstr>F.1.2.12</vt:lpstr>
      <vt:lpstr>F.1.2.13</vt:lpstr>
      <vt:lpstr>F.1.2.14</vt:lpstr>
      <vt:lpstr>F.1.2.B1 </vt:lpstr>
      <vt:lpstr>F.1.2.B2</vt:lpstr>
      <vt:lpstr>ID3</vt:lpstr>
      <vt:lpstr>ID4</vt:lpstr>
      <vt:lpstr>ID5</vt:lpstr>
      <vt:lpstr>ID6</vt:lpstr>
      <vt:lpstr>ID7</vt:lpstr>
      <vt:lpstr>ID9</vt:lpstr>
      <vt:lpstr>F.1.2.12!Área_de_impresión</vt:lpstr>
      <vt:lpstr>F.1.2.9!Área_de_impresión</vt:lpstr>
      <vt:lpstr>'F.1.2.B1 '!Área_de_impresión</vt:lpstr>
      <vt:lpstr>F.1.2.B2!Área_de_impresión</vt:lpstr>
      <vt:lpstr>F.1.4.2!Área_de_impresión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García</dc:creator>
  <cp:lastModifiedBy>Eva García</cp:lastModifiedBy>
  <cp:lastPrinted>2018-01-17T16:21:18Z</cp:lastPrinted>
  <dcterms:created xsi:type="dcterms:W3CDTF">2018-01-16T13:11:25Z</dcterms:created>
  <dcterms:modified xsi:type="dcterms:W3CDTF">2018-01-18T11:37:45Z</dcterms:modified>
</cp:coreProperties>
</file>